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508" yWindow="-12" windowWidth="11556" windowHeight="9336" firstSheet="2" activeTab="2"/>
  </bookViews>
  <sheets>
    <sheet name="ANALIZA" sheetId="29" state="hidden" r:id="rId1"/>
    <sheet name="Korisnik koji prestaje s radom" sheetId="43" r:id="rId2"/>
    <sheet name="065-Novi plan 2019." sheetId="44" r:id="rId3"/>
  </sheets>
  <definedNames>
    <definedName name="_xlnm._FilterDatabase" localSheetId="2" hidden="1">'065-Novi plan 2019.'!$A$1:$G$1771</definedName>
    <definedName name="_xlnm._FilterDatabase" localSheetId="0" hidden="1">ANALIZA!$A$1:$U$1319</definedName>
    <definedName name="_xlnm._FilterDatabase" localSheetId="1" hidden="1">'Korisnik koji prestaje s radom'!$H$1:$H$357</definedName>
    <definedName name="_xlnm.Print_Area" localSheetId="2">'065-Novi plan 2019.'!$A$1:$H$1780</definedName>
    <definedName name="_xlnm.Print_Area" localSheetId="0">ANALIZA!$A$1:$U$1320</definedName>
    <definedName name="_xlnm.Print_Area" localSheetId="1">'Korisnik koji prestaje s radom'!$A$1:$M$357</definedName>
    <definedName name="_xlnm.Print_Titles" localSheetId="2">'065-Novi plan 2019.'!$1:$1</definedName>
    <definedName name="_xlnm.Print_Titles" localSheetId="0">ANALIZA!$1:$2</definedName>
    <definedName name="_xlnm.Print_Titles" localSheetId="1">'Korisnik koji prestaje s radom'!$1:$2</definedName>
    <definedName name="Z_690963E0_70D2_4DD9_8517_3DDCFA408CAC_.wvu.Cols" localSheetId="0" hidden="1">ANALIZA!$G:$N,ANALIZA!$Q:$Q</definedName>
    <definedName name="Z_690963E0_70D2_4DD9_8517_3DDCFA408CAC_.wvu.FilterData" localSheetId="2" hidden="1">'065-Novi plan 2019.'!$B$1:$F$1656</definedName>
    <definedName name="Z_690963E0_70D2_4DD9_8517_3DDCFA408CAC_.wvu.FilterData" localSheetId="0" hidden="1">ANALIZA!$A$1:$U$1319</definedName>
    <definedName name="Z_690963E0_70D2_4DD9_8517_3DDCFA408CAC_.wvu.FilterData" localSheetId="1" hidden="1">'Korisnik koji prestaje s radom'!$C$2:$F$357</definedName>
    <definedName name="Z_690963E0_70D2_4DD9_8517_3DDCFA408CAC_.wvu.PrintArea" localSheetId="2" hidden="1">'065-Novi plan 2019.'!$B$1:$F$1656</definedName>
    <definedName name="Z_690963E0_70D2_4DD9_8517_3DDCFA408CAC_.wvu.PrintArea" localSheetId="0" hidden="1">ANALIZA!$A$1:$U$1320</definedName>
    <definedName name="Z_690963E0_70D2_4DD9_8517_3DDCFA408CAC_.wvu.PrintArea" localSheetId="1" hidden="1">'Korisnik koji prestaje s radom'!$C$2:$F$357</definedName>
    <definedName name="Z_690963E0_70D2_4DD9_8517_3DDCFA408CAC_.wvu.PrintTitles" localSheetId="2" hidden="1">'065-Novi plan 2019.'!$1:$2</definedName>
    <definedName name="Z_690963E0_70D2_4DD9_8517_3DDCFA408CAC_.wvu.PrintTitles" localSheetId="0" hidden="1">ANALIZA!$1:$2</definedName>
    <definedName name="Z_690963E0_70D2_4DD9_8517_3DDCFA408CAC_.wvu.PrintTitles" localSheetId="1" hidden="1">'Korisnik koji prestaje s radom'!$2:$2</definedName>
    <definedName name="Z_690963E0_70D2_4DD9_8517_3DDCFA408CAC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ADF3AB29_43ED_443C_A574_B6816DBD0304_.wvu.Cols" localSheetId="0" hidden="1">ANALIZA!$G:$N,ANALIZA!$Q:$Q</definedName>
    <definedName name="Z_ADF3AB29_43ED_443C_A574_B6816DBD0304_.wvu.FilterData" localSheetId="2" hidden="1">'065-Novi plan 2019.'!$B$1:$F$1656</definedName>
    <definedName name="Z_ADF3AB29_43ED_443C_A574_B6816DBD0304_.wvu.FilterData" localSheetId="0" hidden="1">ANALIZA!$A$1:$U$1319</definedName>
    <definedName name="Z_ADF3AB29_43ED_443C_A574_B6816DBD0304_.wvu.FilterData" localSheetId="1" hidden="1">'Korisnik koji prestaje s radom'!$C$2:$F$357</definedName>
    <definedName name="Z_ADF3AB29_43ED_443C_A574_B6816DBD0304_.wvu.PrintArea" localSheetId="2" hidden="1">'065-Novi plan 2019.'!$B$1:$F$1656</definedName>
    <definedName name="Z_ADF3AB29_43ED_443C_A574_B6816DBD0304_.wvu.PrintArea" localSheetId="0" hidden="1">ANALIZA!$A$1:$U$1320</definedName>
    <definedName name="Z_ADF3AB29_43ED_443C_A574_B6816DBD0304_.wvu.PrintArea" localSheetId="1" hidden="1">'Korisnik koji prestaje s radom'!$C$2:$F$357</definedName>
    <definedName name="Z_ADF3AB29_43ED_443C_A574_B6816DBD0304_.wvu.PrintTitles" localSheetId="2" hidden="1">'065-Novi plan 2019.'!$1:$2</definedName>
    <definedName name="Z_ADF3AB29_43ED_443C_A574_B6816DBD0304_.wvu.PrintTitles" localSheetId="0" hidden="1">ANALIZA!$1:$2</definedName>
    <definedName name="Z_ADF3AB29_43ED_443C_A574_B6816DBD0304_.wvu.PrintTitles" localSheetId="1" hidden="1">'Korisnik koji prestaje s radom'!$2:$2</definedName>
    <definedName name="Z_ADF3AB29_43ED_443C_A574_B6816DBD0304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BF7D9503_FC72_444A_AD83_942488A2948C_.wvu.Cols" localSheetId="2" hidden="1">'065-Novi plan 2019.'!#REF!,'065-Novi plan 2019.'!#REF!,'065-Novi plan 2019.'!#REF!</definedName>
    <definedName name="Z_BF7D9503_FC72_444A_AD83_942488A2948C_.wvu.Cols" localSheetId="0" hidden="1">ANALIZA!#REF!,ANALIZA!#REF!,ANALIZA!#REF!</definedName>
    <definedName name="Z_BF7D9503_FC72_444A_AD83_942488A2948C_.wvu.Cols" localSheetId="1" hidden="1">'Korisnik koji prestaje s radom'!#REF!,'Korisnik koji prestaje s radom'!#REF!,'Korisnik koji prestaje s radom'!#REF!</definedName>
    <definedName name="Z_BF7D9503_FC72_444A_AD83_942488A2948C_.wvu.FilterData" localSheetId="2" hidden="1">'065-Novi plan 2019.'!$B$1:$F$1656</definedName>
    <definedName name="Z_BF7D9503_FC72_444A_AD83_942488A2948C_.wvu.FilterData" localSheetId="0" hidden="1">ANALIZA!$A$1:$I$1291</definedName>
    <definedName name="Z_BF7D9503_FC72_444A_AD83_942488A2948C_.wvu.FilterData" localSheetId="1" hidden="1">'Korisnik koji prestaje s radom'!$C$2:$F$357</definedName>
    <definedName name="Z_BF7D9503_FC72_444A_AD83_942488A2948C_.wvu.PrintArea" localSheetId="2" hidden="1">'065-Novi plan 2019.'!$B$1:$F$1656</definedName>
    <definedName name="Z_BF7D9503_FC72_444A_AD83_942488A2948C_.wvu.PrintArea" localSheetId="0" hidden="1">ANALIZA!$A$1:$I$1291</definedName>
    <definedName name="Z_BF7D9503_FC72_444A_AD83_942488A2948C_.wvu.PrintArea" localSheetId="1" hidden="1">'Korisnik koji prestaje s radom'!$C$2:$F$357</definedName>
    <definedName name="Z_BF7D9503_FC72_444A_AD83_942488A2948C_.wvu.PrintTitles" localSheetId="2" hidden="1">'065-Novi plan 2019.'!$1:$1</definedName>
    <definedName name="Z_BF7D9503_FC72_444A_AD83_942488A2948C_.wvu.PrintTitles" localSheetId="0" hidden="1">ANALIZA!$1:$1</definedName>
    <definedName name="Z_BF7D9503_FC72_444A_AD83_942488A2948C_.wvu.PrintTitles" localSheetId="1" hidden="1">'Korisnik koji prestaje s radom'!$2:$2</definedName>
    <definedName name="Z_E8EF3827_4217_4303_8A9B_BBF667C26949_.wvu.Cols" localSheetId="0" hidden="1">ANALIZA!$G:$N,ANALIZA!$Q:$Q</definedName>
    <definedName name="Z_E8EF3827_4217_4303_8A9B_BBF667C26949_.wvu.FilterData" localSheetId="2" hidden="1">'065-Novi plan 2019.'!$B$1:$F$1656</definedName>
    <definedName name="Z_E8EF3827_4217_4303_8A9B_BBF667C26949_.wvu.FilterData" localSheetId="0" hidden="1">ANALIZA!$A$1:$U$1319</definedName>
    <definedName name="Z_E8EF3827_4217_4303_8A9B_BBF667C26949_.wvu.FilterData" localSheetId="1" hidden="1">'Korisnik koji prestaje s radom'!$C$2:$F$357</definedName>
    <definedName name="Z_E8EF3827_4217_4303_8A9B_BBF667C26949_.wvu.PrintArea" localSheetId="2" hidden="1">'065-Novi plan 2019.'!$B$1:$F$1656</definedName>
    <definedName name="Z_E8EF3827_4217_4303_8A9B_BBF667C26949_.wvu.PrintArea" localSheetId="0" hidden="1">ANALIZA!$A$1:$U$1320</definedName>
    <definedName name="Z_E8EF3827_4217_4303_8A9B_BBF667C26949_.wvu.PrintArea" localSheetId="1" hidden="1">'Korisnik koji prestaje s radom'!$C$2:$F$357</definedName>
    <definedName name="Z_E8EF3827_4217_4303_8A9B_BBF667C26949_.wvu.PrintTitles" localSheetId="2" hidden="1">'065-Novi plan 2019.'!$1:$2</definedName>
    <definedName name="Z_E8EF3827_4217_4303_8A9B_BBF667C26949_.wvu.PrintTitles" localSheetId="0" hidden="1">ANALIZA!$1:$2</definedName>
    <definedName name="Z_E8EF3827_4217_4303_8A9B_BBF667C26949_.wvu.PrintTitles" localSheetId="1" hidden="1">'Korisnik koji prestaje s radom'!$2:$2</definedName>
    <definedName name="Z_E8EF3827_4217_4303_8A9B_BBF667C26949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</definedNames>
  <calcPr calcId="145621"/>
  <customWorkbookViews>
    <customWorkbookView name="andreja.sladoljev - Personal View" guid="{BF7D9503-FC72-444A-AD83-942488A2948C}" mergeInterval="0" personalView="1" maximized="1" windowWidth="1676" windowHeight="904" tabRatio="601" activeSheetId="1"/>
    <customWorkbookView name="početna" guid="{690963E0-70D2-4DD9-8517-3DDCFA408CAC}" maximized="1" windowWidth="1676" windowHeight="777" tabRatio="601" activeSheetId="31"/>
    <customWorkbookView name="za Lučić" guid="{ADF3AB29-43ED-443C-A574-B6816DBD0304}" maximized="1" windowWidth="1676" windowHeight="777" tabRatio="601" activeSheetId="31"/>
    <customWorkbookView name="andreja - unos" guid="{E8EF3827-4217-4303-8A9B-BBF667C26949}" maximized="1" windowWidth="1676" windowHeight="777" tabRatio="601" activeSheetId="31"/>
  </customWorkbookViews>
</workbook>
</file>

<file path=xl/calcChain.xml><?xml version="1.0" encoding="utf-8"?>
<calcChain xmlns="http://schemas.openxmlformats.org/spreadsheetml/2006/main">
  <c r="H1751" i="44" l="1"/>
  <c r="H1646" i="44"/>
  <c r="H1050" i="44"/>
  <c r="H1054" i="44"/>
  <c r="H1056" i="44"/>
  <c r="H1081" i="44"/>
  <c r="H1106" i="44"/>
  <c r="H1150" i="44"/>
  <c r="H48" i="44" l="1"/>
  <c r="H47" i="44" s="1"/>
  <c r="H38" i="44"/>
  <c r="H1770" i="44"/>
  <c r="H1769" i="44" s="1"/>
  <c r="H1767" i="44"/>
  <c r="H1766" i="44" s="1"/>
  <c r="H1764" i="44"/>
  <c r="H1763" i="44" s="1"/>
  <c r="H1761" i="44"/>
  <c r="H1756" i="44"/>
  <c r="H1754" i="44"/>
  <c r="H1750" i="44"/>
  <c r="H1746" i="44"/>
  <c r="H1745" i="44" s="1"/>
  <c r="H1743" i="44"/>
  <c r="H1742" i="44" s="1"/>
  <c r="H1737" i="44"/>
  <c r="H1736" i="44" s="1"/>
  <c r="H1728" i="44"/>
  <c r="H1726" i="44"/>
  <c r="H1716" i="44"/>
  <c r="H1712" i="44"/>
  <c r="H1707" i="44"/>
  <c r="H1703" i="44"/>
  <c r="H1701" i="44"/>
  <c r="H1697" i="44"/>
  <c r="H1694" i="44"/>
  <c r="H1693" i="44" s="1"/>
  <c r="H1688" i="44"/>
  <c r="H1687" i="44" s="1"/>
  <c r="H1685" i="44"/>
  <c r="H1684" i="44" s="1"/>
  <c r="H1680" i="44"/>
  <c r="H1677" i="44"/>
  <c r="H1672" i="44"/>
  <c r="H1671" i="44" s="1"/>
  <c r="H1669" i="44"/>
  <c r="H1666" i="44"/>
  <c r="H1662" i="44"/>
  <c r="H1655" i="44"/>
  <c r="H1652" i="44"/>
  <c r="H1651" i="44" s="1"/>
  <c r="H1648" i="44"/>
  <c r="H1643" i="44"/>
  <c r="H1642" i="44" s="1"/>
  <c r="H1640" i="44"/>
  <c r="H1639" i="44" s="1"/>
  <c r="H1634" i="44"/>
  <c r="H1633" i="44" s="1"/>
  <c r="H1625" i="44"/>
  <c r="H1615" i="44"/>
  <c r="H1608" i="44"/>
  <c r="H1604" i="44"/>
  <c r="H1601" i="44"/>
  <c r="H1597" i="44"/>
  <c r="H1595" i="44"/>
  <c r="H1593" i="44"/>
  <c r="H1588" i="44"/>
  <c r="H1586" i="44"/>
  <c r="H1583" i="44"/>
  <c r="H1578" i="44"/>
  <c r="H1577" i="44" s="1"/>
  <c r="H1575" i="44"/>
  <c r="H1574" i="44" s="1"/>
  <c r="H1572" i="44"/>
  <c r="H1567" i="44"/>
  <c r="H1564" i="44"/>
  <c r="H1563" i="44" s="1"/>
  <c r="H1559" i="44"/>
  <c r="H1557" i="44"/>
  <c r="H1554" i="44"/>
  <c r="H1553" i="44" s="1"/>
  <c r="H1548" i="44"/>
  <c r="H1547" i="44" s="1"/>
  <c r="H1539" i="44"/>
  <c r="H1537" i="44"/>
  <c r="H1527" i="44"/>
  <c r="H1521" i="44"/>
  <c r="H1516" i="44"/>
  <c r="H1512" i="44"/>
  <c r="H1510" i="44"/>
  <c r="H1506" i="44"/>
  <c r="H1503" i="44"/>
  <c r="H1501" i="44"/>
  <c r="H1499" i="44"/>
  <c r="H1494" i="44"/>
  <c r="H1490" i="44"/>
  <c r="H1486" i="44"/>
  <c r="H1485" i="44" s="1"/>
  <c r="H1483" i="44"/>
  <c r="H1482" i="44" s="1"/>
  <c r="H1480" i="44"/>
  <c r="H1475" i="44"/>
  <c r="H1472" i="44"/>
  <c r="H1471" i="44" s="1"/>
  <c r="H1469" i="44"/>
  <c r="H1468" i="44" s="1"/>
  <c r="H1465" i="44"/>
  <c r="H1464" i="44" s="1"/>
  <c r="H1458" i="44"/>
  <c r="H1449" i="44"/>
  <c r="H1443" i="44"/>
  <c r="H1439" i="44"/>
  <c r="H1435" i="44"/>
  <c r="H1433" i="44"/>
  <c r="H1431" i="44"/>
  <c r="H1426" i="44"/>
  <c r="H1425" i="44" s="1"/>
  <c r="H1421" i="44"/>
  <c r="H1419" i="44"/>
  <c r="H1415" i="44"/>
  <c r="H1413" i="44"/>
  <c r="H1409" i="44"/>
  <c r="H1406" i="44"/>
  <c r="H1403" i="44"/>
  <c r="H1402" i="44" s="1"/>
  <c r="H1398" i="44"/>
  <c r="H1397" i="44" s="1"/>
  <c r="H1394" i="44"/>
  <c r="H1393" i="44" s="1"/>
  <c r="H1388" i="44"/>
  <c r="H1387" i="44" s="1"/>
  <c r="H1384" i="44"/>
  <c r="H1383" i="44" s="1"/>
  <c r="H1381" i="44"/>
  <c r="H1380" i="44" s="1"/>
  <c r="H1377" i="44"/>
  <c r="H1376" i="44" s="1"/>
  <c r="H1368" i="44"/>
  <c r="H1366" i="44"/>
  <c r="H1357" i="44"/>
  <c r="H1351" i="44"/>
  <c r="H1346" i="44"/>
  <c r="H1342" i="44"/>
  <c r="H1340" i="44"/>
  <c r="H1337" i="44"/>
  <c r="H1331" i="44"/>
  <c r="H1330" i="44" s="1"/>
  <c r="H1327" i="44"/>
  <c r="H1326" i="44" s="1"/>
  <c r="H1322" i="44"/>
  <c r="H1318" i="44"/>
  <c r="H1314" i="44"/>
  <c r="H1312" i="44"/>
  <c r="H1308" i="44"/>
  <c r="H1306" i="44"/>
  <c r="H1302" i="44"/>
  <c r="H1301" i="44" s="1"/>
  <c r="H1293" i="44"/>
  <c r="H1291" i="44"/>
  <c r="H1283" i="44"/>
  <c r="H1278" i="44"/>
  <c r="H1273" i="44"/>
  <c r="H1269" i="44"/>
  <c r="H1267" i="44"/>
  <c r="H1265" i="44"/>
  <c r="H1260" i="44"/>
  <c r="H1255" i="44"/>
  <c r="H1253" i="44"/>
  <c r="H1251" i="44"/>
  <c r="H1248" i="44"/>
  <c r="H1243" i="44"/>
  <c r="H1241" i="44"/>
  <c r="H1239" i="44"/>
  <c r="H1236" i="44"/>
  <c r="H1231" i="44"/>
  <c r="H1229" i="44"/>
  <c r="H1227" i="44"/>
  <c r="H1223" i="44"/>
  <c r="H1222" i="44" s="1"/>
  <c r="H1219" i="44"/>
  <c r="H1218" i="44" s="1"/>
  <c r="H1216" i="44"/>
  <c r="H1215" i="44" s="1"/>
  <c r="H1213" i="44"/>
  <c r="H1212" i="44" s="1"/>
  <c r="H1209" i="44"/>
  <c r="H1208" i="44" s="1"/>
  <c r="H1206" i="44"/>
  <c r="H1205" i="44" s="1"/>
  <c r="H1202" i="44"/>
  <c r="H1197" i="44"/>
  <c r="H1194" i="44"/>
  <c r="H1193" i="44" s="1"/>
  <c r="H1191" i="44"/>
  <c r="H1190" i="44" s="1"/>
  <c r="H1188" i="44"/>
  <c r="H1187" i="44" s="1"/>
  <c r="H1184" i="44"/>
  <c r="H1183" i="44" s="1"/>
  <c r="H1181" i="44"/>
  <c r="H1180" i="44" s="1"/>
  <c r="H1178" i="44"/>
  <c r="H1169" i="44"/>
  <c r="H1166" i="44"/>
  <c r="H1162" i="44"/>
  <c r="H1158" i="44"/>
  <c r="H1156" i="44"/>
  <c r="H1153" i="44"/>
  <c r="H1149" i="44"/>
  <c r="H1145" i="44"/>
  <c r="H1143" i="44"/>
  <c r="H1141" i="44"/>
  <c r="H1137" i="44"/>
  <c r="H1136" i="44" s="1"/>
  <c r="H1132" i="44"/>
  <c r="H1131" i="44" s="1"/>
  <c r="H1129" i="44"/>
  <c r="H1126" i="44"/>
  <c r="H1124" i="44"/>
  <c r="H1120" i="44"/>
  <c r="H1118" i="44"/>
  <c r="H1115" i="44"/>
  <c r="H1110" i="44"/>
  <c r="H1105" i="44"/>
  <c r="H1101" i="44"/>
  <c r="H1099" i="44"/>
  <c r="H1097" i="44"/>
  <c r="H1094" i="44"/>
  <c r="H1093" i="44" s="1"/>
  <c r="H1090" i="44"/>
  <c r="H1089" i="44" s="1"/>
  <c r="H1085" i="44"/>
  <c r="H1084" i="44" s="1"/>
  <c r="H1070" i="44"/>
  <c r="H1067" i="44"/>
  <c r="H1062" i="44"/>
  <c r="H1047" i="44"/>
  <c r="H1038" i="44"/>
  <c r="H1035" i="44"/>
  <c r="H1032" i="44"/>
  <c r="H1026" i="44"/>
  <c r="H1025" i="44" s="1"/>
  <c r="H1023" i="44"/>
  <c r="H1022" i="44" s="1"/>
  <c r="H1019" i="44"/>
  <c r="H1018" i="44" s="1"/>
  <c r="H1016" i="44"/>
  <c r="H1014" i="44"/>
  <c r="H1010" i="44"/>
  <c r="H1007" i="44"/>
  <c r="H1004" i="44"/>
  <c r="H1000" i="44"/>
  <c r="H999" i="44" s="1"/>
  <c r="H998" i="44" s="1"/>
  <c r="H993" i="44"/>
  <c r="H992" i="44" s="1"/>
  <c r="H988" i="44"/>
  <c r="H986" i="44"/>
  <c r="H981" i="44"/>
  <c r="H980" i="44" s="1"/>
  <c r="H979" i="44" s="1"/>
  <c r="H977" i="44"/>
  <c r="H974" i="44"/>
  <c r="H970" i="44"/>
  <c r="H969" i="44" s="1"/>
  <c r="H967" i="44"/>
  <c r="H965" i="44"/>
  <c r="H961" i="44"/>
  <c r="H960" i="44" s="1"/>
  <c r="H958" i="44"/>
  <c r="H957" i="44" s="1"/>
  <c r="H954" i="44"/>
  <c r="H953" i="44" s="1"/>
  <c r="H952" i="44" s="1"/>
  <c r="H950" i="44"/>
  <c r="H948" i="44"/>
  <c r="H944" i="44"/>
  <c r="H943" i="44" s="1"/>
  <c r="H941" i="44"/>
  <c r="H940" i="44" s="1"/>
  <c r="H937" i="44"/>
  <c r="H935" i="44"/>
  <c r="H930" i="44"/>
  <c r="H927" i="44"/>
  <c r="H921" i="44"/>
  <c r="H919" i="44"/>
  <c r="H915" i="44"/>
  <c r="H913" i="44"/>
  <c r="H908" i="44"/>
  <c r="H906" i="44"/>
  <c r="H902" i="44"/>
  <c r="H900" i="44"/>
  <c r="H896" i="44"/>
  <c r="H894" i="44"/>
  <c r="H890" i="44"/>
  <c r="H889" i="44" s="1"/>
  <c r="H887" i="44"/>
  <c r="H886" i="44" s="1"/>
  <c r="H884" i="44"/>
  <c r="H883" i="44" s="1"/>
  <c r="H881" i="44"/>
  <c r="H880" i="44" s="1"/>
  <c r="H877" i="44"/>
  <c r="H876" i="44" s="1"/>
  <c r="H875" i="44" s="1"/>
  <c r="H873" i="44"/>
  <c r="H872" i="44" s="1"/>
  <c r="H869" i="44"/>
  <c r="H868" i="44" s="1"/>
  <c r="H866" i="44"/>
  <c r="H865" i="44" s="1"/>
  <c r="H863" i="44"/>
  <c r="H861" i="44"/>
  <c r="H858" i="44"/>
  <c r="H857" i="44" s="1"/>
  <c r="H854" i="44"/>
  <c r="H853" i="44" s="1"/>
  <c r="H851" i="44"/>
  <c r="H850" i="44" s="1"/>
  <c r="H848" i="44"/>
  <c r="H846" i="44"/>
  <c r="H843" i="44"/>
  <c r="H841" i="44"/>
  <c r="H837" i="44"/>
  <c r="H835" i="44" s="1"/>
  <c r="H833" i="44"/>
  <c r="H832" i="44" s="1"/>
  <c r="H831" i="44" s="1"/>
  <c r="H829" i="44"/>
  <c r="H828" i="44" s="1"/>
  <c r="H827" i="44" s="1"/>
  <c r="H825" i="44"/>
  <c r="H824" i="44" s="1"/>
  <c r="H822" i="44"/>
  <c r="H821" i="44" s="1"/>
  <c r="H818" i="44"/>
  <c r="H817" i="44" s="1"/>
  <c r="H815" i="44"/>
  <c r="H813" i="44"/>
  <c r="H809" i="44"/>
  <c r="H808" i="44" s="1"/>
  <c r="H807" i="44" s="1"/>
  <c r="H805" i="44"/>
  <c r="H804" i="44" s="1"/>
  <c r="H803" i="44" s="1"/>
  <c r="H801" i="44"/>
  <c r="H800" i="44" s="1"/>
  <c r="H799" i="44" s="1"/>
  <c r="H797" i="44"/>
  <c r="H796" i="44" s="1"/>
  <c r="H795" i="44" s="1"/>
  <c r="H793" i="44"/>
  <c r="H792" i="44" s="1"/>
  <c r="H791" i="44" s="1"/>
  <c r="H789" i="44"/>
  <c r="H788" i="44" s="1"/>
  <c r="H787" i="44" s="1"/>
  <c r="H783" i="44"/>
  <c r="H782" i="44" s="1"/>
  <c r="H780" i="44"/>
  <c r="H778" i="44"/>
  <c r="H774" i="44"/>
  <c r="H772" i="44"/>
  <c r="H769" i="44"/>
  <c r="H768" i="44" s="1"/>
  <c r="H766" i="44"/>
  <c r="H764" i="44"/>
  <c r="H760" i="44"/>
  <c r="H758" i="44"/>
  <c r="H755" i="44"/>
  <c r="H754" i="44" s="1"/>
  <c r="H752" i="44"/>
  <c r="H750" i="44"/>
  <c r="H746" i="44"/>
  <c r="H744" i="44"/>
  <c r="H740" i="44"/>
  <c r="H739" i="44" s="1"/>
  <c r="H736" i="44"/>
  <c r="H734" i="44"/>
  <c r="H731" i="44"/>
  <c r="H730" i="44" s="1"/>
  <c r="H727" i="44"/>
  <c r="H725" i="44"/>
  <c r="H721" i="44"/>
  <c r="H720" i="44" s="1"/>
  <c r="H718" i="44"/>
  <c r="H713" i="44"/>
  <c r="H711" i="44"/>
  <c r="H708" i="44"/>
  <c r="H704" i="44"/>
  <c r="H702" i="44"/>
  <c r="H699" i="44"/>
  <c r="H698" i="44" s="1"/>
  <c r="H696" i="44"/>
  <c r="H691" i="44"/>
  <c r="H689" i="44"/>
  <c r="H686" i="44"/>
  <c r="H682" i="44"/>
  <c r="H680" i="44"/>
  <c r="H676" i="44"/>
  <c r="H675" i="44" s="1"/>
  <c r="H672" i="44"/>
  <c r="H666" i="44"/>
  <c r="H664" i="44"/>
  <c r="H662" i="44"/>
  <c r="H658" i="44"/>
  <c r="H656" i="44"/>
  <c r="H653" i="44"/>
  <c r="H652" i="44" s="1"/>
  <c r="H649" i="44"/>
  <c r="H643" i="44"/>
  <c r="H641" i="44"/>
  <c r="H639" i="44"/>
  <c r="H635" i="44"/>
  <c r="H633" i="44"/>
  <c r="H630" i="44"/>
  <c r="H629" i="44" s="1"/>
  <c r="H626" i="44"/>
  <c r="H620" i="44"/>
  <c r="H618" i="44"/>
  <c r="H616" i="44"/>
  <c r="H612" i="44"/>
  <c r="H610" i="44"/>
  <c r="H607" i="44"/>
  <c r="H605" i="44"/>
  <c r="H601" i="44"/>
  <c r="H600" i="44" s="1"/>
  <c r="H599" i="44" s="1"/>
  <c r="H597" i="44"/>
  <c r="H596" i="44" s="1"/>
  <c r="H594" i="44"/>
  <c r="H592" i="44"/>
  <c r="H588" i="44"/>
  <c r="H587" i="44" s="1"/>
  <c r="H585" i="44"/>
  <c r="H584" i="44" s="1"/>
  <c r="H581" i="44"/>
  <c r="H580" i="44" s="1"/>
  <c r="H574" i="44"/>
  <c r="H572" i="44"/>
  <c r="H568" i="44"/>
  <c r="H567" i="44" s="1"/>
  <c r="H566" i="44" s="1"/>
  <c r="H564" i="44"/>
  <c r="H563" i="44" s="1"/>
  <c r="H562" i="44" s="1"/>
  <c r="H560" i="44"/>
  <c r="H559" i="44" s="1"/>
  <c r="H558" i="44" s="1"/>
  <c r="H556" i="44"/>
  <c r="H555" i="44" s="1"/>
  <c r="H552" i="44"/>
  <c r="H551" i="44" s="1"/>
  <c r="H548" i="44"/>
  <c r="H547" i="44" s="1"/>
  <c r="H546" i="44" s="1"/>
  <c r="H544" i="44"/>
  <c r="H542" i="44"/>
  <c r="H538" i="44"/>
  <c r="H537" i="44" s="1"/>
  <c r="H536" i="44" s="1"/>
  <c r="H534" i="44"/>
  <c r="H533" i="44" s="1"/>
  <c r="H532" i="44" s="1"/>
  <c r="H530" i="44"/>
  <c r="H529" i="44" s="1"/>
  <c r="H528" i="44" s="1"/>
  <c r="H526" i="44"/>
  <c r="H524" i="44"/>
  <c r="H520" i="44"/>
  <c r="H519" i="44" s="1"/>
  <c r="H518" i="44" s="1"/>
  <c r="H515" i="44"/>
  <c r="H514" i="44" s="1"/>
  <c r="H510" i="44"/>
  <c r="H508" i="44"/>
  <c r="H506" i="44"/>
  <c r="H502" i="44"/>
  <c r="H500" i="44"/>
  <c r="H497" i="44"/>
  <c r="H496" i="44" s="1"/>
  <c r="H492" i="44"/>
  <c r="H490" i="44"/>
  <c r="H488" i="44"/>
  <c r="H484" i="44"/>
  <c r="H482" i="44"/>
  <c r="H479" i="44"/>
  <c r="H478" i="44" s="1"/>
  <c r="H474" i="44"/>
  <c r="H472" i="44"/>
  <c r="H470" i="44"/>
  <c r="H466" i="44"/>
  <c r="H464" i="44"/>
  <c r="H461" i="44"/>
  <c r="H459" i="44"/>
  <c r="H455" i="44"/>
  <c r="H454" i="44" s="1"/>
  <c r="H453" i="44" s="1"/>
  <c r="H451" i="44"/>
  <c r="H450" i="44" s="1"/>
  <c r="H449" i="44" s="1"/>
  <c r="H447" i="44"/>
  <c r="H446" i="44" s="1"/>
  <c r="H444" i="44"/>
  <c r="H443" i="44" s="1"/>
  <c r="H440" i="44"/>
  <c r="H439" i="44" s="1"/>
  <c r="H438" i="44" s="1"/>
  <c r="H436" i="44"/>
  <c r="H435" i="44" s="1"/>
  <c r="H434" i="44" s="1"/>
  <c r="H432" i="44"/>
  <c r="H431" i="44" s="1"/>
  <c r="H429" i="44"/>
  <c r="H428" i="44" s="1"/>
  <c r="H425" i="44"/>
  <c r="H424" i="44" s="1"/>
  <c r="H422" i="44"/>
  <c r="H421" i="44" s="1"/>
  <c r="H418" i="44"/>
  <c r="H416" i="44"/>
  <c r="H412" i="44"/>
  <c r="H410" i="44"/>
  <c r="H407" i="44"/>
  <c r="H406" i="44" s="1"/>
  <c r="H404" i="44"/>
  <c r="H403" i="44" s="1"/>
  <c r="H401" i="44"/>
  <c r="H399" i="44"/>
  <c r="H396" i="44"/>
  <c r="H392" i="44"/>
  <c r="H388" i="44"/>
  <c r="H387" i="44" s="1"/>
  <c r="H384" i="44"/>
  <c r="H379" i="44"/>
  <c r="H377" i="44"/>
  <c r="H374" i="44"/>
  <c r="H373" i="44" s="1"/>
  <c r="H370" i="44"/>
  <c r="H368" i="44"/>
  <c r="H365" i="44"/>
  <c r="H364" i="44" s="1"/>
  <c r="H362" i="44"/>
  <c r="H357" i="44"/>
  <c r="H353" i="44"/>
  <c r="H352" i="44" s="1"/>
  <c r="H350" i="44"/>
  <c r="H349" i="44" s="1"/>
  <c r="H345" i="44"/>
  <c r="H344" i="44" s="1"/>
  <c r="H337" i="44"/>
  <c r="H335" i="44"/>
  <c r="H325" i="44"/>
  <c r="H319" i="44"/>
  <c r="H315" i="44"/>
  <c r="H310" i="44"/>
  <c r="H308" i="44"/>
  <c r="H304" i="44"/>
  <c r="H299" i="44"/>
  <c r="H298" i="44" s="1"/>
  <c r="H297" i="44" s="1"/>
  <c r="H295" i="44"/>
  <c r="H294" i="44" s="1"/>
  <c r="H292" i="44"/>
  <c r="H291" i="44" s="1"/>
  <c r="H288" i="44"/>
  <c r="H287" i="44" s="1"/>
  <c r="H286" i="44" s="1"/>
  <c r="H284" i="44"/>
  <c r="H283" i="44" s="1"/>
  <c r="H282" i="44" s="1"/>
  <c r="H280" i="44"/>
  <c r="H279" i="44" s="1"/>
  <c r="H278" i="44" s="1"/>
  <c r="H276" i="44"/>
  <c r="H274" i="44"/>
  <c r="H270" i="44"/>
  <c r="H269" i="44" s="1"/>
  <c r="H267" i="44"/>
  <c r="H266" i="44" s="1"/>
  <c r="H263" i="44"/>
  <c r="H262" i="44" s="1"/>
  <c r="H260" i="44"/>
  <c r="H259" i="44" s="1"/>
  <c r="H256" i="44"/>
  <c r="H255" i="44" s="1"/>
  <c r="H254" i="44" s="1"/>
  <c r="H252" i="44"/>
  <c r="H251" i="44" s="1"/>
  <c r="H250" i="44" s="1"/>
  <c r="H248" i="44"/>
  <c r="H246" i="44"/>
  <c r="H242" i="44"/>
  <c r="H241" i="44" s="1"/>
  <c r="H240" i="44" s="1"/>
  <c r="H238" i="44"/>
  <c r="H237" i="44" s="1"/>
  <c r="H235" i="44"/>
  <c r="H234" i="44" s="1"/>
  <c r="H231" i="44"/>
  <c r="H230" i="44" s="1"/>
  <c r="H228" i="44"/>
  <c r="H227" i="44" s="1"/>
  <c r="H225" i="44"/>
  <c r="H224" i="44" s="1"/>
  <c r="H222" i="44"/>
  <c r="H221" i="44" s="1"/>
  <c r="H218" i="44"/>
  <c r="H217" i="44" s="1"/>
  <c r="H214" i="44"/>
  <c r="H212" i="44"/>
  <c r="H208" i="44"/>
  <c r="H207" i="44" s="1"/>
  <c r="H205" i="44"/>
  <c r="H204" i="44" s="1"/>
  <c r="H201" i="44"/>
  <c r="H199" i="44"/>
  <c r="H195" i="44"/>
  <c r="H194" i="44" s="1"/>
  <c r="H193" i="44" s="1"/>
  <c r="H186" i="44"/>
  <c r="H185" i="44" s="1"/>
  <c r="H181" i="44"/>
  <c r="H180" i="44" s="1"/>
  <c r="H176" i="44"/>
  <c r="H174" i="44"/>
  <c r="H164" i="44"/>
  <c r="H159" i="44"/>
  <c r="H154" i="44"/>
  <c r="H150" i="44"/>
  <c r="H148" i="44"/>
  <c r="H145" i="44"/>
  <c r="H141" i="44"/>
  <c r="H140" i="44" s="1"/>
  <c r="H137" i="44"/>
  <c r="H136" i="44" s="1"/>
  <c r="H132" i="44"/>
  <c r="H131" i="44" s="1"/>
  <c r="H130" i="44" s="1"/>
  <c r="H127" i="44"/>
  <c r="H126" i="44" s="1"/>
  <c r="H124" i="44"/>
  <c r="H123" i="44" s="1"/>
  <c r="H120" i="44"/>
  <c r="H118" i="44"/>
  <c r="H114" i="44"/>
  <c r="H111" i="44"/>
  <c r="H107" i="44"/>
  <c r="H106" i="44" s="1"/>
  <c r="H104" i="44"/>
  <c r="H103" i="44" s="1"/>
  <c r="H101" i="44"/>
  <c r="H98" i="44"/>
  <c r="H94" i="44"/>
  <c r="H93" i="44" s="1"/>
  <c r="H88" i="44"/>
  <c r="H86" i="44"/>
  <c r="H82" i="44"/>
  <c r="H81" i="44" s="1"/>
  <c r="H79" i="44"/>
  <c r="H75" i="44"/>
  <c r="H73" i="44"/>
  <c r="H69" i="44"/>
  <c r="H68" i="44" s="1"/>
  <c r="H66" i="44"/>
  <c r="H65" i="44" s="1"/>
  <c r="H59" i="44"/>
  <c r="H58" i="44" s="1"/>
  <c r="H56" i="44"/>
  <c r="H55" i="44" s="1"/>
  <c r="H53" i="44"/>
  <c r="H52" i="44" s="1"/>
  <c r="H40" i="44"/>
  <c r="H28" i="44"/>
  <c r="H22" i="44"/>
  <c r="H17" i="44"/>
  <c r="H13" i="44"/>
  <c r="H11" i="44"/>
  <c r="H7" i="44"/>
  <c r="H1676" i="44" l="1"/>
  <c r="H1675" i="44" s="1"/>
  <c r="H1645" i="44"/>
  <c r="H198" i="44"/>
  <c r="H197" i="44" s="1"/>
  <c r="H541" i="44"/>
  <c r="H540" i="44" s="1"/>
  <c r="H1654" i="44"/>
  <c r="H1650" i="44" s="1"/>
  <c r="H409" i="44"/>
  <c r="H1474" i="44"/>
  <c r="H1505" i="44"/>
  <c r="H1109" i="44"/>
  <c r="H912" i="44"/>
  <c r="H947" i="44"/>
  <c r="H946" i="44" s="1"/>
  <c r="H85" i="44"/>
  <c r="H135" i="44"/>
  <c r="H1305" i="44"/>
  <c r="H1317" i="44"/>
  <c r="H1316" i="44" s="1"/>
  <c r="H1412" i="44"/>
  <c r="H1498" i="44"/>
  <c r="H367" i="44"/>
  <c r="H1250" i="44"/>
  <c r="H1438" i="44"/>
  <c r="H290" i="44"/>
  <c r="H1096" i="44"/>
  <c r="H1123" i="44"/>
  <c r="H245" i="44"/>
  <c r="H244" i="44" s="1"/>
  <c r="H273" i="44"/>
  <c r="H272" i="44" s="1"/>
  <c r="H523" i="44"/>
  <c r="H522" i="44" s="1"/>
  <c r="H591" i="44"/>
  <c r="H757" i="44"/>
  <c r="H812" i="44"/>
  <c r="H811" i="44" s="1"/>
  <c r="H1013" i="44"/>
  <c r="H1140" i="44"/>
  <c r="H899" i="44"/>
  <c r="H420" i="44"/>
  <c r="H442" i="44"/>
  <c r="H615" i="44"/>
  <c r="H153" i="44"/>
  <c r="H211" i="44"/>
  <c r="H210" i="44" s="1"/>
  <c r="H609" i="44"/>
  <c r="H926" i="44"/>
  <c r="H925" i="44" s="1"/>
  <c r="H1031" i="44"/>
  <c r="H1117" i="44"/>
  <c r="H1196" i="44"/>
  <c r="H1566" i="44"/>
  <c r="H427" i="44"/>
  <c r="H144" i="44"/>
  <c r="H376" i="44"/>
  <c r="H415" i="44"/>
  <c r="H571" i="44"/>
  <c r="H836" i="44"/>
  <c r="H964" i="44"/>
  <c r="H963" i="44" s="1"/>
  <c r="H1489" i="44"/>
  <c r="H1488" i="44" s="1"/>
  <c r="H1515" i="44"/>
  <c r="H265" i="44"/>
  <c r="H845" i="44"/>
  <c r="H1061" i="44"/>
  <c r="H1204" i="44"/>
  <c r="H1345" i="44"/>
  <c r="H1430" i="44"/>
  <c r="H1592" i="44"/>
  <c r="H117" i="44"/>
  <c r="H356" i="44"/>
  <c r="H398" i="44"/>
  <c r="H679" i="44"/>
  <c r="H724" i="44"/>
  <c r="H840" i="44"/>
  <c r="H860" i="44"/>
  <c r="H879" i="44"/>
  <c r="H893" i="44"/>
  <c r="H1021" i="44"/>
  <c r="H1049" i="44"/>
  <c r="H1238" i="44"/>
  <c r="H1582" i="44"/>
  <c r="H1665" i="44"/>
  <c r="H1664" i="44" s="1"/>
  <c r="H1706" i="44"/>
  <c r="H233" i="44"/>
  <c r="H110" i="44"/>
  <c r="H216" i="44"/>
  <c r="H391" i="44"/>
  <c r="H550" i="44"/>
  <c r="H820" i="44"/>
  <c r="H905" i="44"/>
  <c r="H1264" i="44"/>
  <c r="H1311" i="44"/>
  <c r="H1310" i="44" s="1"/>
  <c r="H1325" i="44"/>
  <c r="H1405" i="44"/>
  <c r="H1396" i="44" s="1"/>
  <c r="H1418" i="44"/>
  <c r="H1603" i="44"/>
  <c r="H1696" i="44"/>
  <c r="H777" i="44"/>
  <c r="H771" i="44"/>
  <c r="H749" i="44"/>
  <c r="H743" i="44"/>
  <c r="H733" i="44"/>
  <c r="H701" i="44"/>
  <c r="H685" i="44"/>
  <c r="H661" i="44"/>
  <c r="H655" i="44"/>
  <c r="H638" i="44"/>
  <c r="H604" i="44"/>
  <c r="H499" i="44"/>
  <c r="H487" i="44"/>
  <c r="H469" i="44"/>
  <c r="H463" i="44"/>
  <c r="H458" i="44"/>
  <c r="H97" i="44"/>
  <c r="H72" i="44"/>
  <c r="H71" i="44" s="1"/>
  <c r="H16" i="44"/>
  <c r="H6" i="44"/>
  <c r="H203" i="44"/>
  <c r="H258" i="44"/>
  <c r="H314" i="44"/>
  <c r="H505" i="44"/>
  <c r="H707" i="44"/>
  <c r="H763" i="44"/>
  <c r="H918" i="44"/>
  <c r="H939" i="44"/>
  <c r="H956" i="44"/>
  <c r="H973" i="44"/>
  <c r="H972" i="44" s="1"/>
  <c r="H1003" i="44"/>
  <c r="H1161" i="44"/>
  <c r="H1336" i="44"/>
  <c r="H1556" i="44"/>
  <c r="H1753" i="44"/>
  <c r="H1152" i="44"/>
  <c r="H1226" i="44"/>
  <c r="H303" i="44"/>
  <c r="H481" i="44"/>
  <c r="H632" i="44"/>
  <c r="H934" i="44"/>
  <c r="H933" i="44" s="1"/>
  <c r="H985" i="44"/>
  <c r="H984" i="44" s="1"/>
  <c r="H1272" i="44"/>
  <c r="J142" i="43"/>
  <c r="J141" i="43" s="1"/>
  <c r="I142" i="43"/>
  <c r="I141" i="43" s="1"/>
  <c r="J165" i="43"/>
  <c r="J164" i="43" s="1"/>
  <c r="I165" i="43"/>
  <c r="I164" i="43" s="1"/>
  <c r="J353" i="43"/>
  <c r="I353" i="43"/>
  <c r="J339" i="43"/>
  <c r="I339" i="43"/>
  <c r="J325" i="43"/>
  <c r="I325" i="43"/>
  <c r="H1002" i="44" l="1"/>
  <c r="H983" i="44" s="1"/>
  <c r="H570" i="44"/>
  <c r="H911" i="44"/>
  <c r="H1225" i="44"/>
  <c r="H1335" i="44"/>
  <c r="H84" i="44"/>
  <c r="H1429" i="44"/>
  <c r="H1428" i="44" s="1"/>
  <c r="H1411" i="44"/>
  <c r="H143" i="44"/>
  <c r="H1497" i="44"/>
  <c r="H1496" i="44" s="1"/>
  <c r="H1263" i="44"/>
  <c r="H1262" i="44" s="1"/>
  <c r="H1030" i="44"/>
  <c r="H892" i="44"/>
  <c r="H723" i="44"/>
  <c r="H109" i="44"/>
  <c r="H302" i="44"/>
  <c r="H1692" i="44"/>
  <c r="H1691" i="44" s="1"/>
  <c r="H1581" i="44"/>
  <c r="H1580" i="44" s="1"/>
  <c r="H924" i="44"/>
  <c r="H192" i="44"/>
  <c r="H839" i="44"/>
  <c r="H742" i="44"/>
  <c r="H678" i="44"/>
  <c r="H603" i="44"/>
  <c r="H457" i="44"/>
  <c r="H5" i="44"/>
  <c r="J6" i="43"/>
  <c r="J8" i="43"/>
  <c r="J10" i="43"/>
  <c r="J14" i="43"/>
  <c r="J19" i="43"/>
  <c r="J25" i="43"/>
  <c r="J35" i="43"/>
  <c r="J37" i="43"/>
  <c r="J46" i="43"/>
  <c r="J45" i="43" s="1"/>
  <c r="J51" i="43"/>
  <c r="J53" i="43"/>
  <c r="J56" i="43"/>
  <c r="J55" i="43" s="1"/>
  <c r="J59" i="43"/>
  <c r="J65" i="43"/>
  <c r="J69" i="43"/>
  <c r="J73" i="43"/>
  <c r="J76" i="43"/>
  <c r="J75" i="43" s="1"/>
  <c r="J80" i="43"/>
  <c r="J79" i="43" s="1"/>
  <c r="J78" i="43" s="1"/>
  <c r="J84" i="43"/>
  <c r="J86" i="43"/>
  <c r="J93" i="43"/>
  <c r="J92" i="43" s="1"/>
  <c r="J97" i="43"/>
  <c r="J96" i="43" s="1"/>
  <c r="J100" i="43"/>
  <c r="J99" i="43" s="1"/>
  <c r="J104" i="43"/>
  <c r="J106" i="43"/>
  <c r="J109" i="43"/>
  <c r="J108" i="43" s="1"/>
  <c r="J113" i="43"/>
  <c r="J112" i="43" s="1"/>
  <c r="J111" i="43" s="1"/>
  <c r="J117" i="43"/>
  <c r="J119" i="43"/>
  <c r="J122" i="43"/>
  <c r="J124" i="43"/>
  <c r="J128" i="43"/>
  <c r="J130" i="43"/>
  <c r="J132" i="43"/>
  <c r="J138" i="43"/>
  <c r="J145" i="43"/>
  <c r="J147" i="43"/>
  <c r="J151" i="43"/>
  <c r="J153" i="43"/>
  <c r="J155" i="43"/>
  <c r="J161" i="43"/>
  <c r="J168" i="43"/>
  <c r="J170" i="43"/>
  <c r="J174" i="43"/>
  <c r="J176" i="43"/>
  <c r="J178" i="43"/>
  <c r="J184" i="43"/>
  <c r="J188" i="43"/>
  <c r="J187" i="43" s="1"/>
  <c r="J193" i="43"/>
  <c r="J195" i="43"/>
  <c r="J198" i="43"/>
  <c r="J200" i="43"/>
  <c r="J204" i="43"/>
  <c r="J206" i="43"/>
  <c r="J208" i="43"/>
  <c r="J213" i="43"/>
  <c r="J212" i="43" s="1"/>
  <c r="J216" i="43"/>
  <c r="J218" i="43"/>
  <c r="J222" i="43"/>
  <c r="J224" i="43"/>
  <c r="J226" i="43"/>
  <c r="J231" i="43"/>
  <c r="J230" i="43" s="1"/>
  <c r="J234" i="43"/>
  <c r="J236" i="43"/>
  <c r="J240" i="43"/>
  <c r="J242" i="43"/>
  <c r="J244" i="43"/>
  <c r="J249" i="43"/>
  <c r="J248" i="43" s="1"/>
  <c r="J253" i="43"/>
  <c r="J255" i="43"/>
  <c r="J259" i="43"/>
  <c r="J262" i="43"/>
  <c r="J264" i="43"/>
  <c r="J269" i="43"/>
  <c r="J272" i="43"/>
  <c r="J271" i="43" s="1"/>
  <c r="J275" i="43"/>
  <c r="J277" i="43"/>
  <c r="J281" i="43"/>
  <c r="J284" i="43"/>
  <c r="J286" i="43"/>
  <c r="J291" i="43"/>
  <c r="J294" i="43"/>
  <c r="J293" i="43" s="1"/>
  <c r="J298" i="43"/>
  <c r="J300" i="43"/>
  <c r="J304" i="43"/>
  <c r="J303" i="43" s="1"/>
  <c r="J307" i="43"/>
  <c r="J309" i="43"/>
  <c r="J313" i="43"/>
  <c r="J312" i="43" s="1"/>
  <c r="J317" i="43"/>
  <c r="J319" i="43"/>
  <c r="J323" i="43"/>
  <c r="J322" i="43" s="1"/>
  <c r="J328" i="43"/>
  <c r="J327" i="43" s="1"/>
  <c r="J331" i="43"/>
  <c r="J333" i="43"/>
  <c r="J337" i="43"/>
  <c r="J336" i="43" s="1"/>
  <c r="J342" i="43"/>
  <c r="J341" i="43" s="1"/>
  <c r="J345" i="43"/>
  <c r="J347" i="43"/>
  <c r="J351" i="43"/>
  <c r="J350" i="43" s="1"/>
  <c r="J356" i="43"/>
  <c r="J355" i="43" s="1"/>
  <c r="M7" i="43"/>
  <c r="M9" i="43"/>
  <c r="M11" i="43"/>
  <c r="M12" i="43"/>
  <c r="M15" i="43"/>
  <c r="M16" i="43"/>
  <c r="M17" i="43"/>
  <c r="M18" i="43"/>
  <c r="M20" i="43"/>
  <c r="M21" i="43"/>
  <c r="M22" i="43"/>
  <c r="M23" i="43"/>
  <c r="M24" i="43"/>
  <c r="M26" i="43"/>
  <c r="M27" i="43"/>
  <c r="M28" i="43"/>
  <c r="M29" i="43"/>
  <c r="M30" i="43"/>
  <c r="M31" i="43"/>
  <c r="M32" i="43"/>
  <c r="M33" i="43"/>
  <c r="M34" i="43"/>
  <c r="M36" i="43"/>
  <c r="M38" i="43"/>
  <c r="M39" i="43"/>
  <c r="M40" i="43"/>
  <c r="M41" i="43"/>
  <c r="M42" i="43"/>
  <c r="M43" i="43"/>
  <c r="M44" i="43"/>
  <c r="M47" i="43"/>
  <c r="M48" i="43"/>
  <c r="M49" i="43"/>
  <c r="M52" i="43"/>
  <c r="M54" i="43"/>
  <c r="M57" i="43"/>
  <c r="M60" i="43"/>
  <c r="M61" i="43"/>
  <c r="M62" i="43"/>
  <c r="M63" i="43"/>
  <c r="M64" i="43"/>
  <c r="M66" i="43"/>
  <c r="M70" i="43"/>
  <c r="M71" i="43"/>
  <c r="M72" i="43"/>
  <c r="M74" i="43"/>
  <c r="M77" i="43"/>
  <c r="M81" i="43"/>
  <c r="M85" i="43"/>
  <c r="M87" i="43"/>
  <c r="M88" i="43"/>
  <c r="M89" i="43"/>
  <c r="M90" i="43"/>
  <c r="M91" i="43"/>
  <c r="M94" i="43"/>
  <c r="M95" i="43"/>
  <c r="M98" i="43"/>
  <c r="M101" i="43"/>
  <c r="M102" i="43"/>
  <c r="M105" i="43"/>
  <c r="M107" i="43"/>
  <c r="M110" i="43"/>
  <c r="M114" i="43"/>
  <c r="M118" i="43"/>
  <c r="M120" i="43"/>
  <c r="M123" i="43"/>
  <c r="M125" i="43"/>
  <c r="M126" i="43"/>
  <c r="M129" i="43"/>
  <c r="M131" i="43"/>
  <c r="M133" i="43"/>
  <c r="M134" i="43"/>
  <c r="M135" i="43"/>
  <c r="M136" i="43"/>
  <c r="M137" i="43"/>
  <c r="M139" i="43"/>
  <c r="M140" i="43"/>
  <c r="M143" i="43"/>
  <c r="M146" i="43"/>
  <c r="M148" i="43"/>
  <c r="M149" i="43"/>
  <c r="M152" i="43"/>
  <c r="M154" i="43"/>
  <c r="M156" i="43"/>
  <c r="M157" i="43"/>
  <c r="M158" i="43"/>
  <c r="M159" i="43"/>
  <c r="M160" i="43"/>
  <c r="M162" i="43"/>
  <c r="M163" i="43"/>
  <c r="M166" i="43"/>
  <c r="M169" i="43"/>
  <c r="M171" i="43"/>
  <c r="M172" i="43"/>
  <c r="M175" i="43"/>
  <c r="M177" i="43"/>
  <c r="M179" i="43"/>
  <c r="M180" i="43"/>
  <c r="M181" i="43"/>
  <c r="M182" i="43"/>
  <c r="M183" i="43"/>
  <c r="M185" i="43"/>
  <c r="M186" i="43"/>
  <c r="M189" i="43"/>
  <c r="M190" i="43"/>
  <c r="M194" i="43"/>
  <c r="M196" i="43"/>
  <c r="M199" i="43"/>
  <c r="M201" i="43"/>
  <c r="M202" i="43"/>
  <c r="M205" i="43"/>
  <c r="M207" i="43"/>
  <c r="M209" i="43"/>
  <c r="M210" i="43"/>
  <c r="M211" i="43"/>
  <c r="M214" i="43"/>
  <c r="M217" i="43"/>
  <c r="M219" i="43"/>
  <c r="M220" i="43"/>
  <c r="M223" i="43"/>
  <c r="M225" i="43"/>
  <c r="M227" i="43"/>
  <c r="M228" i="43"/>
  <c r="M229" i="43"/>
  <c r="M232" i="43"/>
  <c r="M235" i="43"/>
  <c r="M237" i="43"/>
  <c r="M238" i="43"/>
  <c r="M241" i="43"/>
  <c r="M243" i="43"/>
  <c r="M245" i="43"/>
  <c r="M246" i="43"/>
  <c r="M247" i="43"/>
  <c r="M250" i="43"/>
  <c r="M254" i="43"/>
  <c r="M256" i="43"/>
  <c r="M257" i="43"/>
  <c r="M260" i="43"/>
  <c r="M261" i="43"/>
  <c r="M263" i="43"/>
  <c r="M265" i="43"/>
  <c r="M266" i="43"/>
  <c r="M267" i="43"/>
  <c r="M268" i="43"/>
  <c r="M270" i="43"/>
  <c r="M273" i="43"/>
  <c r="M276" i="43"/>
  <c r="M278" i="43"/>
  <c r="M279" i="43"/>
  <c r="M282" i="43"/>
  <c r="M283" i="43"/>
  <c r="M285" i="43"/>
  <c r="M287" i="43"/>
  <c r="M288" i="43"/>
  <c r="M289" i="43"/>
  <c r="M290" i="43"/>
  <c r="M292" i="43"/>
  <c r="M295" i="43"/>
  <c r="M299" i="43"/>
  <c r="M301" i="43"/>
  <c r="M302" i="43"/>
  <c r="M305" i="43"/>
  <c r="M308" i="43"/>
  <c r="M310" i="43"/>
  <c r="M311" i="43"/>
  <c r="M314" i="43"/>
  <c r="M318" i="43"/>
  <c r="M320" i="43"/>
  <c r="M321" i="43"/>
  <c r="M324" i="43"/>
  <c r="M326" i="43"/>
  <c r="M329" i="43"/>
  <c r="M332" i="43"/>
  <c r="M334" i="43"/>
  <c r="M335" i="43"/>
  <c r="M338" i="43"/>
  <c r="M340" i="43"/>
  <c r="M343" i="43"/>
  <c r="M346" i="43"/>
  <c r="M348" i="43"/>
  <c r="M349" i="43"/>
  <c r="M352" i="43"/>
  <c r="M354" i="43"/>
  <c r="M357" i="43"/>
  <c r="H1334" i="44" l="1"/>
  <c r="H1029" i="44"/>
  <c r="H1028" i="44" s="1"/>
  <c r="H1333" i="44"/>
  <c r="H4" i="44"/>
  <c r="H301" i="44"/>
  <c r="H786" i="44"/>
  <c r="H785" i="44" s="1"/>
  <c r="H517" i="44"/>
  <c r="J58" i="43"/>
  <c r="J306" i="43"/>
  <c r="J252" i="43"/>
  <c r="J203" i="43"/>
  <c r="J103" i="43"/>
  <c r="J68" i="43"/>
  <c r="J67" i="43" s="1"/>
  <c r="J280" i="43"/>
  <c r="J316" i="43"/>
  <c r="J215" i="43"/>
  <c r="J116" i="43"/>
  <c r="J344" i="43"/>
  <c r="J233" i="43"/>
  <c r="J50" i="43"/>
  <c r="J330" i="43"/>
  <c r="J258" i="43"/>
  <c r="J197" i="43"/>
  <c r="J13" i="43"/>
  <c r="J297" i="43"/>
  <c r="J296" i="43" s="1"/>
  <c r="J274" i="43"/>
  <c r="J221" i="43"/>
  <c r="J167" i="43"/>
  <c r="J144" i="43"/>
  <c r="J121" i="43"/>
  <c r="J239" i="43"/>
  <c r="J173" i="43"/>
  <c r="J83" i="43"/>
  <c r="J82" i="43" s="1"/>
  <c r="J127" i="43"/>
  <c r="J5" i="43"/>
  <c r="J192" i="43"/>
  <c r="J150" i="43"/>
  <c r="L356" i="43"/>
  <c r="L355" i="43" s="1"/>
  <c r="K356" i="43"/>
  <c r="K355" i="43" s="1"/>
  <c r="I356" i="43"/>
  <c r="M356" i="43" s="1"/>
  <c r="L353" i="43"/>
  <c r="K353" i="43"/>
  <c r="L351" i="43"/>
  <c r="K351" i="43"/>
  <c r="I351" i="43"/>
  <c r="I350" i="43" s="1"/>
  <c r="L347" i="43"/>
  <c r="K347" i="43"/>
  <c r="I347" i="43"/>
  <c r="L345" i="43"/>
  <c r="K345" i="43"/>
  <c r="I345" i="43"/>
  <c r="M345" i="43" s="1"/>
  <c r="L342" i="43"/>
  <c r="L341" i="43" s="1"/>
  <c r="K342" i="43"/>
  <c r="K341" i="43" s="1"/>
  <c r="I342" i="43"/>
  <c r="L339" i="43"/>
  <c r="K339" i="43"/>
  <c r="M339" i="43"/>
  <c r="L337" i="43"/>
  <c r="K337" i="43"/>
  <c r="I337" i="43"/>
  <c r="L333" i="43"/>
  <c r="K333" i="43"/>
  <c r="I333" i="43"/>
  <c r="M333" i="43" s="1"/>
  <c r="L331" i="43"/>
  <c r="K331" i="43"/>
  <c r="I331" i="43"/>
  <c r="M331" i="43" s="1"/>
  <c r="L329" i="43"/>
  <c r="L328" i="43" s="1"/>
  <c r="L327" i="43" s="1"/>
  <c r="K328" i="43"/>
  <c r="K327" i="43" s="1"/>
  <c r="I328" i="43"/>
  <c r="I327" i="43" s="1"/>
  <c r="L326" i="43"/>
  <c r="K325" i="43"/>
  <c r="L324" i="43"/>
  <c r="L323" i="43" s="1"/>
  <c r="K323" i="43"/>
  <c r="I323" i="43"/>
  <c r="I322" i="43" s="1"/>
  <c r="L321" i="43"/>
  <c r="L320" i="43"/>
  <c r="K319" i="43"/>
  <c r="I319" i="43"/>
  <c r="L318" i="43"/>
  <c r="L317" i="43" s="1"/>
  <c r="K317" i="43"/>
  <c r="I317" i="43"/>
  <c r="L313" i="43"/>
  <c r="K313" i="43"/>
  <c r="I313" i="43"/>
  <c r="L309" i="43"/>
  <c r="K309" i="43"/>
  <c r="I309" i="43"/>
  <c r="L307" i="43"/>
  <c r="K307" i="43"/>
  <c r="I307" i="43"/>
  <c r="L305" i="43"/>
  <c r="L304" i="43" s="1"/>
  <c r="K304" i="43"/>
  <c r="I304" i="43"/>
  <c r="I303" i="43" s="1"/>
  <c r="L302" i="43"/>
  <c r="L301" i="43"/>
  <c r="K300" i="43"/>
  <c r="I300" i="43"/>
  <c r="L299" i="43"/>
  <c r="L298" i="43" s="1"/>
  <c r="K298" i="43"/>
  <c r="I298" i="43"/>
  <c r="L294" i="43"/>
  <c r="K294" i="43"/>
  <c r="I294" i="43"/>
  <c r="I293" i="43" s="1"/>
  <c r="L291" i="43"/>
  <c r="K291" i="43"/>
  <c r="I291" i="43"/>
  <c r="L286" i="43"/>
  <c r="K286" i="43"/>
  <c r="I286" i="43"/>
  <c r="L284" i="43"/>
  <c r="K284" i="43"/>
  <c r="I284" i="43"/>
  <c r="L281" i="43"/>
  <c r="K281" i="43"/>
  <c r="I281" i="43"/>
  <c r="L277" i="43"/>
  <c r="K277" i="43"/>
  <c r="I277" i="43"/>
  <c r="L275" i="43"/>
  <c r="K275" i="43"/>
  <c r="I275" i="43"/>
  <c r="L273" i="43"/>
  <c r="L272" i="43" s="1"/>
  <c r="K272" i="43"/>
  <c r="I272" i="43"/>
  <c r="I271" i="43" s="1"/>
  <c r="L270" i="43"/>
  <c r="L269" i="43" s="1"/>
  <c r="K269" i="43"/>
  <c r="I269" i="43"/>
  <c r="L268" i="43"/>
  <c r="L267" i="43"/>
  <c r="L266" i="43"/>
  <c r="L265" i="43"/>
  <c r="K264" i="43"/>
  <c r="I264" i="43"/>
  <c r="L263" i="43"/>
  <c r="L262" i="43" s="1"/>
  <c r="K262" i="43"/>
  <c r="I262" i="43"/>
  <c r="L261" i="43"/>
  <c r="L260" i="43"/>
  <c r="K259" i="43"/>
  <c r="I259" i="43"/>
  <c r="L257" i="43"/>
  <c r="L256" i="43"/>
  <c r="K255" i="43"/>
  <c r="I255" i="43"/>
  <c r="L254" i="43"/>
  <c r="L253" i="43" s="1"/>
  <c r="K253" i="43"/>
  <c r="I253" i="43"/>
  <c r="L249" i="43"/>
  <c r="L248" i="43" s="1"/>
  <c r="K249" i="43"/>
  <c r="K248" i="43" s="1"/>
  <c r="I249" i="43"/>
  <c r="L244" i="43"/>
  <c r="K244" i="43"/>
  <c r="I244" i="43"/>
  <c r="M244" i="43" s="1"/>
  <c r="L242" i="43"/>
  <c r="K242" i="43"/>
  <c r="I242" i="43"/>
  <c r="M242" i="43" s="1"/>
  <c r="L240" i="43"/>
  <c r="K240" i="43"/>
  <c r="I240" i="43"/>
  <c r="M240" i="43" s="1"/>
  <c r="L236" i="43"/>
  <c r="K236" i="43"/>
  <c r="I236" i="43"/>
  <c r="M236" i="43" s="1"/>
  <c r="L234" i="43"/>
  <c r="K234" i="43"/>
  <c r="I234" i="43"/>
  <c r="L231" i="43"/>
  <c r="L230" i="43" s="1"/>
  <c r="K231" i="43"/>
  <c r="K230" i="43" s="1"/>
  <c r="I231" i="43"/>
  <c r="L226" i="43"/>
  <c r="K226" i="43"/>
  <c r="I226" i="43"/>
  <c r="M226" i="43" s="1"/>
  <c r="L224" i="43"/>
  <c r="K224" i="43"/>
  <c r="I224" i="43"/>
  <c r="M224" i="43" s="1"/>
  <c r="L222" i="43"/>
  <c r="K222" i="43"/>
  <c r="I222" i="43"/>
  <c r="M222" i="43" s="1"/>
  <c r="L218" i="43"/>
  <c r="K218" i="43"/>
  <c r="I218" i="43"/>
  <c r="M218" i="43" s="1"/>
  <c r="L216" i="43"/>
  <c r="K216" i="43"/>
  <c r="I216" i="43"/>
  <c r="M216" i="43" s="1"/>
  <c r="L214" i="43"/>
  <c r="L213" i="43" s="1"/>
  <c r="L212" i="43" s="1"/>
  <c r="K213" i="43"/>
  <c r="K212" i="43" s="1"/>
  <c r="I213" i="43"/>
  <c r="L211" i="43"/>
  <c r="L210" i="43"/>
  <c r="L209" i="43"/>
  <c r="K208" i="43"/>
  <c r="I208" i="43"/>
  <c r="M208" i="43" s="1"/>
  <c r="L207" i="43"/>
  <c r="L206" i="43" s="1"/>
  <c r="K206" i="43"/>
  <c r="I206" i="43"/>
  <c r="M206" i="43" s="1"/>
  <c r="L205" i="43"/>
  <c r="L204" i="43" s="1"/>
  <c r="K204" i="43"/>
  <c r="I204" i="43"/>
  <c r="M204" i="43" s="1"/>
  <c r="L202" i="43"/>
  <c r="L201" i="43"/>
  <c r="K200" i="43"/>
  <c r="I200" i="43"/>
  <c r="M200" i="43" s="1"/>
  <c r="L199" i="43"/>
  <c r="L198" i="43" s="1"/>
  <c r="K198" i="43"/>
  <c r="I198" i="43"/>
  <c r="M198" i="43" s="1"/>
  <c r="L196" i="43"/>
  <c r="L195" i="43" s="1"/>
  <c r="K195" i="43"/>
  <c r="I195" i="43"/>
  <c r="M195" i="43" s="1"/>
  <c r="L194" i="43"/>
  <c r="L193" i="43" s="1"/>
  <c r="K193" i="43"/>
  <c r="I193" i="43"/>
  <c r="L188" i="43"/>
  <c r="K188" i="43"/>
  <c r="I188" i="43"/>
  <c r="I187" i="43" s="1"/>
  <c r="L184" i="43"/>
  <c r="K184" i="43"/>
  <c r="I184" i="43"/>
  <c r="M184" i="43" s="1"/>
  <c r="L178" i="43"/>
  <c r="K178" i="43"/>
  <c r="I178" i="43"/>
  <c r="M178" i="43" s="1"/>
  <c r="L176" i="43"/>
  <c r="K176" i="43"/>
  <c r="I176" i="43"/>
  <c r="M176" i="43" s="1"/>
  <c r="L174" i="43"/>
  <c r="K174" i="43"/>
  <c r="I174" i="43"/>
  <c r="M174" i="43" s="1"/>
  <c r="L170" i="43"/>
  <c r="K170" i="43"/>
  <c r="I170" i="43"/>
  <c r="M170" i="43" s="1"/>
  <c r="L168" i="43"/>
  <c r="K168" i="43"/>
  <c r="I168" i="43"/>
  <c r="L165" i="43"/>
  <c r="K165" i="43"/>
  <c r="M165" i="43"/>
  <c r="L161" i="43"/>
  <c r="K161" i="43"/>
  <c r="I161" i="43"/>
  <c r="M161" i="43" s="1"/>
  <c r="L155" i="43"/>
  <c r="K155" i="43"/>
  <c r="I155" i="43"/>
  <c r="M155" i="43" s="1"/>
  <c r="L153" i="43"/>
  <c r="K153" i="43"/>
  <c r="I153" i="43"/>
  <c r="M153" i="43" s="1"/>
  <c r="L151" i="43"/>
  <c r="K151" i="43"/>
  <c r="I151" i="43"/>
  <c r="M151" i="43" s="1"/>
  <c r="L147" i="43"/>
  <c r="K147" i="43"/>
  <c r="I147" i="43"/>
  <c r="M147" i="43" s="1"/>
  <c r="L145" i="43"/>
  <c r="K145" i="43"/>
  <c r="I145" i="43"/>
  <c r="L143" i="43"/>
  <c r="K142" i="43"/>
  <c r="M142" i="43"/>
  <c r="L140" i="43"/>
  <c r="L139" i="43"/>
  <c r="K138" i="43"/>
  <c r="I138" i="43"/>
  <c r="M138" i="43" s="1"/>
  <c r="L137" i="43"/>
  <c r="L136" i="43"/>
  <c r="L135" i="43"/>
  <c r="L134" i="43"/>
  <c r="L133" i="43"/>
  <c r="K132" i="43"/>
  <c r="I132" i="43"/>
  <c r="M132" i="43" s="1"/>
  <c r="L131" i="43"/>
  <c r="L130" i="43" s="1"/>
  <c r="K130" i="43"/>
  <c r="I130" i="43"/>
  <c r="M130" i="43" s="1"/>
  <c r="L129" i="43"/>
  <c r="L128" i="43" s="1"/>
  <c r="K128" i="43"/>
  <c r="I128" i="43"/>
  <c r="M128" i="43" s="1"/>
  <c r="L126" i="43"/>
  <c r="L125" i="43"/>
  <c r="K124" i="43"/>
  <c r="I124" i="43"/>
  <c r="L123" i="43"/>
  <c r="L122" i="43" s="1"/>
  <c r="K122" i="43"/>
  <c r="I122" i="43"/>
  <c r="L120" i="43"/>
  <c r="L119" i="43" s="1"/>
  <c r="K119" i="43"/>
  <c r="I119" i="43"/>
  <c r="M119" i="43" s="1"/>
  <c r="L118" i="43"/>
  <c r="L117" i="43" s="1"/>
  <c r="K117" i="43"/>
  <c r="I117" i="43"/>
  <c r="M117" i="43" s="1"/>
  <c r="L114" i="43"/>
  <c r="L113" i="43" s="1"/>
  <c r="L112" i="43" s="1"/>
  <c r="L111" i="43" s="1"/>
  <c r="K113" i="43"/>
  <c r="K112" i="43" s="1"/>
  <c r="K111" i="43" s="1"/>
  <c r="I113" i="43"/>
  <c r="L110" i="43"/>
  <c r="L109" i="43" s="1"/>
  <c r="K109" i="43"/>
  <c r="I109" i="43"/>
  <c r="L107" i="43"/>
  <c r="L106" i="43" s="1"/>
  <c r="K106" i="43"/>
  <c r="I106" i="43"/>
  <c r="M106" i="43" s="1"/>
  <c r="L105" i="43"/>
  <c r="L104" i="43" s="1"/>
  <c r="K104" i="43"/>
  <c r="I104" i="43"/>
  <c r="L102" i="43"/>
  <c r="L101" i="43"/>
  <c r="K100" i="43"/>
  <c r="K99" i="43" s="1"/>
  <c r="I100" i="43"/>
  <c r="L98" i="43"/>
  <c r="L97" i="43" s="1"/>
  <c r="L96" i="43" s="1"/>
  <c r="K97" i="43"/>
  <c r="K96" i="43" s="1"/>
  <c r="I97" i="43"/>
  <c r="L95" i="43"/>
  <c r="L94" i="43"/>
  <c r="K93" i="43"/>
  <c r="K92" i="43" s="1"/>
  <c r="I93" i="43"/>
  <c r="L91" i="43"/>
  <c r="L90" i="43"/>
  <c r="L89" i="43"/>
  <c r="L88" i="43"/>
  <c r="L87" i="43"/>
  <c r="K86" i="43"/>
  <c r="I86" i="43"/>
  <c r="L85" i="43"/>
  <c r="L84" i="43" s="1"/>
  <c r="K84" i="43"/>
  <c r="I84" i="43"/>
  <c r="L81" i="43"/>
  <c r="L80" i="43" s="1"/>
  <c r="L79" i="43" s="1"/>
  <c r="L78" i="43" s="1"/>
  <c r="K80" i="43"/>
  <c r="K79" i="43" s="1"/>
  <c r="K78" i="43" s="1"/>
  <c r="I80" i="43"/>
  <c r="L77" i="43"/>
  <c r="L76" i="43" s="1"/>
  <c r="L75" i="43" s="1"/>
  <c r="K76" i="43"/>
  <c r="K75" i="43" s="1"/>
  <c r="I76" i="43"/>
  <c r="L74" i="43"/>
  <c r="L73" i="43" s="1"/>
  <c r="K73" i="43"/>
  <c r="I73" i="43"/>
  <c r="M73" i="43" s="1"/>
  <c r="L72" i="43"/>
  <c r="L71" i="43"/>
  <c r="L70" i="43"/>
  <c r="K69" i="43"/>
  <c r="I69" i="43"/>
  <c r="L66" i="43"/>
  <c r="L65" i="43" s="1"/>
  <c r="K65" i="43"/>
  <c r="I65" i="43"/>
  <c r="M65" i="43" s="1"/>
  <c r="L64" i="43"/>
  <c r="L63" i="43"/>
  <c r="L62" i="43"/>
  <c r="L61" i="43"/>
  <c r="L60" i="43"/>
  <c r="K59" i="43"/>
  <c r="I59" i="43"/>
  <c r="M59" i="43" s="1"/>
  <c r="L57" i="43"/>
  <c r="L56" i="43" s="1"/>
  <c r="L55" i="43" s="1"/>
  <c r="K56" i="43"/>
  <c r="K55" i="43" s="1"/>
  <c r="I56" i="43"/>
  <c r="L54" i="43"/>
  <c r="L53" i="43" s="1"/>
  <c r="K53" i="43"/>
  <c r="I53" i="43"/>
  <c r="M53" i="43" s="1"/>
  <c r="L52" i="43"/>
  <c r="L51" i="43" s="1"/>
  <c r="K51" i="43"/>
  <c r="I51" i="43"/>
  <c r="L49" i="43"/>
  <c r="L48" i="43"/>
  <c r="L47" i="43"/>
  <c r="K46" i="43"/>
  <c r="K45" i="43" s="1"/>
  <c r="I46" i="43"/>
  <c r="L44" i="43"/>
  <c r="L43" i="43"/>
  <c r="L42" i="43"/>
  <c r="L41" i="43"/>
  <c r="L40" i="43"/>
  <c r="L39" i="43"/>
  <c r="L38" i="43"/>
  <c r="K37" i="43"/>
  <c r="I37" i="43"/>
  <c r="M37" i="43" s="1"/>
  <c r="L36" i="43"/>
  <c r="L35" i="43" s="1"/>
  <c r="K35" i="43"/>
  <c r="I35" i="43"/>
  <c r="M35" i="43" s="1"/>
  <c r="L34" i="43"/>
  <c r="L33" i="43"/>
  <c r="L32" i="43"/>
  <c r="L31" i="43"/>
  <c r="L30" i="43"/>
  <c r="L29" i="43"/>
  <c r="L28" i="43"/>
  <c r="L27" i="43"/>
  <c r="L26" i="43"/>
  <c r="K25" i="43"/>
  <c r="I25" i="43"/>
  <c r="M25" i="43" s="1"/>
  <c r="L24" i="43"/>
  <c r="L23" i="43"/>
  <c r="L22" i="43"/>
  <c r="L21" i="43"/>
  <c r="L20" i="43"/>
  <c r="K19" i="43"/>
  <c r="I19" i="43"/>
  <c r="L18" i="43"/>
  <c r="L17" i="43"/>
  <c r="L16" i="43"/>
  <c r="L15" i="43"/>
  <c r="K14" i="43"/>
  <c r="I14" i="43"/>
  <c r="M14" i="43" s="1"/>
  <c r="L12" i="43"/>
  <c r="L11" i="43"/>
  <c r="K10" i="43"/>
  <c r="I10" i="43"/>
  <c r="L9" i="43"/>
  <c r="L8" i="43" s="1"/>
  <c r="K8" i="43"/>
  <c r="I8" i="43"/>
  <c r="L7" i="43"/>
  <c r="K6" i="43"/>
  <c r="I6" i="43"/>
  <c r="H191" i="44" l="1"/>
  <c r="H3" i="44" s="1"/>
  <c r="H2" i="44" s="1"/>
  <c r="J115" i="43"/>
  <c r="J315" i="43"/>
  <c r="M337" i="43"/>
  <c r="I336" i="43"/>
  <c r="M313" i="43"/>
  <c r="I312" i="43"/>
  <c r="J191" i="43"/>
  <c r="M109" i="43"/>
  <c r="I108" i="43"/>
  <c r="I121" i="43"/>
  <c r="M121" i="43" s="1"/>
  <c r="J4" i="43"/>
  <c r="K116" i="43"/>
  <c r="J251" i="43"/>
  <c r="L221" i="43"/>
  <c r="I116" i="43"/>
  <c r="L350" i="43"/>
  <c r="K103" i="43"/>
  <c r="K127" i="43"/>
  <c r="K215" i="43"/>
  <c r="L330" i="43"/>
  <c r="K50" i="43"/>
  <c r="K344" i="43"/>
  <c r="K108" i="43"/>
  <c r="L336" i="43"/>
  <c r="K274" i="43"/>
  <c r="L37" i="43"/>
  <c r="K144" i="43"/>
  <c r="K167" i="43"/>
  <c r="M262" i="43"/>
  <c r="M264" i="43"/>
  <c r="M269" i="43"/>
  <c r="M323" i="43"/>
  <c r="M325" i="43"/>
  <c r="M351" i="43"/>
  <c r="M353" i="43"/>
  <c r="I355" i="43"/>
  <c r="M355" i="43" s="1"/>
  <c r="I173" i="43"/>
  <c r="M173" i="43" s="1"/>
  <c r="M253" i="43"/>
  <c r="M255" i="43"/>
  <c r="M304" i="43"/>
  <c r="K322" i="43"/>
  <c r="M259" i="43"/>
  <c r="M307" i="43"/>
  <c r="M6" i="43"/>
  <c r="I92" i="43"/>
  <c r="M92" i="43" s="1"/>
  <c r="M93" i="43"/>
  <c r="I103" i="43"/>
  <c r="M104" i="43"/>
  <c r="I144" i="43"/>
  <c r="M144" i="43" s="1"/>
  <c r="M145" i="43"/>
  <c r="I341" i="43"/>
  <c r="M341" i="43" s="1"/>
  <c r="M342" i="43"/>
  <c r="I344" i="43"/>
  <c r="M347" i="43"/>
  <c r="K121" i="43"/>
  <c r="I212" i="43"/>
  <c r="M212" i="43" s="1"/>
  <c r="M213" i="43"/>
  <c r="I306" i="43"/>
  <c r="M309" i="43"/>
  <c r="M327" i="43"/>
  <c r="I50" i="43"/>
  <c r="M51" i="43"/>
  <c r="I55" i="43"/>
  <c r="M55" i="43" s="1"/>
  <c r="M56" i="43"/>
  <c r="I75" i="43"/>
  <c r="M75" i="43" s="1"/>
  <c r="M76" i="43"/>
  <c r="I79" i="43"/>
  <c r="M80" i="43"/>
  <c r="I96" i="43"/>
  <c r="M96" i="43" s="1"/>
  <c r="M97" i="43"/>
  <c r="I230" i="43"/>
  <c r="M230" i="43" s="1"/>
  <c r="M231" i="43"/>
  <c r="I233" i="43"/>
  <c r="M234" i="43"/>
  <c r="L271" i="43"/>
  <c r="I167" i="43"/>
  <c r="M167" i="43" s="1"/>
  <c r="M168" i="43"/>
  <c r="M188" i="43"/>
  <c r="I192" i="43"/>
  <c r="M193" i="43"/>
  <c r="M8" i="43"/>
  <c r="M10" i="43"/>
  <c r="M19" i="43"/>
  <c r="I45" i="43"/>
  <c r="M45" i="43" s="1"/>
  <c r="M46" i="43"/>
  <c r="M69" i="43"/>
  <c r="K68" i="43"/>
  <c r="K67" i="43" s="1"/>
  <c r="M84" i="43"/>
  <c r="M86" i="43"/>
  <c r="I99" i="43"/>
  <c r="M99" i="43" s="1"/>
  <c r="M100" i="43"/>
  <c r="I112" i="43"/>
  <c r="M113" i="43"/>
  <c r="M122" i="43"/>
  <c r="M124" i="43"/>
  <c r="I248" i="43"/>
  <c r="M248" i="43" s="1"/>
  <c r="M249" i="43"/>
  <c r="M272" i="43"/>
  <c r="M275" i="43"/>
  <c r="M277" i="43"/>
  <c r="M281" i="43"/>
  <c r="M284" i="43"/>
  <c r="M286" i="43"/>
  <c r="M291" i="43"/>
  <c r="M294" i="43"/>
  <c r="M298" i="43"/>
  <c r="M300" i="43"/>
  <c r="M317" i="43"/>
  <c r="M319" i="43"/>
  <c r="M328" i="43"/>
  <c r="I330" i="43"/>
  <c r="M330" i="43" s="1"/>
  <c r="L187" i="43"/>
  <c r="K192" i="43"/>
  <c r="K221" i="43"/>
  <c r="L280" i="43"/>
  <c r="M293" i="43"/>
  <c r="I316" i="43"/>
  <c r="M322" i="43"/>
  <c r="K336" i="43"/>
  <c r="L10" i="43"/>
  <c r="I13" i="43"/>
  <c r="M13" i="43" s="1"/>
  <c r="K58" i="43"/>
  <c r="L103" i="43"/>
  <c r="I127" i="43"/>
  <c r="L138" i="43"/>
  <c r="L167" i="43"/>
  <c r="I221" i="43"/>
  <c r="L264" i="43"/>
  <c r="L6" i="43"/>
  <c r="L46" i="43"/>
  <c r="L45" i="43" s="1"/>
  <c r="I58" i="43"/>
  <c r="M58" i="43" s="1"/>
  <c r="L59" i="43"/>
  <c r="L58" i="43" s="1"/>
  <c r="I68" i="43"/>
  <c r="L124" i="43"/>
  <c r="L121" i="43" s="1"/>
  <c r="L142" i="43"/>
  <c r="L141" i="43" s="1"/>
  <c r="K141" i="43"/>
  <c r="K173" i="43"/>
  <c r="K187" i="43"/>
  <c r="L215" i="43"/>
  <c r="K233" i="43"/>
  <c r="K293" i="43"/>
  <c r="I297" i="43"/>
  <c r="K297" i="43"/>
  <c r="M312" i="43"/>
  <c r="K316" i="43"/>
  <c r="L344" i="43"/>
  <c r="K5" i="43"/>
  <c r="K13" i="43"/>
  <c r="L25" i="43"/>
  <c r="L69" i="43"/>
  <c r="L68" i="43" s="1"/>
  <c r="L67" i="43" s="1"/>
  <c r="L93" i="43"/>
  <c r="L92" i="43" s="1"/>
  <c r="L100" i="43"/>
  <c r="L99" i="43" s="1"/>
  <c r="L132" i="43"/>
  <c r="L144" i="43"/>
  <c r="L164" i="43"/>
  <c r="K164" i="43"/>
  <c r="L192" i="43"/>
  <c r="L200" i="43"/>
  <c r="L197" i="43" s="1"/>
  <c r="I215" i="43"/>
  <c r="M215" i="43" s="1"/>
  <c r="L233" i="43"/>
  <c r="L239" i="43"/>
  <c r="K258" i="43"/>
  <c r="L274" i="43"/>
  <c r="K303" i="43"/>
  <c r="K350" i="43"/>
  <c r="L108" i="43"/>
  <c r="L50" i="43"/>
  <c r="L86" i="43"/>
  <c r="L83" i="43" s="1"/>
  <c r="I5" i="43"/>
  <c r="L14" i="43"/>
  <c r="L19" i="43"/>
  <c r="K150" i="43"/>
  <c r="M164" i="43"/>
  <c r="I203" i="43"/>
  <c r="M203" i="43" s="1"/>
  <c r="L325" i="43"/>
  <c r="L322" i="43" s="1"/>
  <c r="K330" i="43"/>
  <c r="L208" i="43"/>
  <c r="L203" i="43" s="1"/>
  <c r="K239" i="43"/>
  <c r="I252" i="43"/>
  <c r="M252" i="43" s="1"/>
  <c r="I258" i="43"/>
  <c r="M258" i="43" s="1"/>
  <c r="M271" i="43"/>
  <c r="I274" i="43"/>
  <c r="M274" i="43" s="1"/>
  <c r="L303" i="43"/>
  <c r="L306" i="43"/>
  <c r="L312" i="43"/>
  <c r="K312" i="43"/>
  <c r="K280" i="43"/>
  <c r="L293" i="43"/>
  <c r="L300" i="43"/>
  <c r="L297" i="43" s="1"/>
  <c r="I150" i="43"/>
  <c r="M150" i="43" s="1"/>
  <c r="L150" i="43"/>
  <c r="K203" i="43"/>
  <c r="I239" i="43"/>
  <c r="M239" i="43" s="1"/>
  <c r="I83" i="43"/>
  <c r="L173" i="43"/>
  <c r="I197" i="43"/>
  <c r="M197" i="43" s="1"/>
  <c r="K252" i="43"/>
  <c r="L255" i="43"/>
  <c r="L252" i="43" s="1"/>
  <c r="L259" i="43"/>
  <c r="K271" i="43"/>
  <c r="I280" i="43"/>
  <c r="M280" i="43" s="1"/>
  <c r="K83" i="43"/>
  <c r="L116" i="43"/>
  <c r="K197" i="43"/>
  <c r="K306" i="43"/>
  <c r="L319" i="43"/>
  <c r="L316" i="43" s="1"/>
  <c r="I82" i="43" l="1"/>
  <c r="I296" i="43"/>
  <c r="I115" i="43"/>
  <c r="I315" i="43"/>
  <c r="I191" i="43"/>
  <c r="M191" i="43" s="1"/>
  <c r="M116" i="43"/>
  <c r="J3" i="43"/>
  <c r="I4" i="43"/>
  <c r="K82" i="43"/>
  <c r="L13" i="43"/>
  <c r="K315" i="43"/>
  <c r="L127" i="43"/>
  <c r="L115" i="43" s="1"/>
  <c r="L5" i="43"/>
  <c r="K4" i="43"/>
  <c r="M306" i="43"/>
  <c r="I111" i="43"/>
  <c r="M111" i="43" s="1"/>
  <c r="M112" i="43"/>
  <c r="L315" i="43"/>
  <c r="M303" i="43"/>
  <c r="M316" i="43"/>
  <c r="M187" i="43"/>
  <c r="I78" i="43"/>
  <c r="M78" i="43" s="1"/>
  <c r="M79" i="43"/>
  <c r="M103" i="43"/>
  <c r="K115" i="43"/>
  <c r="M5" i="43"/>
  <c r="M141" i="43"/>
  <c r="I67" i="43"/>
  <c r="M67" i="43" s="1"/>
  <c r="M68" i="43"/>
  <c r="M221" i="43"/>
  <c r="M233" i="43"/>
  <c r="M127" i="43"/>
  <c r="M350" i="43"/>
  <c r="L258" i="43"/>
  <c r="L251" i="43" s="1"/>
  <c r="M83" i="43"/>
  <c r="M297" i="43"/>
  <c r="M192" i="43"/>
  <c r="M50" i="43"/>
  <c r="M344" i="43"/>
  <c r="M336" i="43"/>
  <c r="M108" i="43"/>
  <c r="I251" i="43"/>
  <c r="K296" i="43"/>
  <c r="L82" i="43"/>
  <c r="K191" i="43"/>
  <c r="L191" i="43"/>
  <c r="K251" i="43"/>
  <c r="L296" i="43"/>
  <c r="L4" i="43" l="1"/>
  <c r="L3" i="43" s="1"/>
  <c r="M251" i="43"/>
  <c r="M315" i="43"/>
  <c r="M296" i="43"/>
  <c r="I3" i="43"/>
  <c r="M4" i="43"/>
  <c r="M115" i="43"/>
  <c r="M82" i="43"/>
  <c r="K3" i="43"/>
  <c r="M3" i="43" l="1"/>
  <c r="U1291" i="29"/>
  <c r="U1290" i="29" s="1"/>
  <c r="U1289" i="29" s="1"/>
  <c r="S1291" i="29"/>
  <c r="S1290" i="29" s="1"/>
  <c r="S1289" i="29" s="1"/>
  <c r="P1291" i="29"/>
  <c r="P1290" i="29" s="1"/>
  <c r="P1289" i="29" s="1"/>
  <c r="L1291" i="29"/>
  <c r="T1290" i="29"/>
  <c r="T1289" i="29" s="1"/>
  <c r="R1290" i="29"/>
  <c r="R1289" i="29" s="1"/>
  <c r="Q1290" i="29"/>
  <c r="Q1289" i="29" s="1"/>
  <c r="O1290" i="29"/>
  <c r="O1289" i="29" s="1"/>
  <c r="N1290" i="29"/>
  <c r="N1289" i="29" s="1"/>
  <c r="M1290" i="29"/>
  <c r="M1289" i="29" s="1"/>
  <c r="K1290" i="29"/>
  <c r="K1289" i="29" s="1"/>
  <c r="J1290" i="29"/>
  <c r="J1289" i="29" s="1"/>
  <c r="I1290" i="29"/>
  <c r="I1289" i="29" s="1"/>
  <c r="H1290" i="29"/>
  <c r="H1289" i="29" s="1"/>
  <c r="G1290" i="29"/>
  <c r="G1289" i="29" s="1"/>
  <c r="U1288" i="29"/>
  <c r="U1287" i="29" s="1"/>
  <c r="S1288" i="29"/>
  <c r="S1287" i="29" s="1"/>
  <c r="P1288" i="29"/>
  <c r="P1287" i="29" s="1"/>
  <c r="L1288" i="29"/>
  <c r="T1287" i="29"/>
  <c r="R1287" i="29"/>
  <c r="Q1287" i="29"/>
  <c r="O1287" i="29"/>
  <c r="N1287" i="29"/>
  <c r="M1287" i="29"/>
  <c r="K1287" i="29"/>
  <c r="J1287" i="29"/>
  <c r="I1287" i="29"/>
  <c r="H1287" i="29"/>
  <c r="G1287" i="29"/>
  <c r="U1286" i="29"/>
  <c r="S1286" i="29"/>
  <c r="P1286" i="29"/>
  <c r="L1286" i="29"/>
  <c r="U1285" i="29"/>
  <c r="U1284" i="29" s="1"/>
  <c r="S1285" i="29"/>
  <c r="P1285" i="29"/>
  <c r="L1285" i="29"/>
  <c r="T1284" i="29"/>
  <c r="R1284" i="29"/>
  <c r="Q1284" i="29"/>
  <c r="O1284" i="29"/>
  <c r="N1284" i="29"/>
  <c r="M1284" i="29"/>
  <c r="K1284" i="29"/>
  <c r="J1284" i="29"/>
  <c r="I1284" i="29"/>
  <c r="H1284" i="29"/>
  <c r="G1284" i="29"/>
  <c r="U1283" i="29"/>
  <c r="U1282" i="29" s="1"/>
  <c r="S1283" i="29"/>
  <c r="S1282" i="29" s="1"/>
  <c r="P1283" i="29"/>
  <c r="P1282" i="29" s="1"/>
  <c r="L1283" i="29"/>
  <c r="T1282" i="29"/>
  <c r="R1282" i="29"/>
  <c r="Q1282" i="29"/>
  <c r="O1282" i="29"/>
  <c r="N1282" i="29"/>
  <c r="M1282" i="29"/>
  <c r="K1282" i="29"/>
  <c r="J1282" i="29"/>
  <c r="I1282" i="29"/>
  <c r="H1282" i="29"/>
  <c r="G1282" i="29"/>
  <c r="U1281" i="29"/>
  <c r="S1281" i="29"/>
  <c r="P1281" i="29"/>
  <c r="L1281" i="29"/>
  <c r="U1280" i="29"/>
  <c r="S1280" i="29"/>
  <c r="P1280" i="29"/>
  <c r="L1280" i="29"/>
  <c r="T1279" i="29"/>
  <c r="R1279" i="29"/>
  <c r="Q1279" i="29"/>
  <c r="O1279" i="29"/>
  <c r="N1279" i="29"/>
  <c r="M1279" i="29"/>
  <c r="K1279" i="29"/>
  <c r="J1279" i="29"/>
  <c r="I1279" i="29"/>
  <c r="H1279" i="29"/>
  <c r="G1279" i="29"/>
  <c r="U1278" i="29"/>
  <c r="U1277" i="29" s="1"/>
  <c r="S1278" i="29"/>
  <c r="S1277" i="29" s="1"/>
  <c r="P1278" i="29"/>
  <c r="P1277" i="29" s="1"/>
  <c r="L1278" i="29"/>
  <c r="T1277" i="29"/>
  <c r="R1277" i="29"/>
  <c r="Q1277" i="29"/>
  <c r="O1277" i="29"/>
  <c r="N1277" i="29"/>
  <c r="M1277" i="29"/>
  <c r="K1277" i="29"/>
  <c r="J1277" i="29"/>
  <c r="I1277" i="29"/>
  <c r="H1277" i="29"/>
  <c r="G1277" i="29"/>
  <c r="U1276" i="29"/>
  <c r="U1275" i="29" s="1"/>
  <c r="S1276" i="29"/>
  <c r="S1275" i="29" s="1"/>
  <c r="P1276" i="29"/>
  <c r="P1275" i="29" s="1"/>
  <c r="L1276" i="29"/>
  <c r="T1275" i="29"/>
  <c r="R1275" i="29"/>
  <c r="Q1275" i="29"/>
  <c r="O1275" i="29"/>
  <c r="N1275" i="29"/>
  <c r="M1275" i="29"/>
  <c r="K1275" i="29"/>
  <c r="J1275" i="29"/>
  <c r="I1275" i="29"/>
  <c r="H1275" i="29"/>
  <c r="G1275" i="29"/>
  <c r="L1272" i="29"/>
  <c r="L1271" i="29"/>
  <c r="U1270" i="29"/>
  <c r="T1270" i="29"/>
  <c r="S1270" i="29"/>
  <c r="R1270" i="29"/>
  <c r="Q1270" i="29"/>
  <c r="P1270" i="29"/>
  <c r="O1270" i="29"/>
  <c r="N1270" i="29"/>
  <c r="M1270" i="29"/>
  <c r="K1270" i="29"/>
  <c r="J1270" i="29"/>
  <c r="I1270" i="29"/>
  <c r="L1270" i="29" s="1"/>
  <c r="H1270" i="29"/>
  <c r="G1270" i="29"/>
  <c r="L1269" i="29"/>
  <c r="U1268" i="29"/>
  <c r="T1268" i="29"/>
  <c r="S1268" i="29"/>
  <c r="R1268" i="29"/>
  <c r="Q1268" i="29"/>
  <c r="P1268" i="29"/>
  <c r="O1268" i="29"/>
  <c r="N1268" i="29"/>
  <c r="M1268" i="29"/>
  <c r="K1268" i="29"/>
  <c r="J1268" i="29"/>
  <c r="I1268" i="29"/>
  <c r="L1268" i="29" s="1"/>
  <c r="H1268" i="29"/>
  <c r="G1268" i="29"/>
  <c r="L1267" i="29"/>
  <c r="U1266" i="29"/>
  <c r="T1266" i="29"/>
  <c r="S1266" i="29"/>
  <c r="R1266" i="29"/>
  <c r="Q1266" i="29"/>
  <c r="P1266" i="29"/>
  <c r="O1266" i="29"/>
  <c r="N1266" i="29"/>
  <c r="M1266" i="29"/>
  <c r="K1266" i="29"/>
  <c r="J1266" i="29"/>
  <c r="I1266" i="29"/>
  <c r="L1266" i="29" s="1"/>
  <c r="H1266" i="29"/>
  <c r="G1266" i="29"/>
  <c r="U1265" i="29"/>
  <c r="U1264" i="29" s="1"/>
  <c r="S1265" i="29"/>
  <c r="S1264" i="29" s="1"/>
  <c r="P1265" i="29"/>
  <c r="P1264" i="29" s="1"/>
  <c r="L1265" i="29"/>
  <c r="T1264" i="29"/>
  <c r="R1264" i="29"/>
  <c r="Q1264" i="29"/>
  <c r="O1264" i="29"/>
  <c r="N1264" i="29"/>
  <c r="M1264" i="29"/>
  <c r="K1264" i="29"/>
  <c r="J1264" i="29"/>
  <c r="I1264" i="29"/>
  <c r="L1264" i="29" s="1"/>
  <c r="H1264" i="29"/>
  <c r="G1264" i="29"/>
  <c r="U1263" i="29"/>
  <c r="U1262" i="29" s="1"/>
  <c r="S1263" i="29"/>
  <c r="S1262" i="29" s="1"/>
  <c r="P1263" i="29"/>
  <c r="P1262" i="29" s="1"/>
  <c r="L1263" i="29"/>
  <c r="T1262" i="29"/>
  <c r="R1262" i="29"/>
  <c r="Q1262" i="29"/>
  <c r="O1262" i="29"/>
  <c r="N1262" i="29"/>
  <c r="M1262" i="29"/>
  <c r="K1262" i="29"/>
  <c r="J1262" i="29"/>
  <c r="I1262" i="29"/>
  <c r="H1262" i="29"/>
  <c r="G1262" i="29"/>
  <c r="U1260" i="29"/>
  <c r="U1259" i="29" s="1"/>
  <c r="S1260" i="29"/>
  <c r="S1259" i="29" s="1"/>
  <c r="P1260" i="29"/>
  <c r="P1259" i="29" s="1"/>
  <c r="L1260" i="29"/>
  <c r="T1259" i="29"/>
  <c r="R1259" i="29"/>
  <c r="Q1259" i="29"/>
  <c r="O1259" i="29"/>
  <c r="N1259" i="29"/>
  <c r="M1259" i="29"/>
  <c r="K1259" i="29"/>
  <c r="J1259" i="29"/>
  <c r="I1259" i="29"/>
  <c r="L1259" i="29" s="1"/>
  <c r="H1259" i="29"/>
  <c r="G1259" i="29"/>
  <c r="U1258" i="29"/>
  <c r="S1258" i="29"/>
  <c r="P1258" i="29"/>
  <c r="L1258" i="29"/>
  <c r="U1257" i="29"/>
  <c r="S1257" i="29"/>
  <c r="P1257" i="29"/>
  <c r="L1257" i="29"/>
  <c r="U1256" i="29"/>
  <c r="S1256" i="29"/>
  <c r="P1256" i="29"/>
  <c r="L1256" i="29"/>
  <c r="T1255" i="29"/>
  <c r="R1255" i="29"/>
  <c r="Q1255" i="29"/>
  <c r="O1255" i="29"/>
  <c r="N1255" i="29"/>
  <c r="M1255" i="29"/>
  <c r="K1255" i="29"/>
  <c r="J1255" i="29"/>
  <c r="I1255" i="29"/>
  <c r="H1255" i="29"/>
  <c r="G1255" i="29"/>
  <c r="U1253" i="29"/>
  <c r="U1252" i="29" s="1"/>
  <c r="S1253" i="29"/>
  <c r="S1252" i="29" s="1"/>
  <c r="P1253" i="29"/>
  <c r="P1252" i="29" s="1"/>
  <c r="L1253" i="29"/>
  <c r="T1252" i="29"/>
  <c r="R1252" i="29"/>
  <c r="Q1252" i="29"/>
  <c r="O1252" i="29"/>
  <c r="N1252" i="29"/>
  <c r="M1252" i="29"/>
  <c r="K1252" i="29"/>
  <c r="J1252" i="29"/>
  <c r="I1252" i="29"/>
  <c r="L1252" i="29" s="1"/>
  <c r="H1252" i="29"/>
  <c r="G1252" i="29"/>
  <c r="U1251" i="29"/>
  <c r="U1250" i="29" s="1"/>
  <c r="S1251" i="29"/>
  <c r="S1250" i="29" s="1"/>
  <c r="P1251" i="29"/>
  <c r="P1250" i="29" s="1"/>
  <c r="L1251" i="29"/>
  <c r="T1250" i="29"/>
  <c r="R1250" i="29"/>
  <c r="Q1250" i="29"/>
  <c r="O1250" i="29"/>
  <c r="N1250" i="29"/>
  <c r="M1250" i="29"/>
  <c r="K1250" i="29"/>
  <c r="J1250" i="29"/>
  <c r="I1250" i="29"/>
  <c r="L1250" i="29" s="1"/>
  <c r="H1250" i="29"/>
  <c r="G1250" i="29"/>
  <c r="U1249" i="29"/>
  <c r="S1249" i="29"/>
  <c r="P1249" i="29"/>
  <c r="L1249" i="29"/>
  <c r="U1248" i="29"/>
  <c r="S1248" i="29"/>
  <c r="P1248" i="29"/>
  <c r="L1248" i="29"/>
  <c r="U1247" i="29"/>
  <c r="S1247" i="29"/>
  <c r="P1247" i="29"/>
  <c r="L1247" i="29"/>
  <c r="U1246" i="29"/>
  <c r="S1246" i="29"/>
  <c r="S1245" i="29" s="1"/>
  <c r="P1246" i="29"/>
  <c r="L1246" i="29"/>
  <c r="T1245" i="29"/>
  <c r="R1245" i="29"/>
  <c r="Q1245" i="29"/>
  <c r="O1245" i="29"/>
  <c r="N1245" i="29"/>
  <c r="M1245" i="29"/>
  <c r="K1245" i="29"/>
  <c r="J1245" i="29"/>
  <c r="I1245" i="29"/>
  <c r="L1245" i="29" s="1"/>
  <c r="H1245" i="29"/>
  <c r="G1245" i="29"/>
  <c r="U1244" i="29"/>
  <c r="U1243" i="29" s="1"/>
  <c r="S1244" i="29"/>
  <c r="S1243" i="29" s="1"/>
  <c r="P1244" i="29"/>
  <c r="P1243" i="29" s="1"/>
  <c r="L1244" i="29"/>
  <c r="T1243" i="29"/>
  <c r="R1243" i="29"/>
  <c r="Q1243" i="29"/>
  <c r="O1243" i="29"/>
  <c r="N1243" i="29"/>
  <c r="M1243" i="29"/>
  <c r="K1243" i="29"/>
  <c r="J1243" i="29"/>
  <c r="I1243" i="29"/>
  <c r="L1243" i="29" s="1"/>
  <c r="H1243" i="29"/>
  <c r="G1243" i="29"/>
  <c r="U1242" i="29"/>
  <c r="U1241" i="29" s="1"/>
  <c r="S1242" i="29"/>
  <c r="S1241" i="29" s="1"/>
  <c r="P1242" i="29"/>
  <c r="P1241" i="29" s="1"/>
  <c r="L1242" i="29"/>
  <c r="T1241" i="29"/>
  <c r="R1241" i="29"/>
  <c r="Q1241" i="29"/>
  <c r="O1241" i="29"/>
  <c r="N1241" i="29"/>
  <c r="M1241" i="29"/>
  <c r="K1241" i="29"/>
  <c r="J1241" i="29"/>
  <c r="I1241" i="29"/>
  <c r="L1241" i="29" s="1"/>
  <c r="H1241" i="29"/>
  <c r="G1241" i="29"/>
  <c r="U1240" i="29"/>
  <c r="S1240" i="29"/>
  <c r="P1240" i="29"/>
  <c r="L1240" i="29"/>
  <c r="U1239" i="29"/>
  <c r="S1239" i="29"/>
  <c r="S1238" i="29" s="1"/>
  <c r="P1239" i="29"/>
  <c r="L1239" i="29"/>
  <c r="T1238" i="29"/>
  <c r="R1238" i="29"/>
  <c r="Q1238" i="29"/>
  <c r="O1238" i="29"/>
  <c r="N1238" i="29"/>
  <c r="M1238" i="29"/>
  <c r="K1238" i="29"/>
  <c r="J1238" i="29"/>
  <c r="I1238" i="29"/>
  <c r="L1238" i="29" s="1"/>
  <c r="H1238" i="29"/>
  <c r="G1238" i="29"/>
  <c r="U1237" i="29"/>
  <c r="S1237" i="29"/>
  <c r="P1237" i="29"/>
  <c r="L1237" i="29"/>
  <c r="U1236" i="29"/>
  <c r="S1236" i="29"/>
  <c r="P1236" i="29"/>
  <c r="L1236" i="29"/>
  <c r="U1235" i="29"/>
  <c r="S1235" i="29"/>
  <c r="P1235" i="29"/>
  <c r="L1235" i="29"/>
  <c r="U1234" i="29"/>
  <c r="U1233" i="29" s="1"/>
  <c r="S1234" i="29"/>
  <c r="P1234" i="29"/>
  <c r="P1233" i="29" s="1"/>
  <c r="L1234" i="29"/>
  <c r="T1233" i="29"/>
  <c r="R1233" i="29"/>
  <c r="Q1233" i="29"/>
  <c r="O1233" i="29"/>
  <c r="N1233" i="29"/>
  <c r="M1233" i="29"/>
  <c r="K1233" i="29"/>
  <c r="J1233" i="29"/>
  <c r="I1233" i="29"/>
  <c r="L1233" i="29" s="1"/>
  <c r="H1233" i="29"/>
  <c r="G1233" i="29"/>
  <c r="U1232" i="29"/>
  <c r="S1232" i="29"/>
  <c r="P1232" i="29"/>
  <c r="L1232" i="29"/>
  <c r="U1231" i="29"/>
  <c r="S1231" i="29"/>
  <c r="P1231" i="29"/>
  <c r="L1231" i="29"/>
  <c r="U1230" i="29"/>
  <c r="S1230" i="29"/>
  <c r="P1230" i="29"/>
  <c r="L1230" i="29"/>
  <c r="U1229" i="29"/>
  <c r="S1229" i="29"/>
  <c r="P1229" i="29"/>
  <c r="L1229" i="29"/>
  <c r="U1228" i="29"/>
  <c r="S1228" i="29"/>
  <c r="P1228" i="29"/>
  <c r="L1228" i="29"/>
  <c r="U1227" i="29"/>
  <c r="S1227" i="29"/>
  <c r="P1227" i="29"/>
  <c r="L1227" i="29"/>
  <c r="U1226" i="29"/>
  <c r="S1226" i="29"/>
  <c r="P1226" i="29"/>
  <c r="L1226" i="29"/>
  <c r="U1225" i="29"/>
  <c r="S1225" i="29"/>
  <c r="P1225" i="29"/>
  <c r="L1225" i="29"/>
  <c r="T1224" i="29"/>
  <c r="R1224" i="29"/>
  <c r="Q1224" i="29"/>
  <c r="O1224" i="29"/>
  <c r="N1224" i="29"/>
  <c r="M1224" i="29"/>
  <c r="K1224" i="29"/>
  <c r="J1224" i="29"/>
  <c r="I1224" i="29"/>
  <c r="L1224" i="29" s="1"/>
  <c r="H1224" i="29"/>
  <c r="G1224" i="29"/>
  <c r="U1223" i="29"/>
  <c r="S1223" i="29"/>
  <c r="P1223" i="29"/>
  <c r="L1223" i="29"/>
  <c r="U1222" i="29"/>
  <c r="S1222" i="29"/>
  <c r="P1222" i="29"/>
  <c r="L1222" i="29"/>
  <c r="U1221" i="29"/>
  <c r="S1221" i="29"/>
  <c r="P1221" i="29"/>
  <c r="L1221" i="29"/>
  <c r="U1220" i="29"/>
  <c r="S1220" i="29"/>
  <c r="P1220" i="29"/>
  <c r="L1220" i="29"/>
  <c r="U1219" i="29"/>
  <c r="S1219" i="29"/>
  <c r="S1218" i="29" s="1"/>
  <c r="P1219" i="29"/>
  <c r="P1218" i="29" s="1"/>
  <c r="L1219" i="29"/>
  <c r="T1218" i="29"/>
  <c r="R1218" i="29"/>
  <c r="Q1218" i="29"/>
  <c r="O1218" i="29"/>
  <c r="N1218" i="29"/>
  <c r="M1218" i="29"/>
  <c r="K1218" i="29"/>
  <c r="J1218" i="29"/>
  <c r="I1218" i="29"/>
  <c r="L1218" i="29" s="1"/>
  <c r="H1218" i="29"/>
  <c r="G1218" i="29"/>
  <c r="U1217" i="29"/>
  <c r="S1217" i="29"/>
  <c r="P1217" i="29"/>
  <c r="L1217" i="29"/>
  <c r="U1216" i="29"/>
  <c r="S1216" i="29"/>
  <c r="P1216" i="29"/>
  <c r="L1216" i="29"/>
  <c r="U1215" i="29"/>
  <c r="U1214" i="29" s="1"/>
  <c r="S1215" i="29"/>
  <c r="S1214" i="29" s="1"/>
  <c r="P1215" i="29"/>
  <c r="L1215" i="29"/>
  <c r="T1214" i="29"/>
  <c r="R1214" i="29"/>
  <c r="Q1214" i="29"/>
  <c r="O1214" i="29"/>
  <c r="N1214" i="29"/>
  <c r="M1214" i="29"/>
  <c r="K1214" i="29"/>
  <c r="J1214" i="29"/>
  <c r="I1214" i="29"/>
  <c r="L1214" i="29" s="1"/>
  <c r="H1214" i="29"/>
  <c r="G1214" i="29"/>
  <c r="U1213" i="29"/>
  <c r="S1213" i="29"/>
  <c r="P1213" i="29"/>
  <c r="L1213" i="29"/>
  <c r="U1212" i="29"/>
  <c r="U1211" i="29" s="1"/>
  <c r="S1212" i="29"/>
  <c r="P1212" i="29"/>
  <c r="L1212" i="29"/>
  <c r="T1211" i="29"/>
  <c r="R1211" i="29"/>
  <c r="Q1211" i="29"/>
  <c r="O1211" i="29"/>
  <c r="N1211" i="29"/>
  <c r="M1211" i="29"/>
  <c r="K1211" i="29"/>
  <c r="J1211" i="29"/>
  <c r="I1211" i="29"/>
  <c r="L1211" i="29" s="1"/>
  <c r="H1211" i="29"/>
  <c r="G1211" i="29"/>
  <c r="U1210" i="29"/>
  <c r="U1209" i="29" s="1"/>
  <c r="S1210" i="29"/>
  <c r="S1209" i="29" s="1"/>
  <c r="P1210" i="29"/>
  <c r="P1209" i="29" s="1"/>
  <c r="L1210" i="29"/>
  <c r="T1209" i="29"/>
  <c r="R1209" i="29"/>
  <c r="Q1209" i="29"/>
  <c r="O1209" i="29"/>
  <c r="N1209" i="29"/>
  <c r="M1209" i="29"/>
  <c r="K1209" i="29"/>
  <c r="J1209" i="29"/>
  <c r="I1209" i="29"/>
  <c r="L1209" i="29" s="1"/>
  <c r="H1209" i="29"/>
  <c r="G1209" i="29"/>
  <c r="U1208" i="29"/>
  <c r="U1207" i="29" s="1"/>
  <c r="S1208" i="29"/>
  <c r="S1207" i="29" s="1"/>
  <c r="P1208" i="29"/>
  <c r="P1207" i="29" s="1"/>
  <c r="L1208" i="29"/>
  <c r="T1207" i="29"/>
  <c r="R1207" i="29"/>
  <c r="Q1207" i="29"/>
  <c r="O1207" i="29"/>
  <c r="N1207" i="29"/>
  <c r="M1207" i="29"/>
  <c r="K1207" i="29"/>
  <c r="J1207" i="29"/>
  <c r="I1207" i="29"/>
  <c r="L1207" i="29" s="1"/>
  <c r="H1207" i="29"/>
  <c r="G1207" i="29"/>
  <c r="L1204" i="29"/>
  <c r="L1203" i="29"/>
  <c r="U1202" i="29"/>
  <c r="T1202" i="29"/>
  <c r="S1202" i="29"/>
  <c r="R1202" i="29"/>
  <c r="Q1202" i="29"/>
  <c r="P1202" i="29"/>
  <c r="O1202" i="29"/>
  <c r="N1202" i="29"/>
  <c r="M1202" i="29"/>
  <c r="K1202" i="29"/>
  <c r="J1202" i="29"/>
  <c r="I1202" i="29"/>
  <c r="H1202" i="29"/>
  <c r="G1202" i="29"/>
  <c r="L1201" i="29"/>
  <c r="U1200" i="29"/>
  <c r="T1200" i="29"/>
  <c r="S1200" i="29"/>
  <c r="R1200" i="29"/>
  <c r="Q1200" i="29"/>
  <c r="P1200" i="29"/>
  <c r="O1200" i="29"/>
  <c r="N1200" i="29"/>
  <c r="M1200" i="29"/>
  <c r="K1200" i="29"/>
  <c r="J1200" i="29"/>
  <c r="I1200" i="29"/>
  <c r="H1200" i="29"/>
  <c r="G1200" i="29"/>
  <c r="L1199" i="29"/>
  <c r="U1198" i="29"/>
  <c r="T1198" i="29"/>
  <c r="S1198" i="29"/>
  <c r="R1198" i="29"/>
  <c r="Q1198" i="29"/>
  <c r="P1198" i="29"/>
  <c r="O1198" i="29"/>
  <c r="N1198" i="29"/>
  <c r="M1198" i="29"/>
  <c r="K1198" i="29"/>
  <c r="J1198" i="29"/>
  <c r="I1198" i="29"/>
  <c r="H1198" i="29"/>
  <c r="G1198" i="29"/>
  <c r="U1197" i="29"/>
  <c r="U1196" i="29" s="1"/>
  <c r="S1197" i="29"/>
  <c r="S1196" i="29" s="1"/>
  <c r="P1197" i="29"/>
  <c r="P1196" i="29" s="1"/>
  <c r="L1197" i="29"/>
  <c r="T1196" i="29"/>
  <c r="R1196" i="29"/>
  <c r="Q1196" i="29"/>
  <c r="O1196" i="29"/>
  <c r="N1196" i="29"/>
  <c r="M1196" i="29"/>
  <c r="K1196" i="29"/>
  <c r="J1196" i="29"/>
  <c r="I1196" i="29"/>
  <c r="H1196" i="29"/>
  <c r="G1196" i="29"/>
  <c r="U1195" i="29"/>
  <c r="U1194" i="29" s="1"/>
  <c r="S1195" i="29"/>
  <c r="S1194" i="29" s="1"/>
  <c r="P1195" i="29"/>
  <c r="P1194" i="29" s="1"/>
  <c r="L1195" i="29"/>
  <c r="T1194" i="29"/>
  <c r="R1194" i="29"/>
  <c r="Q1194" i="29"/>
  <c r="O1194" i="29"/>
  <c r="N1194" i="29"/>
  <c r="M1194" i="29"/>
  <c r="K1194" i="29"/>
  <c r="J1194" i="29"/>
  <c r="I1194" i="29"/>
  <c r="H1194" i="29"/>
  <c r="G1194" i="29"/>
  <c r="U1192" i="29"/>
  <c r="U1191" i="29" s="1"/>
  <c r="S1192" i="29"/>
  <c r="S1191" i="29" s="1"/>
  <c r="P1192" i="29"/>
  <c r="P1191" i="29" s="1"/>
  <c r="L1192" i="29"/>
  <c r="T1191" i="29"/>
  <c r="R1191" i="29"/>
  <c r="Q1191" i="29"/>
  <c r="O1191" i="29"/>
  <c r="N1191" i="29"/>
  <c r="M1191" i="29"/>
  <c r="K1191" i="29"/>
  <c r="J1191" i="29"/>
  <c r="I1191" i="29"/>
  <c r="H1191" i="29"/>
  <c r="G1191" i="29"/>
  <c r="U1190" i="29"/>
  <c r="S1190" i="29"/>
  <c r="P1190" i="29"/>
  <c r="L1190" i="29"/>
  <c r="U1189" i="29"/>
  <c r="S1189" i="29"/>
  <c r="P1189" i="29"/>
  <c r="L1189" i="29"/>
  <c r="U1188" i="29"/>
  <c r="U1187" i="29" s="1"/>
  <c r="S1188" i="29"/>
  <c r="P1188" i="29"/>
  <c r="L1188" i="29"/>
  <c r="T1187" i="29"/>
  <c r="R1187" i="29"/>
  <c r="Q1187" i="29"/>
  <c r="O1187" i="29"/>
  <c r="N1187" i="29"/>
  <c r="M1187" i="29"/>
  <c r="K1187" i="29"/>
  <c r="J1187" i="29"/>
  <c r="I1187" i="29"/>
  <c r="H1187" i="29"/>
  <c r="G1187" i="29"/>
  <c r="L1185" i="29"/>
  <c r="U1184" i="29"/>
  <c r="T1184" i="29"/>
  <c r="S1184" i="29"/>
  <c r="R1184" i="29"/>
  <c r="Q1184" i="29"/>
  <c r="P1184" i="29"/>
  <c r="O1184" i="29"/>
  <c r="N1184" i="29"/>
  <c r="M1184" i="29"/>
  <c r="K1184" i="29"/>
  <c r="J1184" i="29"/>
  <c r="I1184" i="29"/>
  <c r="H1184" i="29"/>
  <c r="G1184" i="29"/>
  <c r="L1183" i="29"/>
  <c r="U1182" i="29"/>
  <c r="T1182" i="29"/>
  <c r="S1182" i="29"/>
  <c r="R1182" i="29"/>
  <c r="Q1182" i="29"/>
  <c r="P1182" i="29"/>
  <c r="O1182" i="29"/>
  <c r="N1182" i="29"/>
  <c r="M1182" i="29"/>
  <c r="K1182" i="29"/>
  <c r="J1182" i="29"/>
  <c r="I1182" i="29"/>
  <c r="H1182" i="29"/>
  <c r="G1182" i="29"/>
  <c r="U1181" i="29"/>
  <c r="S1181" i="29"/>
  <c r="P1181" i="29"/>
  <c r="L1181" i="29"/>
  <c r="U1180" i="29"/>
  <c r="S1180" i="29"/>
  <c r="P1180" i="29"/>
  <c r="L1180" i="29"/>
  <c r="U1179" i="29"/>
  <c r="S1179" i="29"/>
  <c r="S1177" i="29" s="1"/>
  <c r="P1179" i="29"/>
  <c r="L1179" i="29"/>
  <c r="L1178" i="29"/>
  <c r="T1177" i="29"/>
  <c r="R1177" i="29"/>
  <c r="Q1177" i="29"/>
  <c r="O1177" i="29"/>
  <c r="N1177" i="29"/>
  <c r="M1177" i="29"/>
  <c r="K1177" i="29"/>
  <c r="J1177" i="29"/>
  <c r="I1177" i="29"/>
  <c r="H1177" i="29"/>
  <c r="G1177" i="29"/>
  <c r="L1176" i="29"/>
  <c r="U1175" i="29"/>
  <c r="T1175" i="29"/>
  <c r="S1175" i="29"/>
  <c r="R1175" i="29"/>
  <c r="Q1175" i="29"/>
  <c r="P1175" i="29"/>
  <c r="O1175" i="29"/>
  <c r="N1175" i="29"/>
  <c r="M1175" i="29"/>
  <c r="K1175" i="29"/>
  <c r="J1175" i="29"/>
  <c r="I1175" i="29"/>
  <c r="H1175" i="29"/>
  <c r="G1175" i="29"/>
  <c r="L1174" i="29"/>
  <c r="U1173" i="29"/>
  <c r="T1173" i="29"/>
  <c r="S1173" i="29"/>
  <c r="R1173" i="29"/>
  <c r="Q1173" i="29"/>
  <c r="P1173" i="29"/>
  <c r="O1173" i="29"/>
  <c r="N1173" i="29"/>
  <c r="M1173" i="29"/>
  <c r="K1173" i="29"/>
  <c r="J1173" i="29"/>
  <c r="I1173" i="29"/>
  <c r="H1173" i="29"/>
  <c r="G1173" i="29"/>
  <c r="U1172" i="29"/>
  <c r="U1170" i="29" s="1"/>
  <c r="S1172" i="29"/>
  <c r="S1170" i="29" s="1"/>
  <c r="P1172" i="29"/>
  <c r="P1170" i="29" s="1"/>
  <c r="L1172" i="29"/>
  <c r="L1171" i="29"/>
  <c r="T1170" i="29"/>
  <c r="R1170" i="29"/>
  <c r="Q1170" i="29"/>
  <c r="O1170" i="29"/>
  <c r="N1170" i="29"/>
  <c r="M1170" i="29"/>
  <c r="K1170" i="29"/>
  <c r="J1170" i="29"/>
  <c r="I1170" i="29"/>
  <c r="H1170" i="29"/>
  <c r="G1170" i="29"/>
  <c r="U1169" i="29"/>
  <c r="S1169" i="29"/>
  <c r="P1169" i="29"/>
  <c r="L1169" i="29"/>
  <c r="U1168" i="29"/>
  <c r="S1168" i="29"/>
  <c r="P1168" i="29"/>
  <c r="L1168" i="29"/>
  <c r="L1167" i="29"/>
  <c r="T1166" i="29"/>
  <c r="R1166" i="29"/>
  <c r="Q1166" i="29"/>
  <c r="O1166" i="29"/>
  <c r="N1166" i="29"/>
  <c r="M1166" i="29"/>
  <c r="K1166" i="29"/>
  <c r="J1166" i="29"/>
  <c r="I1166" i="29"/>
  <c r="H1166" i="29"/>
  <c r="G1166" i="29"/>
  <c r="U1165" i="29"/>
  <c r="S1165" i="29"/>
  <c r="P1165" i="29"/>
  <c r="L1165" i="29"/>
  <c r="U1164" i="29"/>
  <c r="S1164" i="29"/>
  <c r="P1164" i="29"/>
  <c r="L1164" i="29"/>
  <c r="U1163" i="29"/>
  <c r="S1163" i="29"/>
  <c r="P1163" i="29"/>
  <c r="L1163" i="29"/>
  <c r="U1162" i="29"/>
  <c r="S1162" i="29"/>
  <c r="P1162" i="29"/>
  <c r="L1162" i="29"/>
  <c r="U1161" i="29"/>
  <c r="S1161" i="29"/>
  <c r="P1161" i="29"/>
  <c r="L1161" i="29"/>
  <c r="U1160" i="29"/>
  <c r="S1160" i="29"/>
  <c r="P1160" i="29"/>
  <c r="L1160" i="29"/>
  <c r="U1159" i="29"/>
  <c r="S1159" i="29"/>
  <c r="P1159" i="29"/>
  <c r="L1159" i="29"/>
  <c r="L1158" i="29"/>
  <c r="T1157" i="29"/>
  <c r="R1157" i="29"/>
  <c r="Q1157" i="29"/>
  <c r="O1157" i="29"/>
  <c r="N1157" i="29"/>
  <c r="M1157" i="29"/>
  <c r="K1157" i="29"/>
  <c r="J1157" i="29"/>
  <c r="I1157" i="29"/>
  <c r="H1157" i="29"/>
  <c r="G1157" i="29"/>
  <c r="U1156" i="29"/>
  <c r="S1156" i="29"/>
  <c r="P1156" i="29"/>
  <c r="L1156" i="29"/>
  <c r="U1155" i="29"/>
  <c r="S1155" i="29"/>
  <c r="P1155" i="29"/>
  <c r="L1155" i="29"/>
  <c r="U1154" i="29"/>
  <c r="S1154" i="29"/>
  <c r="P1154" i="29"/>
  <c r="L1154" i="29"/>
  <c r="U1153" i="29"/>
  <c r="S1153" i="29"/>
  <c r="P1153" i="29"/>
  <c r="L1153" i="29"/>
  <c r="L1152" i="29"/>
  <c r="T1151" i="29"/>
  <c r="R1151" i="29"/>
  <c r="Q1151" i="29"/>
  <c r="O1151" i="29"/>
  <c r="N1151" i="29"/>
  <c r="M1151" i="29"/>
  <c r="K1151" i="29"/>
  <c r="J1151" i="29"/>
  <c r="I1151" i="29"/>
  <c r="H1151" i="29"/>
  <c r="G1151" i="29"/>
  <c r="U1150" i="29"/>
  <c r="S1150" i="29"/>
  <c r="P1150" i="29"/>
  <c r="L1150" i="29"/>
  <c r="U1149" i="29"/>
  <c r="U1147" i="29" s="1"/>
  <c r="S1149" i="29"/>
  <c r="S1147" i="29" s="1"/>
  <c r="P1149" i="29"/>
  <c r="L1149" i="29"/>
  <c r="L1148" i="29"/>
  <c r="T1147" i="29"/>
  <c r="R1147" i="29"/>
  <c r="Q1147" i="29"/>
  <c r="O1147" i="29"/>
  <c r="N1147" i="29"/>
  <c r="M1147" i="29"/>
  <c r="K1147" i="29"/>
  <c r="J1147" i="29"/>
  <c r="I1147" i="29"/>
  <c r="H1147" i="29"/>
  <c r="G1147" i="29"/>
  <c r="L1146" i="29"/>
  <c r="L1145" i="29"/>
  <c r="U1144" i="29"/>
  <c r="T1144" i="29"/>
  <c r="S1144" i="29"/>
  <c r="R1144" i="29"/>
  <c r="Q1144" i="29"/>
  <c r="P1144" i="29"/>
  <c r="O1144" i="29"/>
  <c r="N1144" i="29"/>
  <c r="M1144" i="29"/>
  <c r="K1144" i="29"/>
  <c r="J1144" i="29"/>
  <c r="I1144" i="29"/>
  <c r="H1144" i="29"/>
  <c r="G1144" i="29"/>
  <c r="L1143" i="29"/>
  <c r="U1142" i="29"/>
  <c r="T1142" i="29"/>
  <c r="S1142" i="29"/>
  <c r="R1142" i="29"/>
  <c r="Q1142" i="29"/>
  <c r="P1142" i="29"/>
  <c r="O1142" i="29"/>
  <c r="N1142" i="29"/>
  <c r="M1142" i="29"/>
  <c r="K1142" i="29"/>
  <c r="J1142" i="29"/>
  <c r="I1142" i="29"/>
  <c r="H1142" i="29"/>
  <c r="G1142" i="29"/>
  <c r="L1141" i="29"/>
  <c r="U1140" i="29"/>
  <c r="T1140" i="29"/>
  <c r="S1140" i="29"/>
  <c r="R1140" i="29"/>
  <c r="Q1140" i="29"/>
  <c r="P1140" i="29"/>
  <c r="O1140" i="29"/>
  <c r="N1140" i="29"/>
  <c r="M1140" i="29"/>
  <c r="K1140" i="29"/>
  <c r="J1140" i="29"/>
  <c r="I1140" i="29"/>
  <c r="H1140" i="29"/>
  <c r="G1140" i="29"/>
  <c r="U1137" i="29"/>
  <c r="U1136" i="29" s="1"/>
  <c r="S1137" i="29"/>
  <c r="S1136" i="29" s="1"/>
  <c r="P1137" i="29"/>
  <c r="P1136" i="29" s="1"/>
  <c r="L1137" i="29"/>
  <c r="T1136" i="29"/>
  <c r="R1136" i="29"/>
  <c r="Q1136" i="29"/>
  <c r="O1136" i="29"/>
  <c r="N1136" i="29"/>
  <c r="M1136" i="29"/>
  <c r="K1136" i="29"/>
  <c r="J1136" i="29"/>
  <c r="I1136" i="29"/>
  <c r="H1136" i="29"/>
  <c r="G1136" i="29"/>
  <c r="U1135" i="29"/>
  <c r="U1134" i="29" s="1"/>
  <c r="S1135" i="29"/>
  <c r="S1134" i="29" s="1"/>
  <c r="P1135" i="29"/>
  <c r="P1134" i="29" s="1"/>
  <c r="L1135" i="29"/>
  <c r="T1134" i="29"/>
  <c r="R1134" i="29"/>
  <c r="Q1134" i="29"/>
  <c r="O1134" i="29"/>
  <c r="N1134" i="29"/>
  <c r="M1134" i="29"/>
  <c r="K1134" i="29"/>
  <c r="J1134" i="29"/>
  <c r="I1134" i="29"/>
  <c r="H1134" i="29"/>
  <c r="G1134" i="29"/>
  <c r="U1133" i="29"/>
  <c r="S1133" i="29"/>
  <c r="P1133" i="29"/>
  <c r="L1133" i="29"/>
  <c r="U1132" i="29"/>
  <c r="S1132" i="29"/>
  <c r="P1132" i="29"/>
  <c r="L1132" i="29"/>
  <c r="U1131" i="29"/>
  <c r="U1130" i="29" s="1"/>
  <c r="S1131" i="29"/>
  <c r="P1131" i="29"/>
  <c r="L1131" i="29"/>
  <c r="T1130" i="29"/>
  <c r="R1130" i="29"/>
  <c r="Q1130" i="29"/>
  <c r="O1130" i="29"/>
  <c r="N1130" i="29"/>
  <c r="M1130" i="29"/>
  <c r="K1130" i="29"/>
  <c r="J1130" i="29"/>
  <c r="I1130" i="29"/>
  <c r="H1130" i="29"/>
  <c r="G1130" i="29"/>
  <c r="U1128" i="29"/>
  <c r="U1127" i="29" s="1"/>
  <c r="S1128" i="29"/>
  <c r="S1127" i="29" s="1"/>
  <c r="P1128" i="29"/>
  <c r="P1127" i="29" s="1"/>
  <c r="L1128" i="29"/>
  <c r="T1127" i="29"/>
  <c r="R1127" i="29"/>
  <c r="Q1127" i="29"/>
  <c r="O1127" i="29"/>
  <c r="N1127" i="29"/>
  <c r="M1127" i="29"/>
  <c r="K1127" i="29"/>
  <c r="J1127" i="29"/>
  <c r="I1127" i="29"/>
  <c r="H1127" i="29"/>
  <c r="G1127" i="29"/>
  <c r="U1126" i="29"/>
  <c r="S1126" i="29"/>
  <c r="P1126" i="29"/>
  <c r="L1126" i="29"/>
  <c r="U1125" i="29"/>
  <c r="S1125" i="29"/>
  <c r="P1125" i="29"/>
  <c r="L1125" i="29"/>
  <c r="T1124" i="29"/>
  <c r="R1124" i="29"/>
  <c r="Q1124" i="29"/>
  <c r="O1124" i="29"/>
  <c r="N1124" i="29"/>
  <c r="M1124" i="29"/>
  <c r="K1124" i="29"/>
  <c r="J1124" i="29"/>
  <c r="I1124" i="29"/>
  <c r="H1124" i="29"/>
  <c r="G1124" i="29"/>
  <c r="U1123" i="29"/>
  <c r="U1122" i="29" s="1"/>
  <c r="S1123" i="29"/>
  <c r="S1122" i="29" s="1"/>
  <c r="P1123" i="29"/>
  <c r="P1122" i="29" s="1"/>
  <c r="L1123" i="29"/>
  <c r="T1122" i="29"/>
  <c r="R1122" i="29"/>
  <c r="Q1122" i="29"/>
  <c r="O1122" i="29"/>
  <c r="N1122" i="29"/>
  <c r="M1122" i="29"/>
  <c r="K1122" i="29"/>
  <c r="J1122" i="29"/>
  <c r="I1122" i="29"/>
  <c r="H1122" i="29"/>
  <c r="G1122" i="29"/>
  <c r="U1121" i="29"/>
  <c r="S1121" i="29"/>
  <c r="P1121" i="29"/>
  <c r="L1121" i="29"/>
  <c r="U1120" i="29"/>
  <c r="S1120" i="29"/>
  <c r="P1120" i="29"/>
  <c r="L1120" i="29"/>
  <c r="U1119" i="29"/>
  <c r="S1119" i="29"/>
  <c r="S1118" i="29" s="1"/>
  <c r="P1119" i="29"/>
  <c r="P1118" i="29" s="1"/>
  <c r="L1119" i="29"/>
  <c r="T1118" i="29"/>
  <c r="R1118" i="29"/>
  <c r="Q1118" i="29"/>
  <c r="O1118" i="29"/>
  <c r="N1118" i="29"/>
  <c r="M1118" i="29"/>
  <c r="K1118" i="29"/>
  <c r="J1118" i="29"/>
  <c r="I1118" i="29"/>
  <c r="H1118" i="29"/>
  <c r="G1118" i="29"/>
  <c r="U1116" i="29"/>
  <c r="U1115" i="29" s="1"/>
  <c r="S1116" i="29"/>
  <c r="S1115" i="29" s="1"/>
  <c r="P1116" i="29"/>
  <c r="P1115" i="29" s="1"/>
  <c r="L1116" i="29"/>
  <c r="T1115" i="29"/>
  <c r="R1115" i="29"/>
  <c r="Q1115" i="29"/>
  <c r="O1115" i="29"/>
  <c r="N1115" i="29"/>
  <c r="M1115" i="29"/>
  <c r="K1115" i="29"/>
  <c r="J1115" i="29"/>
  <c r="I1115" i="29"/>
  <c r="H1115" i="29"/>
  <c r="G1115" i="29"/>
  <c r="U1114" i="29"/>
  <c r="U1113" i="29" s="1"/>
  <c r="S1114" i="29"/>
  <c r="S1113" i="29" s="1"/>
  <c r="P1114" i="29"/>
  <c r="P1113" i="29" s="1"/>
  <c r="L1114" i="29"/>
  <c r="T1113" i="29"/>
  <c r="R1113" i="29"/>
  <c r="Q1113" i="29"/>
  <c r="O1113" i="29"/>
  <c r="N1113" i="29"/>
  <c r="M1113" i="29"/>
  <c r="K1113" i="29"/>
  <c r="J1113" i="29"/>
  <c r="I1113" i="29"/>
  <c r="H1113" i="29"/>
  <c r="G1113" i="29"/>
  <c r="U1112" i="29"/>
  <c r="S1112" i="29"/>
  <c r="P1112" i="29"/>
  <c r="L1112" i="29"/>
  <c r="U1111" i="29"/>
  <c r="U1110" i="29" s="1"/>
  <c r="S1111" i="29"/>
  <c r="S1110" i="29" s="1"/>
  <c r="P1111" i="29"/>
  <c r="L1111" i="29"/>
  <c r="T1110" i="29"/>
  <c r="R1110" i="29"/>
  <c r="Q1110" i="29"/>
  <c r="O1110" i="29"/>
  <c r="N1110" i="29"/>
  <c r="M1110" i="29"/>
  <c r="K1110" i="29"/>
  <c r="J1110" i="29"/>
  <c r="I1110" i="29"/>
  <c r="H1110" i="29"/>
  <c r="G1110" i="29"/>
  <c r="U1109" i="29"/>
  <c r="S1109" i="29"/>
  <c r="P1109" i="29"/>
  <c r="L1109" i="29"/>
  <c r="U1108" i="29"/>
  <c r="S1108" i="29"/>
  <c r="P1108" i="29"/>
  <c r="L1108" i="29"/>
  <c r="U1107" i="29"/>
  <c r="S1107" i="29"/>
  <c r="P1107" i="29"/>
  <c r="L1107" i="29"/>
  <c r="U1106" i="29"/>
  <c r="S1106" i="29"/>
  <c r="P1106" i="29"/>
  <c r="L1106" i="29"/>
  <c r="U1105" i="29"/>
  <c r="S1105" i="29"/>
  <c r="P1105" i="29"/>
  <c r="L1105" i="29"/>
  <c r="T1104" i="29"/>
  <c r="R1104" i="29"/>
  <c r="Q1104" i="29"/>
  <c r="O1104" i="29"/>
  <c r="N1104" i="29"/>
  <c r="M1104" i="29"/>
  <c r="K1104" i="29"/>
  <c r="J1104" i="29"/>
  <c r="I1104" i="29"/>
  <c r="H1104" i="29"/>
  <c r="G1104" i="29"/>
  <c r="U1103" i="29"/>
  <c r="U1102" i="29" s="1"/>
  <c r="S1103" i="29"/>
  <c r="S1102" i="29" s="1"/>
  <c r="P1103" i="29"/>
  <c r="P1102" i="29" s="1"/>
  <c r="L1103" i="29"/>
  <c r="T1102" i="29"/>
  <c r="R1102" i="29"/>
  <c r="Q1102" i="29"/>
  <c r="O1102" i="29"/>
  <c r="N1102" i="29"/>
  <c r="M1102" i="29"/>
  <c r="K1102" i="29"/>
  <c r="J1102" i="29"/>
  <c r="I1102" i="29"/>
  <c r="H1102" i="29"/>
  <c r="G1102" i="29"/>
  <c r="U1101" i="29"/>
  <c r="S1101" i="29"/>
  <c r="P1101" i="29"/>
  <c r="L1101" i="29"/>
  <c r="U1100" i="29"/>
  <c r="S1100" i="29"/>
  <c r="P1100" i="29"/>
  <c r="L1100" i="29"/>
  <c r="U1099" i="29"/>
  <c r="S1099" i="29"/>
  <c r="P1099" i="29"/>
  <c r="L1099" i="29"/>
  <c r="U1098" i="29"/>
  <c r="S1098" i="29"/>
  <c r="P1098" i="29"/>
  <c r="L1098" i="29"/>
  <c r="U1097" i="29"/>
  <c r="S1097" i="29"/>
  <c r="P1097" i="29"/>
  <c r="L1097" i="29"/>
  <c r="U1096" i="29"/>
  <c r="S1096" i="29"/>
  <c r="P1096" i="29"/>
  <c r="L1096" i="29"/>
  <c r="U1095" i="29"/>
  <c r="S1095" i="29"/>
  <c r="P1095" i="29"/>
  <c r="L1095" i="29"/>
  <c r="U1094" i="29"/>
  <c r="S1094" i="29"/>
  <c r="P1094" i="29"/>
  <c r="L1094" i="29"/>
  <c r="U1093" i="29"/>
  <c r="S1093" i="29"/>
  <c r="P1093" i="29"/>
  <c r="L1093" i="29"/>
  <c r="T1092" i="29"/>
  <c r="R1092" i="29"/>
  <c r="Q1092" i="29"/>
  <c r="O1092" i="29"/>
  <c r="N1092" i="29"/>
  <c r="M1092" i="29"/>
  <c r="K1092" i="29"/>
  <c r="J1092" i="29"/>
  <c r="I1092" i="29"/>
  <c r="H1092" i="29"/>
  <c r="G1092" i="29"/>
  <c r="U1091" i="29"/>
  <c r="S1091" i="29"/>
  <c r="P1091" i="29"/>
  <c r="L1091" i="29"/>
  <c r="U1090" i="29"/>
  <c r="S1090" i="29"/>
  <c r="P1090" i="29"/>
  <c r="L1090" i="29"/>
  <c r="U1089" i="29"/>
  <c r="U1088" i="29" s="1"/>
  <c r="S1089" i="29"/>
  <c r="P1089" i="29"/>
  <c r="L1089" i="29"/>
  <c r="T1088" i="29"/>
  <c r="R1088" i="29"/>
  <c r="Q1088" i="29"/>
  <c r="O1088" i="29"/>
  <c r="N1088" i="29"/>
  <c r="M1088" i="29"/>
  <c r="K1088" i="29"/>
  <c r="J1088" i="29"/>
  <c r="I1088" i="29"/>
  <c r="H1088" i="29"/>
  <c r="G1088" i="29"/>
  <c r="U1087" i="29"/>
  <c r="S1087" i="29"/>
  <c r="P1087" i="29"/>
  <c r="L1087" i="29"/>
  <c r="U1086" i="29"/>
  <c r="S1086" i="29"/>
  <c r="P1086" i="29"/>
  <c r="L1086" i="29"/>
  <c r="U1085" i="29"/>
  <c r="S1085" i="29"/>
  <c r="P1085" i="29"/>
  <c r="L1085" i="29"/>
  <c r="U1084" i="29"/>
  <c r="S1084" i="29"/>
  <c r="P1084" i="29"/>
  <c r="L1084" i="29"/>
  <c r="T1083" i="29"/>
  <c r="R1083" i="29"/>
  <c r="Q1083" i="29"/>
  <c r="O1083" i="29"/>
  <c r="N1083" i="29"/>
  <c r="M1083" i="29"/>
  <c r="K1083" i="29"/>
  <c r="J1083" i="29"/>
  <c r="I1083" i="29"/>
  <c r="H1083" i="29"/>
  <c r="G1083" i="29"/>
  <c r="U1082" i="29"/>
  <c r="S1082" i="29"/>
  <c r="P1082" i="29"/>
  <c r="L1082" i="29"/>
  <c r="U1081" i="29"/>
  <c r="S1081" i="29"/>
  <c r="P1081" i="29"/>
  <c r="L1081" i="29"/>
  <c r="T1080" i="29"/>
  <c r="R1080" i="29"/>
  <c r="Q1080" i="29"/>
  <c r="O1080" i="29"/>
  <c r="N1080" i="29"/>
  <c r="M1080" i="29"/>
  <c r="K1080" i="29"/>
  <c r="J1080" i="29"/>
  <c r="I1080" i="29"/>
  <c r="H1080" i="29"/>
  <c r="G1080" i="29"/>
  <c r="U1079" i="29"/>
  <c r="U1078" i="29" s="1"/>
  <c r="S1079" i="29"/>
  <c r="S1078" i="29" s="1"/>
  <c r="P1079" i="29"/>
  <c r="P1078" i="29" s="1"/>
  <c r="L1079" i="29"/>
  <c r="T1078" i="29"/>
  <c r="R1078" i="29"/>
  <c r="Q1078" i="29"/>
  <c r="O1078" i="29"/>
  <c r="N1078" i="29"/>
  <c r="M1078" i="29"/>
  <c r="K1078" i="29"/>
  <c r="J1078" i="29"/>
  <c r="I1078" i="29"/>
  <c r="H1078" i="29"/>
  <c r="G1078" i="29"/>
  <c r="U1077" i="29"/>
  <c r="S1077" i="29"/>
  <c r="P1077" i="29"/>
  <c r="L1077" i="29"/>
  <c r="U1076" i="29"/>
  <c r="S1076" i="29"/>
  <c r="S1075" i="29" s="1"/>
  <c r="P1076" i="29"/>
  <c r="L1076" i="29"/>
  <c r="T1075" i="29"/>
  <c r="R1075" i="29"/>
  <c r="Q1075" i="29"/>
  <c r="O1075" i="29"/>
  <c r="N1075" i="29"/>
  <c r="M1075" i="29"/>
  <c r="K1075" i="29"/>
  <c r="J1075" i="29"/>
  <c r="I1075" i="29"/>
  <c r="H1075" i="29"/>
  <c r="G1075" i="29"/>
  <c r="U1071" i="29"/>
  <c r="U1070" i="29" s="1"/>
  <c r="U1069" i="29" s="1"/>
  <c r="S1071" i="29"/>
  <c r="S1070" i="29" s="1"/>
  <c r="S1069" i="29" s="1"/>
  <c r="P1071" i="29"/>
  <c r="P1070" i="29" s="1"/>
  <c r="P1069" i="29" s="1"/>
  <c r="L1071" i="29"/>
  <c r="T1070" i="29"/>
  <c r="T1069" i="29" s="1"/>
  <c r="R1070" i="29"/>
  <c r="R1069" i="29" s="1"/>
  <c r="Q1070" i="29"/>
  <c r="Q1069" i="29" s="1"/>
  <c r="O1070" i="29"/>
  <c r="O1069" i="29" s="1"/>
  <c r="N1070" i="29"/>
  <c r="N1069" i="29" s="1"/>
  <c r="M1070" i="29"/>
  <c r="M1069" i="29" s="1"/>
  <c r="K1070" i="29"/>
  <c r="K1069" i="29" s="1"/>
  <c r="J1070" i="29"/>
  <c r="J1069" i="29" s="1"/>
  <c r="I1070" i="29"/>
  <c r="L1070" i="29" s="1"/>
  <c r="H1070" i="29"/>
  <c r="H1069" i="29" s="1"/>
  <c r="G1070" i="29"/>
  <c r="G1069" i="29" s="1"/>
  <c r="U1068" i="29"/>
  <c r="U1067" i="29" s="1"/>
  <c r="U1066" i="29" s="1"/>
  <c r="S1068" i="29"/>
  <c r="S1067" i="29" s="1"/>
  <c r="S1066" i="29" s="1"/>
  <c r="P1068" i="29"/>
  <c r="P1067" i="29" s="1"/>
  <c r="P1066" i="29" s="1"/>
  <c r="L1068" i="29"/>
  <c r="T1067" i="29"/>
  <c r="T1066" i="29" s="1"/>
  <c r="R1067" i="29"/>
  <c r="R1066" i="29" s="1"/>
  <c r="Q1067" i="29"/>
  <c r="Q1066" i="29" s="1"/>
  <c r="O1067" i="29"/>
  <c r="O1066" i="29" s="1"/>
  <c r="N1067" i="29"/>
  <c r="N1066" i="29" s="1"/>
  <c r="M1067" i="29"/>
  <c r="M1066" i="29" s="1"/>
  <c r="K1067" i="29"/>
  <c r="K1066" i="29" s="1"/>
  <c r="J1067" i="29"/>
  <c r="J1066" i="29" s="1"/>
  <c r="I1067" i="29"/>
  <c r="L1067" i="29" s="1"/>
  <c r="H1067" i="29"/>
  <c r="H1066" i="29" s="1"/>
  <c r="G1067" i="29"/>
  <c r="G1066" i="29" s="1"/>
  <c r="U1065" i="29"/>
  <c r="U1064" i="29" s="1"/>
  <c r="S1065" i="29"/>
  <c r="P1065" i="29"/>
  <c r="P1064" i="29" s="1"/>
  <c r="L1065" i="29"/>
  <c r="T1064" i="29"/>
  <c r="R1064" i="29"/>
  <c r="Q1064" i="29"/>
  <c r="O1064" i="29"/>
  <c r="N1064" i="29"/>
  <c r="M1064" i="29"/>
  <c r="K1064" i="29"/>
  <c r="J1064" i="29"/>
  <c r="I1064" i="29"/>
  <c r="L1064" i="29" s="1"/>
  <c r="H1064" i="29"/>
  <c r="G1064" i="29"/>
  <c r="U1063" i="29"/>
  <c r="S1063" i="29"/>
  <c r="S1062" i="29" s="1"/>
  <c r="P1063" i="29"/>
  <c r="L1063" i="29"/>
  <c r="T1062" i="29"/>
  <c r="R1062" i="29"/>
  <c r="Q1062" i="29"/>
  <c r="O1062" i="29"/>
  <c r="N1062" i="29"/>
  <c r="M1062" i="29"/>
  <c r="K1062" i="29"/>
  <c r="J1062" i="29"/>
  <c r="I1062" i="29"/>
  <c r="L1062" i="29" s="1"/>
  <c r="H1062" i="29"/>
  <c r="G1062" i="29"/>
  <c r="T1061" i="29"/>
  <c r="R1061" i="29"/>
  <c r="Q1061" i="29"/>
  <c r="O1061" i="29"/>
  <c r="L1061" i="29"/>
  <c r="U1060" i="29"/>
  <c r="U1059" i="29" s="1"/>
  <c r="S1060" i="29"/>
  <c r="S1059" i="29" s="1"/>
  <c r="P1060" i="29"/>
  <c r="P1059" i="29" s="1"/>
  <c r="L1060" i="29"/>
  <c r="T1059" i="29"/>
  <c r="R1059" i="29"/>
  <c r="Q1059" i="29"/>
  <c r="O1059" i="29"/>
  <c r="N1059" i="29"/>
  <c r="M1059" i="29"/>
  <c r="K1059" i="29"/>
  <c r="J1059" i="29"/>
  <c r="I1059" i="29"/>
  <c r="L1059" i="29" s="1"/>
  <c r="H1059" i="29"/>
  <c r="G1059" i="29"/>
  <c r="U1058" i="29"/>
  <c r="U1057" i="29" s="1"/>
  <c r="S1058" i="29"/>
  <c r="S1057" i="29" s="1"/>
  <c r="P1058" i="29"/>
  <c r="P1057" i="29" s="1"/>
  <c r="L1058" i="29"/>
  <c r="T1057" i="29"/>
  <c r="R1057" i="29"/>
  <c r="Q1057" i="29"/>
  <c r="O1057" i="29"/>
  <c r="N1057" i="29"/>
  <c r="M1057" i="29"/>
  <c r="K1057" i="29"/>
  <c r="J1057" i="29"/>
  <c r="I1057" i="29"/>
  <c r="L1057" i="29" s="1"/>
  <c r="H1057" i="29"/>
  <c r="G1057" i="29"/>
  <c r="T1056" i="29"/>
  <c r="R1056" i="29"/>
  <c r="Q1056" i="29"/>
  <c r="O1056" i="29"/>
  <c r="L1056" i="29"/>
  <c r="U1055" i="29"/>
  <c r="U1054" i="29" s="1"/>
  <c r="U1053" i="29" s="1"/>
  <c r="S1055" i="29"/>
  <c r="S1054" i="29" s="1"/>
  <c r="S1053" i="29" s="1"/>
  <c r="P1055" i="29"/>
  <c r="P1054" i="29" s="1"/>
  <c r="P1053" i="29" s="1"/>
  <c r="L1055" i="29"/>
  <c r="T1054" i="29"/>
  <c r="T1053" i="29" s="1"/>
  <c r="R1054" i="29"/>
  <c r="R1053" i="29" s="1"/>
  <c r="Q1054" i="29"/>
  <c r="Q1053" i="29" s="1"/>
  <c r="O1054" i="29"/>
  <c r="O1053" i="29" s="1"/>
  <c r="N1054" i="29"/>
  <c r="N1053" i="29" s="1"/>
  <c r="M1054" i="29"/>
  <c r="M1053" i="29" s="1"/>
  <c r="K1054" i="29"/>
  <c r="K1053" i="29" s="1"/>
  <c r="J1054" i="29"/>
  <c r="J1053" i="29" s="1"/>
  <c r="I1054" i="29"/>
  <c r="L1054" i="29" s="1"/>
  <c r="H1054" i="29"/>
  <c r="H1053" i="29" s="1"/>
  <c r="G1054" i="29"/>
  <c r="G1053" i="29" s="1"/>
  <c r="U1052" i="29"/>
  <c r="U1051" i="29" s="1"/>
  <c r="S1052" i="29"/>
  <c r="S1051" i="29" s="1"/>
  <c r="P1052" i="29"/>
  <c r="P1051" i="29" s="1"/>
  <c r="L1052" i="29"/>
  <c r="T1051" i="29"/>
  <c r="R1051" i="29"/>
  <c r="Q1051" i="29"/>
  <c r="O1051" i="29"/>
  <c r="N1051" i="29"/>
  <c r="M1051" i="29"/>
  <c r="K1051" i="29"/>
  <c r="J1051" i="29"/>
  <c r="I1051" i="29"/>
  <c r="L1051" i="29" s="1"/>
  <c r="H1051" i="29"/>
  <c r="G1051" i="29"/>
  <c r="U1050" i="29"/>
  <c r="U1049" i="29" s="1"/>
  <c r="S1050" i="29"/>
  <c r="S1049" i="29" s="1"/>
  <c r="P1050" i="29"/>
  <c r="P1049" i="29" s="1"/>
  <c r="L1050" i="29"/>
  <c r="T1049" i="29"/>
  <c r="R1049" i="29"/>
  <c r="Q1049" i="29"/>
  <c r="O1049" i="29"/>
  <c r="N1049" i="29"/>
  <c r="M1049" i="29"/>
  <c r="K1049" i="29"/>
  <c r="J1049" i="29"/>
  <c r="I1049" i="29"/>
  <c r="L1049" i="29" s="1"/>
  <c r="H1049" i="29"/>
  <c r="G1049" i="29"/>
  <c r="U1048" i="29"/>
  <c r="U1047" i="29" s="1"/>
  <c r="S1048" i="29"/>
  <c r="S1047" i="29" s="1"/>
  <c r="P1048" i="29"/>
  <c r="P1047" i="29" s="1"/>
  <c r="L1048" i="29"/>
  <c r="T1047" i="29"/>
  <c r="R1047" i="29"/>
  <c r="Q1047" i="29"/>
  <c r="O1047" i="29"/>
  <c r="N1047" i="29"/>
  <c r="M1047" i="29"/>
  <c r="K1047" i="29"/>
  <c r="J1047" i="29"/>
  <c r="I1047" i="29"/>
  <c r="L1047" i="29" s="1"/>
  <c r="H1047" i="29"/>
  <c r="G1047" i="29"/>
  <c r="U1046" i="29"/>
  <c r="U1045" i="29" s="1"/>
  <c r="S1046" i="29"/>
  <c r="S1045" i="29" s="1"/>
  <c r="P1046" i="29"/>
  <c r="P1045" i="29" s="1"/>
  <c r="L1046" i="29"/>
  <c r="T1045" i="29"/>
  <c r="R1045" i="29"/>
  <c r="Q1045" i="29"/>
  <c r="O1045" i="29"/>
  <c r="N1045" i="29"/>
  <c r="M1045" i="29"/>
  <c r="K1045" i="29"/>
  <c r="J1045" i="29"/>
  <c r="I1045" i="29"/>
  <c r="L1045" i="29" s="1"/>
  <c r="H1045" i="29"/>
  <c r="G1045" i="29"/>
  <c r="U1044" i="29"/>
  <c r="U1043" i="29" s="1"/>
  <c r="S1044" i="29"/>
  <c r="S1043" i="29" s="1"/>
  <c r="P1044" i="29"/>
  <c r="P1043" i="29" s="1"/>
  <c r="L1044" i="29"/>
  <c r="T1043" i="29"/>
  <c r="R1043" i="29"/>
  <c r="Q1043" i="29"/>
  <c r="O1043" i="29"/>
  <c r="N1043" i="29"/>
  <c r="M1043" i="29"/>
  <c r="K1043" i="29"/>
  <c r="J1043" i="29"/>
  <c r="I1043" i="29"/>
  <c r="H1043" i="29"/>
  <c r="G1043" i="29"/>
  <c r="U1042" i="29"/>
  <c r="U1041" i="29" s="1"/>
  <c r="S1042" i="29"/>
  <c r="S1041" i="29" s="1"/>
  <c r="P1042" i="29"/>
  <c r="P1041" i="29" s="1"/>
  <c r="L1042" i="29"/>
  <c r="T1041" i="29"/>
  <c r="R1041" i="29"/>
  <c r="Q1041" i="29"/>
  <c r="O1041" i="29"/>
  <c r="N1041" i="29"/>
  <c r="M1041" i="29"/>
  <c r="K1041" i="29"/>
  <c r="J1041" i="29"/>
  <c r="I1041" i="29"/>
  <c r="H1041" i="29"/>
  <c r="G1041" i="29"/>
  <c r="U1040" i="29"/>
  <c r="S1040" i="29"/>
  <c r="P1040" i="29"/>
  <c r="L1040" i="29"/>
  <c r="U1039" i="29"/>
  <c r="S1039" i="29"/>
  <c r="P1039" i="29"/>
  <c r="L1039" i="29"/>
  <c r="U1038" i="29"/>
  <c r="S1038" i="29"/>
  <c r="S1037" i="29" s="1"/>
  <c r="P1038" i="29"/>
  <c r="P1037" i="29" s="1"/>
  <c r="L1038" i="29"/>
  <c r="T1037" i="29"/>
  <c r="R1037" i="29"/>
  <c r="Q1037" i="29"/>
  <c r="O1037" i="29"/>
  <c r="N1037" i="29"/>
  <c r="M1037" i="29"/>
  <c r="K1037" i="29"/>
  <c r="J1037" i="29"/>
  <c r="I1037" i="29"/>
  <c r="H1037" i="29"/>
  <c r="G1037" i="29"/>
  <c r="U1036" i="29"/>
  <c r="U1035" i="29" s="1"/>
  <c r="S1036" i="29"/>
  <c r="S1035" i="29" s="1"/>
  <c r="P1036" i="29"/>
  <c r="P1035" i="29" s="1"/>
  <c r="L1036" i="29"/>
  <c r="T1035" i="29"/>
  <c r="R1035" i="29"/>
  <c r="Q1035" i="29"/>
  <c r="O1035" i="29"/>
  <c r="N1035" i="29"/>
  <c r="M1035" i="29"/>
  <c r="K1035" i="29"/>
  <c r="J1035" i="29"/>
  <c r="I1035" i="29"/>
  <c r="H1035" i="29"/>
  <c r="G1035" i="29"/>
  <c r="U1033" i="29"/>
  <c r="U1032" i="29" s="1"/>
  <c r="U1031" i="29" s="1"/>
  <c r="S1033" i="29"/>
  <c r="S1032" i="29" s="1"/>
  <c r="S1031" i="29" s="1"/>
  <c r="P1033" i="29"/>
  <c r="P1032" i="29" s="1"/>
  <c r="P1031" i="29" s="1"/>
  <c r="L1033" i="29"/>
  <c r="T1032" i="29"/>
  <c r="T1031" i="29" s="1"/>
  <c r="R1032" i="29"/>
  <c r="R1031" i="29" s="1"/>
  <c r="Q1032" i="29"/>
  <c r="Q1031" i="29" s="1"/>
  <c r="O1032" i="29"/>
  <c r="O1031" i="29" s="1"/>
  <c r="N1032" i="29"/>
  <c r="N1031" i="29" s="1"/>
  <c r="M1032" i="29"/>
  <c r="M1031" i="29" s="1"/>
  <c r="K1032" i="29"/>
  <c r="K1031" i="29" s="1"/>
  <c r="J1032" i="29"/>
  <c r="J1031" i="29" s="1"/>
  <c r="I1032" i="29"/>
  <c r="H1032" i="29"/>
  <c r="H1031" i="29" s="1"/>
  <c r="G1032" i="29"/>
  <c r="G1031" i="29" s="1"/>
  <c r="L1030" i="29"/>
  <c r="U1029" i="29"/>
  <c r="T1029" i="29"/>
  <c r="S1029" i="29"/>
  <c r="R1029" i="29"/>
  <c r="Q1029" i="29"/>
  <c r="P1029" i="29"/>
  <c r="O1029" i="29"/>
  <c r="N1029" i="29"/>
  <c r="M1029" i="29"/>
  <c r="K1029" i="29"/>
  <c r="J1029" i="29"/>
  <c r="I1029" i="29"/>
  <c r="H1029" i="29"/>
  <c r="G1029" i="29"/>
  <c r="L1028" i="29"/>
  <c r="U1027" i="29"/>
  <c r="T1027" i="29"/>
  <c r="S1027" i="29"/>
  <c r="R1027" i="29"/>
  <c r="Q1027" i="29"/>
  <c r="P1027" i="29"/>
  <c r="O1027" i="29"/>
  <c r="N1027" i="29"/>
  <c r="M1027" i="29"/>
  <c r="K1027" i="29"/>
  <c r="J1027" i="29"/>
  <c r="I1027" i="29"/>
  <c r="H1027" i="29"/>
  <c r="G1027" i="29"/>
  <c r="U1026" i="29"/>
  <c r="U1025" i="29" s="1"/>
  <c r="S1026" i="29"/>
  <c r="S1025" i="29" s="1"/>
  <c r="P1026" i="29"/>
  <c r="P1025" i="29" s="1"/>
  <c r="L1026" i="29"/>
  <c r="T1025" i="29"/>
  <c r="R1025" i="29"/>
  <c r="Q1025" i="29"/>
  <c r="O1025" i="29"/>
  <c r="N1025" i="29"/>
  <c r="M1025" i="29"/>
  <c r="K1025" i="29"/>
  <c r="J1025" i="29"/>
  <c r="I1025" i="29"/>
  <c r="H1025" i="29"/>
  <c r="G1025" i="29"/>
  <c r="U1024" i="29"/>
  <c r="U1023" i="29" s="1"/>
  <c r="S1024" i="29"/>
  <c r="S1023" i="29" s="1"/>
  <c r="P1024" i="29"/>
  <c r="P1023" i="29" s="1"/>
  <c r="L1024" i="29"/>
  <c r="T1023" i="29"/>
  <c r="R1023" i="29"/>
  <c r="Q1023" i="29"/>
  <c r="O1023" i="29"/>
  <c r="N1023" i="29"/>
  <c r="M1023" i="29"/>
  <c r="K1023" i="29"/>
  <c r="J1023" i="29"/>
  <c r="I1023" i="29"/>
  <c r="H1023" i="29"/>
  <c r="G1023" i="29"/>
  <c r="U1022" i="29"/>
  <c r="U1021" i="29" s="1"/>
  <c r="S1022" i="29"/>
  <c r="S1021" i="29" s="1"/>
  <c r="P1022" i="29"/>
  <c r="P1021" i="29" s="1"/>
  <c r="L1022" i="29"/>
  <c r="T1021" i="29"/>
  <c r="R1021" i="29"/>
  <c r="Q1021" i="29"/>
  <c r="O1021" i="29"/>
  <c r="N1021" i="29"/>
  <c r="M1021" i="29"/>
  <c r="K1021" i="29"/>
  <c r="J1021" i="29"/>
  <c r="I1021" i="29"/>
  <c r="H1021" i="29"/>
  <c r="G1021" i="29"/>
  <c r="U1020" i="29"/>
  <c r="S1020" i="29"/>
  <c r="P1020" i="29"/>
  <c r="L1020" i="29"/>
  <c r="U1019" i="29"/>
  <c r="S1019" i="29"/>
  <c r="P1019" i="29"/>
  <c r="P1018" i="29" s="1"/>
  <c r="L1019" i="29"/>
  <c r="T1018" i="29"/>
  <c r="R1018" i="29"/>
  <c r="Q1018" i="29"/>
  <c r="O1018" i="29"/>
  <c r="N1018" i="29"/>
  <c r="M1018" i="29"/>
  <c r="K1018" i="29"/>
  <c r="J1018" i="29"/>
  <c r="I1018" i="29"/>
  <c r="H1018" i="29"/>
  <c r="G1018" i="29"/>
  <c r="U1017" i="29"/>
  <c r="S1017" i="29"/>
  <c r="P1017" i="29"/>
  <c r="L1017" i="29"/>
  <c r="U1016" i="29"/>
  <c r="S1016" i="29"/>
  <c r="P1016" i="29"/>
  <c r="L1016" i="29"/>
  <c r="T1015" i="29"/>
  <c r="R1015" i="29"/>
  <c r="Q1015" i="29"/>
  <c r="O1015" i="29"/>
  <c r="N1015" i="29"/>
  <c r="M1015" i="29"/>
  <c r="K1015" i="29"/>
  <c r="J1015" i="29"/>
  <c r="I1015" i="29"/>
  <c r="H1015" i="29"/>
  <c r="G1015" i="29"/>
  <c r="U1014" i="29"/>
  <c r="S1014" i="29"/>
  <c r="P1014" i="29"/>
  <c r="U1013" i="29"/>
  <c r="S1013" i="29"/>
  <c r="P1013" i="29"/>
  <c r="L1013" i="29"/>
  <c r="U1012" i="29"/>
  <c r="S1012" i="29"/>
  <c r="P1012" i="29"/>
  <c r="L1012" i="29"/>
  <c r="T1011" i="29"/>
  <c r="R1011" i="29"/>
  <c r="Q1011" i="29"/>
  <c r="O1011" i="29"/>
  <c r="N1011" i="29"/>
  <c r="M1011" i="29"/>
  <c r="K1011" i="29"/>
  <c r="J1011" i="29"/>
  <c r="I1011" i="29"/>
  <c r="H1011" i="29"/>
  <c r="G1011" i="29"/>
  <c r="U1009" i="29"/>
  <c r="U1008" i="29" s="1"/>
  <c r="U1007" i="29" s="1"/>
  <c r="S1009" i="29"/>
  <c r="S1008" i="29" s="1"/>
  <c r="S1007" i="29" s="1"/>
  <c r="P1009" i="29"/>
  <c r="P1008" i="29" s="1"/>
  <c r="P1007" i="29" s="1"/>
  <c r="L1009" i="29"/>
  <c r="T1008" i="29"/>
  <c r="T1007" i="29" s="1"/>
  <c r="R1008" i="29"/>
  <c r="R1007" i="29" s="1"/>
  <c r="Q1008" i="29"/>
  <c r="Q1007" i="29" s="1"/>
  <c r="O1008" i="29"/>
  <c r="O1007" i="29" s="1"/>
  <c r="N1008" i="29"/>
  <c r="N1007" i="29" s="1"/>
  <c r="M1008" i="29"/>
  <c r="M1007" i="29" s="1"/>
  <c r="K1008" i="29"/>
  <c r="K1007" i="29" s="1"/>
  <c r="J1008" i="29"/>
  <c r="J1007" i="29" s="1"/>
  <c r="I1008" i="29"/>
  <c r="H1008" i="29"/>
  <c r="H1007" i="29" s="1"/>
  <c r="G1008" i="29"/>
  <c r="G1007" i="29" s="1"/>
  <c r="U1006" i="29"/>
  <c r="U1005" i="29" s="1"/>
  <c r="S1006" i="29"/>
  <c r="S1005" i="29" s="1"/>
  <c r="P1006" i="29"/>
  <c r="P1005" i="29" s="1"/>
  <c r="L1006" i="29"/>
  <c r="T1005" i="29"/>
  <c r="R1005" i="29"/>
  <c r="Q1005" i="29"/>
  <c r="O1005" i="29"/>
  <c r="N1005" i="29"/>
  <c r="M1005" i="29"/>
  <c r="K1005" i="29"/>
  <c r="J1005" i="29"/>
  <c r="I1005" i="29"/>
  <c r="H1005" i="29"/>
  <c r="G1005" i="29"/>
  <c r="U1004" i="29"/>
  <c r="S1004" i="29"/>
  <c r="P1004" i="29"/>
  <c r="L1004" i="29"/>
  <c r="U1003" i="29"/>
  <c r="U1002" i="29" s="1"/>
  <c r="S1003" i="29"/>
  <c r="P1003" i="29"/>
  <c r="P1002" i="29" s="1"/>
  <c r="L1003" i="29"/>
  <c r="T1002" i="29"/>
  <c r="R1002" i="29"/>
  <c r="Q1002" i="29"/>
  <c r="O1002" i="29"/>
  <c r="N1002" i="29"/>
  <c r="M1002" i="29"/>
  <c r="K1002" i="29"/>
  <c r="J1002" i="29"/>
  <c r="I1002" i="29"/>
  <c r="H1002" i="29"/>
  <c r="G1002" i="29"/>
  <c r="L1000" i="29"/>
  <c r="U999" i="29"/>
  <c r="T999" i="29"/>
  <c r="S999" i="29"/>
  <c r="R999" i="29"/>
  <c r="Q999" i="29"/>
  <c r="P999" i="29"/>
  <c r="O999" i="29"/>
  <c r="N999" i="29"/>
  <c r="M999" i="29"/>
  <c r="K999" i="29"/>
  <c r="J999" i="29"/>
  <c r="I999" i="29"/>
  <c r="L999" i="29" s="1"/>
  <c r="U998" i="29"/>
  <c r="U997" i="29" s="1"/>
  <c r="S998" i="29"/>
  <c r="S997" i="29" s="1"/>
  <c r="P998" i="29"/>
  <c r="P997" i="29" s="1"/>
  <c r="L998" i="29"/>
  <c r="T997" i="29"/>
  <c r="R997" i="29"/>
  <c r="Q997" i="29"/>
  <c r="O997" i="29"/>
  <c r="N997" i="29"/>
  <c r="M997" i="29"/>
  <c r="K997" i="29"/>
  <c r="J997" i="29"/>
  <c r="I997" i="29"/>
  <c r="H997" i="29"/>
  <c r="G997" i="29"/>
  <c r="U996" i="29"/>
  <c r="S996" i="29"/>
  <c r="P996" i="29"/>
  <c r="L996" i="29"/>
  <c r="U995" i="29"/>
  <c r="S995" i="29"/>
  <c r="P995" i="29"/>
  <c r="L995" i="29"/>
  <c r="U994" i="29"/>
  <c r="S994" i="29"/>
  <c r="P994" i="29"/>
  <c r="L994" i="29"/>
  <c r="U993" i="29"/>
  <c r="S993" i="29"/>
  <c r="P993" i="29"/>
  <c r="L993" i="29"/>
  <c r="U992" i="29"/>
  <c r="S992" i="29"/>
  <c r="P992" i="29"/>
  <c r="P991" i="29" s="1"/>
  <c r="L992" i="29"/>
  <c r="T991" i="29"/>
  <c r="R991" i="29"/>
  <c r="Q991" i="29"/>
  <c r="O991" i="29"/>
  <c r="N991" i="29"/>
  <c r="M991" i="29"/>
  <c r="K991" i="29"/>
  <c r="J991" i="29"/>
  <c r="I991" i="29"/>
  <c r="H991" i="29"/>
  <c r="G991" i="29"/>
  <c r="U990" i="29"/>
  <c r="U989" i="29" s="1"/>
  <c r="S990" i="29"/>
  <c r="S989" i="29" s="1"/>
  <c r="P990" i="29"/>
  <c r="P989" i="29" s="1"/>
  <c r="L990" i="29"/>
  <c r="T989" i="29"/>
  <c r="R989" i="29"/>
  <c r="Q989" i="29"/>
  <c r="O989" i="29"/>
  <c r="N989" i="29"/>
  <c r="M989" i="29"/>
  <c r="K989" i="29"/>
  <c r="J989" i="29"/>
  <c r="I989" i="29"/>
  <c r="L989" i="29" s="1"/>
  <c r="H989" i="29"/>
  <c r="G989" i="29"/>
  <c r="U988" i="29"/>
  <c r="U987" i="29" s="1"/>
  <c r="S988" i="29"/>
  <c r="S987" i="29" s="1"/>
  <c r="P988" i="29"/>
  <c r="P987" i="29" s="1"/>
  <c r="L988" i="29"/>
  <c r="T987" i="29"/>
  <c r="R987" i="29"/>
  <c r="Q987" i="29"/>
  <c r="O987" i="29"/>
  <c r="N987" i="29"/>
  <c r="M987" i="29"/>
  <c r="K987" i="29"/>
  <c r="J987" i="29"/>
  <c r="I987" i="29"/>
  <c r="L987" i="29" s="1"/>
  <c r="H987" i="29"/>
  <c r="G987" i="29"/>
  <c r="U986" i="29"/>
  <c r="S986" i="29"/>
  <c r="P986" i="29"/>
  <c r="L986" i="29"/>
  <c r="U985" i="29"/>
  <c r="S985" i="29"/>
  <c r="P985" i="29"/>
  <c r="L985" i="29"/>
  <c r="U984" i="29"/>
  <c r="S984" i="29"/>
  <c r="P984" i="29"/>
  <c r="L984" i="29"/>
  <c r="T983" i="29"/>
  <c r="R983" i="29"/>
  <c r="Q983" i="29"/>
  <c r="O983" i="29"/>
  <c r="N983" i="29"/>
  <c r="M983" i="29"/>
  <c r="K983" i="29"/>
  <c r="J983" i="29"/>
  <c r="I983" i="29"/>
  <c r="H983" i="29"/>
  <c r="G983" i="29"/>
  <c r="U982" i="29"/>
  <c r="S982" i="29"/>
  <c r="P982" i="29"/>
  <c r="L982" i="29"/>
  <c r="U981" i="29"/>
  <c r="S981" i="29"/>
  <c r="P981" i="29"/>
  <c r="L981" i="29"/>
  <c r="U980" i="29"/>
  <c r="S980" i="29"/>
  <c r="P980" i="29"/>
  <c r="L980" i="29"/>
  <c r="U979" i="29"/>
  <c r="S979" i="29"/>
  <c r="P979" i="29"/>
  <c r="L979" i="29"/>
  <c r="U978" i="29"/>
  <c r="U977" i="29" s="1"/>
  <c r="S978" i="29"/>
  <c r="S977" i="29" s="1"/>
  <c r="P978" i="29"/>
  <c r="L978" i="29"/>
  <c r="T977" i="29"/>
  <c r="R977" i="29"/>
  <c r="Q977" i="29"/>
  <c r="O977" i="29"/>
  <c r="N977" i="29"/>
  <c r="M977" i="29"/>
  <c r="K977" i="29"/>
  <c r="J977" i="29"/>
  <c r="I977" i="29"/>
  <c r="H977" i="29"/>
  <c r="G977" i="29"/>
  <c r="U976" i="29"/>
  <c r="U975" i="29" s="1"/>
  <c r="S976" i="29"/>
  <c r="S975" i="29" s="1"/>
  <c r="P976" i="29"/>
  <c r="P975" i="29" s="1"/>
  <c r="L976" i="29"/>
  <c r="T975" i="29"/>
  <c r="R975" i="29"/>
  <c r="Q975" i="29"/>
  <c r="O975" i="29"/>
  <c r="N975" i="29"/>
  <c r="M975" i="29"/>
  <c r="K975" i="29"/>
  <c r="J975" i="29"/>
  <c r="I975" i="29"/>
  <c r="H975" i="29"/>
  <c r="G975" i="29"/>
  <c r="U974" i="29"/>
  <c r="S974" i="29"/>
  <c r="P974" i="29"/>
  <c r="L974" i="29"/>
  <c r="U973" i="29"/>
  <c r="S973" i="29"/>
  <c r="P973" i="29"/>
  <c r="L973" i="29"/>
  <c r="U972" i="29"/>
  <c r="S972" i="29"/>
  <c r="P972" i="29"/>
  <c r="L972" i="29"/>
  <c r="U971" i="29"/>
  <c r="S971" i="29"/>
  <c r="P971" i="29"/>
  <c r="L971" i="29"/>
  <c r="U970" i="29"/>
  <c r="S970" i="29"/>
  <c r="O970" i="29"/>
  <c r="L970" i="29"/>
  <c r="U969" i="29"/>
  <c r="S969" i="29"/>
  <c r="P969" i="29"/>
  <c r="L969" i="29"/>
  <c r="U968" i="29"/>
  <c r="S968" i="29"/>
  <c r="P968" i="29"/>
  <c r="L968" i="29"/>
  <c r="U967" i="29"/>
  <c r="S967" i="29"/>
  <c r="P967" i="29"/>
  <c r="L967" i="29"/>
  <c r="U966" i="29"/>
  <c r="S966" i="29"/>
  <c r="S965" i="29" s="1"/>
  <c r="P966" i="29"/>
  <c r="L966" i="29"/>
  <c r="T965" i="29"/>
  <c r="R965" i="29"/>
  <c r="Q965" i="29"/>
  <c r="N965" i="29"/>
  <c r="M965" i="29"/>
  <c r="K965" i="29"/>
  <c r="J965" i="29"/>
  <c r="I965" i="29"/>
  <c r="H965" i="29"/>
  <c r="G965" i="29"/>
  <c r="U964" i="29"/>
  <c r="S964" i="29"/>
  <c r="P964" i="29"/>
  <c r="L964" i="29"/>
  <c r="U963" i="29"/>
  <c r="S963" i="29"/>
  <c r="P963" i="29"/>
  <c r="L963" i="29"/>
  <c r="U962" i="29"/>
  <c r="S962" i="29"/>
  <c r="P962" i="29"/>
  <c r="L962" i="29"/>
  <c r="U961" i="29"/>
  <c r="S961" i="29"/>
  <c r="P961" i="29"/>
  <c r="L961" i="29"/>
  <c r="U960" i="29"/>
  <c r="S960" i="29"/>
  <c r="P960" i="29"/>
  <c r="L960" i="29"/>
  <c r="U959" i="29"/>
  <c r="S959" i="29"/>
  <c r="P959" i="29"/>
  <c r="L959" i="29"/>
  <c r="T958" i="29"/>
  <c r="R958" i="29"/>
  <c r="Q958" i="29"/>
  <c r="O958" i="29"/>
  <c r="N958" i="29"/>
  <c r="M958" i="29"/>
  <c r="K958" i="29"/>
  <c r="J958" i="29"/>
  <c r="I958" i="29"/>
  <c r="H958" i="29"/>
  <c r="G958" i="29"/>
  <c r="U957" i="29"/>
  <c r="S957" i="29"/>
  <c r="P957" i="29"/>
  <c r="L957" i="29"/>
  <c r="U956" i="29"/>
  <c r="S956" i="29"/>
  <c r="P956" i="29"/>
  <c r="L956" i="29"/>
  <c r="U955" i="29"/>
  <c r="S955" i="29"/>
  <c r="P955" i="29"/>
  <c r="L955" i="29"/>
  <c r="U954" i="29"/>
  <c r="U953" i="29" s="1"/>
  <c r="S954" i="29"/>
  <c r="S953" i="29" s="1"/>
  <c r="P954" i="29"/>
  <c r="P953" i="29" s="1"/>
  <c r="L954" i="29"/>
  <c r="T953" i="29"/>
  <c r="R953" i="29"/>
  <c r="Q953" i="29"/>
  <c r="O953" i="29"/>
  <c r="N953" i="29"/>
  <c r="M953" i="29"/>
  <c r="K953" i="29"/>
  <c r="J953" i="29"/>
  <c r="I953" i="29"/>
  <c r="H953" i="29"/>
  <c r="G953" i="29"/>
  <c r="U952" i="29"/>
  <c r="S952" i="29"/>
  <c r="P952" i="29"/>
  <c r="L952" i="29"/>
  <c r="U951" i="29"/>
  <c r="U950" i="29" s="1"/>
  <c r="S951" i="29"/>
  <c r="S950" i="29" s="1"/>
  <c r="P951" i="29"/>
  <c r="P950" i="29" s="1"/>
  <c r="L951" i="29"/>
  <c r="T950" i="29"/>
  <c r="R950" i="29"/>
  <c r="Q950" i="29"/>
  <c r="O950" i="29"/>
  <c r="N950" i="29"/>
  <c r="M950" i="29"/>
  <c r="K950" i="29"/>
  <c r="J950" i="29"/>
  <c r="I950" i="29"/>
  <c r="H950" i="29"/>
  <c r="G950" i="29"/>
  <c r="U949" i="29"/>
  <c r="U948" i="29" s="1"/>
  <c r="S949" i="29"/>
  <c r="S948" i="29" s="1"/>
  <c r="P949" i="29"/>
  <c r="P948" i="29" s="1"/>
  <c r="L949" i="29"/>
  <c r="T948" i="29"/>
  <c r="R948" i="29"/>
  <c r="Q948" i="29"/>
  <c r="O948" i="29"/>
  <c r="N948" i="29"/>
  <c r="M948" i="29"/>
  <c r="K948" i="29"/>
  <c r="J948" i="29"/>
  <c r="I948" i="29"/>
  <c r="H948" i="29"/>
  <c r="G948" i="29"/>
  <c r="U947" i="29"/>
  <c r="S947" i="29"/>
  <c r="P947" i="29"/>
  <c r="L947" i="29"/>
  <c r="U946" i="29"/>
  <c r="S946" i="29"/>
  <c r="P946" i="29"/>
  <c r="L946" i="29"/>
  <c r="U945" i="29"/>
  <c r="S945" i="29"/>
  <c r="S944" i="29" s="1"/>
  <c r="P945" i="29"/>
  <c r="P944" i="29" s="1"/>
  <c r="L945" i="29"/>
  <c r="T944" i="29"/>
  <c r="R944" i="29"/>
  <c r="Q944" i="29"/>
  <c r="O944" i="29"/>
  <c r="N944" i="29"/>
  <c r="M944" i="29"/>
  <c r="K944" i="29"/>
  <c r="J944" i="29"/>
  <c r="I944" i="29"/>
  <c r="H944" i="29"/>
  <c r="G944" i="29"/>
  <c r="U941" i="29"/>
  <c r="U940" i="29" s="1"/>
  <c r="S941" i="29"/>
  <c r="S940" i="29" s="1"/>
  <c r="P941" i="29"/>
  <c r="P940" i="29" s="1"/>
  <c r="L941" i="29"/>
  <c r="T940" i="29"/>
  <c r="R940" i="29"/>
  <c r="Q940" i="29"/>
  <c r="O940" i="29"/>
  <c r="N940" i="29"/>
  <c r="M940" i="29"/>
  <c r="K940" i="29"/>
  <c r="J940" i="29"/>
  <c r="I940" i="29"/>
  <c r="L940" i="29" s="1"/>
  <c r="H940" i="29"/>
  <c r="G940" i="29"/>
  <c r="U939" i="29"/>
  <c r="U938" i="29" s="1"/>
  <c r="S939" i="29"/>
  <c r="S938" i="29" s="1"/>
  <c r="P939" i="29"/>
  <c r="P938" i="29" s="1"/>
  <c r="L939" i="29"/>
  <c r="T938" i="29"/>
  <c r="R938" i="29"/>
  <c r="Q938" i="29"/>
  <c r="O938" i="29"/>
  <c r="N938" i="29"/>
  <c r="M938" i="29"/>
  <c r="K938" i="29"/>
  <c r="J938" i="29"/>
  <c r="I938" i="29"/>
  <c r="L938" i="29" s="1"/>
  <c r="H938" i="29"/>
  <c r="G938" i="29"/>
  <c r="U937" i="29"/>
  <c r="U936" i="29" s="1"/>
  <c r="S937" i="29"/>
  <c r="S936" i="29" s="1"/>
  <c r="P937" i="29"/>
  <c r="P936" i="29" s="1"/>
  <c r="L937" i="29"/>
  <c r="T936" i="29"/>
  <c r="R936" i="29"/>
  <c r="Q936" i="29"/>
  <c r="O936" i="29"/>
  <c r="N936" i="29"/>
  <c r="M936" i="29"/>
  <c r="K936" i="29"/>
  <c r="J936" i="29"/>
  <c r="I936" i="29"/>
  <c r="L936" i="29" s="1"/>
  <c r="H936" i="29"/>
  <c r="G936" i="29"/>
  <c r="U934" i="29"/>
  <c r="U933" i="29" s="1"/>
  <c r="S934" i="29"/>
  <c r="S933" i="29" s="1"/>
  <c r="P934" i="29"/>
  <c r="P933" i="29" s="1"/>
  <c r="L934" i="29"/>
  <c r="T933" i="29"/>
  <c r="R933" i="29"/>
  <c r="Q933" i="29"/>
  <c r="O933" i="29"/>
  <c r="N933" i="29"/>
  <c r="M933" i="29"/>
  <c r="K933" i="29"/>
  <c r="J933" i="29"/>
  <c r="I933" i="29"/>
  <c r="H933" i="29"/>
  <c r="G933" i="29"/>
  <c r="U932" i="29"/>
  <c r="S932" i="29"/>
  <c r="P932" i="29"/>
  <c r="L932" i="29"/>
  <c r="U931" i="29"/>
  <c r="S931" i="29"/>
  <c r="P931" i="29"/>
  <c r="L931" i="29"/>
  <c r="U930" i="29"/>
  <c r="S930" i="29"/>
  <c r="P930" i="29"/>
  <c r="L930" i="29"/>
  <c r="T929" i="29"/>
  <c r="R929" i="29"/>
  <c r="Q929" i="29"/>
  <c r="O929" i="29"/>
  <c r="N929" i="29"/>
  <c r="M929" i="29"/>
  <c r="K929" i="29"/>
  <c r="J929" i="29"/>
  <c r="I929" i="29"/>
  <c r="H929" i="29"/>
  <c r="G929" i="29"/>
  <c r="U927" i="29"/>
  <c r="U926" i="29" s="1"/>
  <c r="U925" i="29" s="1"/>
  <c r="S927" i="29"/>
  <c r="S926" i="29" s="1"/>
  <c r="S925" i="29" s="1"/>
  <c r="P927" i="29"/>
  <c r="P926" i="29" s="1"/>
  <c r="P925" i="29" s="1"/>
  <c r="L927" i="29"/>
  <c r="T926" i="29"/>
  <c r="T925" i="29" s="1"/>
  <c r="R926" i="29"/>
  <c r="R925" i="29" s="1"/>
  <c r="Q926" i="29"/>
  <c r="Q925" i="29" s="1"/>
  <c r="O926" i="29"/>
  <c r="O925" i="29" s="1"/>
  <c r="N926" i="29"/>
  <c r="N925" i="29" s="1"/>
  <c r="M926" i="29"/>
  <c r="M925" i="29" s="1"/>
  <c r="K926" i="29"/>
  <c r="K925" i="29" s="1"/>
  <c r="J926" i="29"/>
  <c r="J925" i="29" s="1"/>
  <c r="I926" i="29"/>
  <c r="I925" i="29" s="1"/>
  <c r="H926" i="29"/>
  <c r="H925" i="29" s="1"/>
  <c r="G926" i="29"/>
  <c r="G925" i="29" s="1"/>
  <c r="U924" i="29"/>
  <c r="U923" i="29" s="1"/>
  <c r="S924" i="29"/>
  <c r="P924" i="29"/>
  <c r="P923" i="29" s="1"/>
  <c r="L924" i="29"/>
  <c r="T923" i="29"/>
  <c r="S923" i="29"/>
  <c r="R923" i="29"/>
  <c r="Q923" i="29"/>
  <c r="O923" i="29"/>
  <c r="N923" i="29"/>
  <c r="M923" i="29"/>
  <c r="K923" i="29"/>
  <c r="J923" i="29"/>
  <c r="I923" i="29"/>
  <c r="L923" i="29" s="1"/>
  <c r="H923" i="29"/>
  <c r="G923" i="29"/>
  <c r="U922" i="29"/>
  <c r="U921" i="29" s="1"/>
  <c r="S922" i="29"/>
  <c r="S921" i="29" s="1"/>
  <c r="P922" i="29"/>
  <c r="P921" i="29" s="1"/>
  <c r="L922" i="29"/>
  <c r="T921" i="29"/>
  <c r="R921" i="29"/>
  <c r="Q921" i="29"/>
  <c r="O921" i="29"/>
  <c r="N921" i="29"/>
  <c r="M921" i="29"/>
  <c r="K921" i="29"/>
  <c r="J921" i="29"/>
  <c r="I921" i="29"/>
  <c r="H921" i="29"/>
  <c r="G921" i="29"/>
  <c r="U920" i="29"/>
  <c r="S920" i="29"/>
  <c r="P920" i="29"/>
  <c r="L920" i="29"/>
  <c r="U919" i="29"/>
  <c r="S919" i="29"/>
  <c r="P919" i="29"/>
  <c r="L919" i="29"/>
  <c r="T918" i="29"/>
  <c r="R918" i="29"/>
  <c r="Q918" i="29"/>
  <c r="O918" i="29"/>
  <c r="N918" i="29"/>
  <c r="M918" i="29"/>
  <c r="K918" i="29"/>
  <c r="J918" i="29"/>
  <c r="I918" i="29"/>
  <c r="H918" i="29"/>
  <c r="G918" i="29"/>
  <c r="U917" i="29"/>
  <c r="S917" i="29"/>
  <c r="P917" i="29"/>
  <c r="L917" i="29"/>
  <c r="U916" i="29"/>
  <c r="S916" i="29"/>
  <c r="P916" i="29"/>
  <c r="L916" i="29"/>
  <c r="U915" i="29"/>
  <c r="S915" i="29"/>
  <c r="P915" i="29"/>
  <c r="L915" i="29"/>
  <c r="U914" i="29"/>
  <c r="S914" i="29"/>
  <c r="P914" i="29"/>
  <c r="L914" i="29"/>
  <c r="U913" i="29"/>
  <c r="S913" i="29"/>
  <c r="P913" i="29"/>
  <c r="L913" i="29"/>
  <c r="U912" i="29"/>
  <c r="U911" i="29" s="1"/>
  <c r="S912" i="29"/>
  <c r="S911" i="29" s="1"/>
  <c r="P912" i="29"/>
  <c r="P911" i="29" s="1"/>
  <c r="L912" i="29"/>
  <c r="T911" i="29"/>
  <c r="R911" i="29"/>
  <c r="Q911" i="29"/>
  <c r="O911" i="29"/>
  <c r="N911" i="29"/>
  <c r="M911" i="29"/>
  <c r="K911" i="29"/>
  <c r="J911" i="29"/>
  <c r="I911" i="29"/>
  <c r="H911" i="29"/>
  <c r="G911" i="29"/>
  <c r="U910" i="29"/>
  <c r="U909" i="29" s="1"/>
  <c r="S910" i="29"/>
  <c r="S909" i="29" s="1"/>
  <c r="P910" i="29"/>
  <c r="P909" i="29" s="1"/>
  <c r="L910" i="29"/>
  <c r="T909" i="29"/>
  <c r="R909" i="29"/>
  <c r="Q909" i="29"/>
  <c r="O909" i="29"/>
  <c r="N909" i="29"/>
  <c r="M909" i="29"/>
  <c r="K909" i="29"/>
  <c r="J909" i="29"/>
  <c r="I909" i="29"/>
  <c r="H909" i="29"/>
  <c r="G909" i="29"/>
  <c r="U908" i="29"/>
  <c r="S908" i="29"/>
  <c r="P908" i="29"/>
  <c r="L908" i="29"/>
  <c r="U907" i="29"/>
  <c r="S907" i="29"/>
  <c r="P907" i="29"/>
  <c r="L907" i="29"/>
  <c r="U906" i="29"/>
  <c r="S906" i="29"/>
  <c r="P906" i="29"/>
  <c r="L906" i="29"/>
  <c r="U905" i="29"/>
  <c r="S905" i="29"/>
  <c r="P905" i="29"/>
  <c r="L905" i="29"/>
  <c r="U904" i="29"/>
  <c r="S904" i="29"/>
  <c r="P904" i="29"/>
  <c r="L904" i="29"/>
  <c r="U903" i="29"/>
  <c r="S903" i="29"/>
  <c r="P903" i="29"/>
  <c r="L903" i="29"/>
  <c r="U902" i="29"/>
  <c r="S902" i="29"/>
  <c r="P902" i="29"/>
  <c r="P901" i="29" s="1"/>
  <c r="L902" i="29"/>
  <c r="T901" i="29"/>
  <c r="R901" i="29"/>
  <c r="Q901" i="29"/>
  <c r="O901" i="29"/>
  <c r="N901" i="29"/>
  <c r="M901" i="29"/>
  <c r="K901" i="29"/>
  <c r="J901" i="29"/>
  <c r="I901" i="29"/>
  <c r="H901" i="29"/>
  <c r="G901" i="29"/>
  <c r="U900" i="29"/>
  <c r="S900" i="29"/>
  <c r="P900" i="29"/>
  <c r="L900" i="29"/>
  <c r="U899" i="29"/>
  <c r="S899" i="29"/>
  <c r="P899" i="29"/>
  <c r="L899" i="29"/>
  <c r="U898" i="29"/>
  <c r="S898" i="29"/>
  <c r="P898" i="29"/>
  <c r="L898" i="29"/>
  <c r="U897" i="29"/>
  <c r="S897" i="29"/>
  <c r="P897" i="29"/>
  <c r="L897" i="29"/>
  <c r="T896" i="29"/>
  <c r="R896" i="29"/>
  <c r="Q896" i="29"/>
  <c r="O896" i="29"/>
  <c r="N896" i="29"/>
  <c r="M896" i="29"/>
  <c r="K896" i="29"/>
  <c r="J896" i="29"/>
  <c r="I896" i="29"/>
  <c r="H896" i="29"/>
  <c r="G896" i="29"/>
  <c r="U895" i="29"/>
  <c r="S895" i="29"/>
  <c r="P895" i="29"/>
  <c r="L895" i="29"/>
  <c r="U894" i="29"/>
  <c r="S894" i="29"/>
  <c r="P894" i="29"/>
  <c r="L894" i="29"/>
  <c r="U893" i="29"/>
  <c r="S893" i="29"/>
  <c r="P893" i="29"/>
  <c r="L893" i="29"/>
  <c r="U892" i="29"/>
  <c r="U891" i="29" s="1"/>
  <c r="S892" i="29"/>
  <c r="P892" i="29"/>
  <c r="L892" i="29"/>
  <c r="T891" i="29"/>
  <c r="R891" i="29"/>
  <c r="Q891" i="29"/>
  <c r="O891" i="29"/>
  <c r="N891" i="29"/>
  <c r="M891" i="29"/>
  <c r="K891" i="29"/>
  <c r="J891" i="29"/>
  <c r="I891" i="29"/>
  <c r="H891" i="29"/>
  <c r="G891" i="29"/>
  <c r="U890" i="29"/>
  <c r="S890" i="29"/>
  <c r="P890" i="29"/>
  <c r="L890" i="29"/>
  <c r="U889" i="29"/>
  <c r="S889" i="29"/>
  <c r="S888" i="29" s="1"/>
  <c r="P889" i="29"/>
  <c r="P888" i="29" s="1"/>
  <c r="L889" i="29"/>
  <c r="T888" i="29"/>
  <c r="R888" i="29"/>
  <c r="Q888" i="29"/>
  <c r="O888" i="29"/>
  <c r="N888" i="29"/>
  <c r="M888" i="29"/>
  <c r="K888" i="29"/>
  <c r="J888" i="29"/>
  <c r="I888" i="29"/>
  <c r="H888" i="29"/>
  <c r="G888" i="29"/>
  <c r="U887" i="29"/>
  <c r="U886" i="29" s="1"/>
  <c r="S887" i="29"/>
  <c r="S886" i="29" s="1"/>
  <c r="P887" i="29"/>
  <c r="P886" i="29" s="1"/>
  <c r="L887" i="29"/>
  <c r="T886" i="29"/>
  <c r="R886" i="29"/>
  <c r="Q886" i="29"/>
  <c r="O886" i="29"/>
  <c r="N886" i="29"/>
  <c r="M886" i="29"/>
  <c r="K886" i="29"/>
  <c r="J886" i="29"/>
  <c r="I886" i="29"/>
  <c r="H886" i="29"/>
  <c r="G886" i="29"/>
  <c r="U885" i="29"/>
  <c r="U884" i="29" s="1"/>
  <c r="S885" i="29"/>
  <c r="S884" i="29" s="1"/>
  <c r="P885" i="29"/>
  <c r="P884" i="29" s="1"/>
  <c r="L885" i="29"/>
  <c r="T884" i="29"/>
  <c r="R884" i="29"/>
  <c r="Q884" i="29"/>
  <c r="O884" i="29"/>
  <c r="N884" i="29"/>
  <c r="M884" i="29"/>
  <c r="K884" i="29"/>
  <c r="J884" i="29"/>
  <c r="I884" i="29"/>
  <c r="H884" i="29"/>
  <c r="G884" i="29"/>
  <c r="U881" i="29"/>
  <c r="U880" i="29" s="1"/>
  <c r="U879" i="29" s="1"/>
  <c r="S881" i="29"/>
  <c r="S880" i="29" s="1"/>
  <c r="S879" i="29" s="1"/>
  <c r="P881" i="29"/>
  <c r="P880" i="29" s="1"/>
  <c r="P879" i="29" s="1"/>
  <c r="L881" i="29"/>
  <c r="T880" i="29"/>
  <c r="T879" i="29" s="1"/>
  <c r="R880" i="29"/>
  <c r="R879" i="29" s="1"/>
  <c r="Q880" i="29"/>
  <c r="Q879" i="29" s="1"/>
  <c r="O880" i="29"/>
  <c r="O879" i="29" s="1"/>
  <c r="N880" i="29"/>
  <c r="N879" i="29" s="1"/>
  <c r="M880" i="29"/>
  <c r="M879" i="29" s="1"/>
  <c r="K880" i="29"/>
  <c r="K879" i="29" s="1"/>
  <c r="J880" i="29"/>
  <c r="J879" i="29" s="1"/>
  <c r="I880" i="29"/>
  <c r="H880" i="29"/>
  <c r="H879" i="29" s="1"/>
  <c r="G880" i="29"/>
  <c r="G879" i="29" s="1"/>
  <c r="U878" i="29"/>
  <c r="U877" i="29" s="1"/>
  <c r="U876" i="29" s="1"/>
  <c r="S878" i="29"/>
  <c r="S877" i="29" s="1"/>
  <c r="S876" i="29" s="1"/>
  <c r="P878" i="29"/>
  <c r="P877" i="29" s="1"/>
  <c r="P876" i="29" s="1"/>
  <c r="L878" i="29"/>
  <c r="T877" i="29"/>
  <c r="T876" i="29" s="1"/>
  <c r="R877" i="29"/>
  <c r="R876" i="29" s="1"/>
  <c r="Q877" i="29"/>
  <c r="Q876" i="29" s="1"/>
  <c r="O877" i="29"/>
  <c r="O876" i="29" s="1"/>
  <c r="N877" i="29"/>
  <c r="N876" i="29" s="1"/>
  <c r="M877" i="29"/>
  <c r="M876" i="29" s="1"/>
  <c r="K877" i="29"/>
  <c r="K876" i="29" s="1"/>
  <c r="J877" i="29"/>
  <c r="J876" i="29" s="1"/>
  <c r="I877" i="29"/>
  <c r="H877" i="29"/>
  <c r="H876" i="29" s="1"/>
  <c r="G877" i="29"/>
  <c r="G876" i="29" s="1"/>
  <c r="U875" i="29"/>
  <c r="U874" i="29" s="1"/>
  <c r="U873" i="29" s="1"/>
  <c r="S875" i="29"/>
  <c r="S874" i="29" s="1"/>
  <c r="S873" i="29" s="1"/>
  <c r="P875" i="29"/>
  <c r="P874" i="29" s="1"/>
  <c r="P873" i="29" s="1"/>
  <c r="L875" i="29"/>
  <c r="T874" i="29"/>
  <c r="T873" i="29" s="1"/>
  <c r="R874" i="29"/>
  <c r="R873" i="29" s="1"/>
  <c r="Q874" i="29"/>
  <c r="Q873" i="29" s="1"/>
  <c r="O874" i="29"/>
  <c r="O873" i="29" s="1"/>
  <c r="N874" i="29"/>
  <c r="N873" i="29" s="1"/>
  <c r="M874" i="29"/>
  <c r="M873" i="29" s="1"/>
  <c r="K874" i="29"/>
  <c r="K873" i="29" s="1"/>
  <c r="J874" i="29"/>
  <c r="J873" i="29" s="1"/>
  <c r="I874" i="29"/>
  <c r="H874" i="29"/>
  <c r="H873" i="29" s="1"/>
  <c r="G874" i="29"/>
  <c r="G873" i="29" s="1"/>
  <c r="L872" i="29"/>
  <c r="U871" i="29"/>
  <c r="T871" i="29"/>
  <c r="S871" i="29"/>
  <c r="R871" i="29"/>
  <c r="Q871" i="29"/>
  <c r="P871" i="29"/>
  <c r="O871" i="29"/>
  <c r="N871" i="29"/>
  <c r="M871" i="29"/>
  <c r="K871" i="29"/>
  <c r="J871" i="29"/>
  <c r="I871" i="29"/>
  <c r="H871" i="29"/>
  <c r="G871" i="29"/>
  <c r="U870" i="29"/>
  <c r="U869" i="29" s="1"/>
  <c r="S870" i="29"/>
  <c r="S869" i="29" s="1"/>
  <c r="P870" i="29"/>
  <c r="P869" i="29" s="1"/>
  <c r="L870" i="29"/>
  <c r="T869" i="29"/>
  <c r="R869" i="29"/>
  <c r="R868" i="29" s="1"/>
  <c r="Q869" i="29"/>
  <c r="Q868" i="29" s="1"/>
  <c r="O869" i="29"/>
  <c r="N869" i="29"/>
  <c r="M869" i="29"/>
  <c r="K869" i="29"/>
  <c r="J869" i="29"/>
  <c r="I869" i="29"/>
  <c r="H869" i="29"/>
  <c r="G869" i="29"/>
  <c r="U867" i="29"/>
  <c r="U866" i="29" s="1"/>
  <c r="U865" i="29" s="1"/>
  <c r="S867" i="29"/>
  <c r="S866" i="29" s="1"/>
  <c r="S865" i="29" s="1"/>
  <c r="P867" i="29"/>
  <c r="P866" i="29" s="1"/>
  <c r="P865" i="29" s="1"/>
  <c r="L867" i="29"/>
  <c r="T866" i="29"/>
  <c r="T865" i="29" s="1"/>
  <c r="R866" i="29"/>
  <c r="R865" i="29" s="1"/>
  <c r="Q866" i="29"/>
  <c r="Q865" i="29" s="1"/>
  <c r="O866" i="29"/>
  <c r="O865" i="29" s="1"/>
  <c r="N866" i="29"/>
  <c r="N865" i="29" s="1"/>
  <c r="M866" i="29"/>
  <c r="M865" i="29" s="1"/>
  <c r="K866" i="29"/>
  <c r="K865" i="29" s="1"/>
  <c r="J866" i="29"/>
  <c r="J865" i="29" s="1"/>
  <c r="I866" i="29"/>
  <c r="H866" i="29"/>
  <c r="H865" i="29" s="1"/>
  <c r="G866" i="29"/>
  <c r="G865" i="29" s="1"/>
  <c r="U864" i="29"/>
  <c r="U863" i="29" s="1"/>
  <c r="U862" i="29" s="1"/>
  <c r="S864" i="29"/>
  <c r="S863" i="29" s="1"/>
  <c r="S862" i="29" s="1"/>
  <c r="P864" i="29"/>
  <c r="P863" i="29" s="1"/>
  <c r="P862" i="29" s="1"/>
  <c r="L864" i="29"/>
  <c r="T863" i="29"/>
  <c r="T862" i="29" s="1"/>
  <c r="R863" i="29"/>
  <c r="R862" i="29" s="1"/>
  <c r="Q863" i="29"/>
  <c r="Q862" i="29" s="1"/>
  <c r="O863" i="29"/>
  <c r="N863" i="29"/>
  <c r="N862" i="29" s="1"/>
  <c r="M863" i="29"/>
  <c r="M862" i="29" s="1"/>
  <c r="K863" i="29"/>
  <c r="K862" i="29" s="1"/>
  <c r="J863" i="29"/>
  <c r="J862" i="29" s="1"/>
  <c r="I863" i="29"/>
  <c r="I862" i="29" s="1"/>
  <c r="H863" i="29"/>
  <c r="H862" i="29" s="1"/>
  <c r="G863" i="29"/>
  <c r="G862" i="29" s="1"/>
  <c r="O862" i="29"/>
  <c r="U861" i="29"/>
  <c r="U860" i="29" s="1"/>
  <c r="U859" i="29" s="1"/>
  <c r="S861" i="29"/>
  <c r="S860" i="29" s="1"/>
  <c r="S859" i="29" s="1"/>
  <c r="P861" i="29"/>
  <c r="P860" i="29" s="1"/>
  <c r="P859" i="29" s="1"/>
  <c r="L861" i="29"/>
  <c r="T860" i="29"/>
  <c r="T859" i="29" s="1"/>
  <c r="R860" i="29"/>
  <c r="R859" i="29" s="1"/>
  <c r="Q860" i="29"/>
  <c r="Q859" i="29" s="1"/>
  <c r="O860" i="29"/>
  <c r="O859" i="29" s="1"/>
  <c r="N860" i="29"/>
  <c r="N859" i="29" s="1"/>
  <c r="M860" i="29"/>
  <c r="M859" i="29" s="1"/>
  <c r="K860" i="29"/>
  <c r="K859" i="29" s="1"/>
  <c r="J860" i="29"/>
  <c r="J859" i="29" s="1"/>
  <c r="I860" i="29"/>
  <c r="L860" i="29" s="1"/>
  <c r="U858" i="29"/>
  <c r="U857" i="29" s="1"/>
  <c r="U856" i="29" s="1"/>
  <c r="S858" i="29"/>
  <c r="S857" i="29" s="1"/>
  <c r="S856" i="29" s="1"/>
  <c r="P858" i="29"/>
  <c r="P857" i="29" s="1"/>
  <c r="P856" i="29" s="1"/>
  <c r="L858" i="29"/>
  <c r="T857" i="29"/>
  <c r="T856" i="29" s="1"/>
  <c r="R857" i="29"/>
  <c r="R856" i="29" s="1"/>
  <c r="Q857" i="29"/>
  <c r="Q856" i="29" s="1"/>
  <c r="O857" i="29"/>
  <c r="O856" i="29" s="1"/>
  <c r="N857" i="29"/>
  <c r="N856" i="29" s="1"/>
  <c r="M857" i="29"/>
  <c r="M856" i="29" s="1"/>
  <c r="K857" i="29"/>
  <c r="K856" i="29" s="1"/>
  <c r="J857" i="29"/>
  <c r="J856" i="29" s="1"/>
  <c r="I857" i="29"/>
  <c r="H857" i="29"/>
  <c r="H856" i="29" s="1"/>
  <c r="G857" i="29"/>
  <c r="G856" i="29" s="1"/>
  <c r="U855" i="29"/>
  <c r="U854" i="29" s="1"/>
  <c r="U853" i="29" s="1"/>
  <c r="S855" i="29"/>
  <c r="S854" i="29" s="1"/>
  <c r="S853" i="29" s="1"/>
  <c r="P855" i="29"/>
  <c r="P854" i="29" s="1"/>
  <c r="P853" i="29" s="1"/>
  <c r="L855" i="29"/>
  <c r="T854" i="29"/>
  <c r="T853" i="29" s="1"/>
  <c r="R854" i="29"/>
  <c r="R853" i="29" s="1"/>
  <c r="Q854" i="29"/>
  <c r="Q853" i="29" s="1"/>
  <c r="O854" i="29"/>
  <c r="O853" i="29" s="1"/>
  <c r="N854" i="29"/>
  <c r="N853" i="29" s="1"/>
  <c r="M854" i="29"/>
  <c r="M853" i="29" s="1"/>
  <c r="K854" i="29"/>
  <c r="K853" i="29" s="1"/>
  <c r="J854" i="29"/>
  <c r="J853" i="29" s="1"/>
  <c r="I854" i="29"/>
  <c r="H854" i="29"/>
  <c r="H853" i="29" s="1"/>
  <c r="G854" i="29"/>
  <c r="G853" i="29" s="1"/>
  <c r="L852" i="29"/>
  <c r="U851" i="29"/>
  <c r="T851" i="29"/>
  <c r="S851" i="29"/>
  <c r="R851" i="29"/>
  <c r="Q851" i="29"/>
  <c r="P851" i="29"/>
  <c r="O851" i="29"/>
  <c r="N851" i="29"/>
  <c r="M851" i="29"/>
  <c r="K851" i="29"/>
  <c r="J851" i="29"/>
  <c r="I851" i="29"/>
  <c r="L851" i="29" s="1"/>
  <c r="H851" i="29"/>
  <c r="G851" i="29"/>
  <c r="L850" i="29"/>
  <c r="U849" i="29"/>
  <c r="T849" i="29"/>
  <c r="S849" i="29"/>
  <c r="R849" i="29"/>
  <c r="Q849" i="29"/>
  <c r="P849" i="29"/>
  <c r="O849" i="29"/>
  <c r="N849" i="29"/>
  <c r="M849" i="29"/>
  <c r="K849" i="29"/>
  <c r="J849" i="29"/>
  <c r="I849" i="29"/>
  <c r="L849" i="29" s="1"/>
  <c r="H849" i="29"/>
  <c r="G849" i="29"/>
  <c r="L848" i="29"/>
  <c r="U847" i="29"/>
  <c r="T847" i="29"/>
  <c r="S847" i="29"/>
  <c r="R847" i="29"/>
  <c r="Q847" i="29"/>
  <c r="P847" i="29"/>
  <c r="O847" i="29"/>
  <c r="N847" i="29"/>
  <c r="M847" i="29"/>
  <c r="K847" i="29"/>
  <c r="J847" i="29"/>
  <c r="I847" i="29"/>
  <c r="L847" i="29" s="1"/>
  <c r="H847" i="29"/>
  <c r="G847" i="29"/>
  <c r="U846" i="29"/>
  <c r="U845" i="29" s="1"/>
  <c r="S846" i="29"/>
  <c r="S845" i="29" s="1"/>
  <c r="P846" i="29"/>
  <c r="P845" i="29" s="1"/>
  <c r="L846" i="29"/>
  <c r="T845" i="29"/>
  <c r="R845" i="29"/>
  <c r="Q845" i="29"/>
  <c r="O845" i="29"/>
  <c r="N845" i="29"/>
  <c r="M845" i="29"/>
  <c r="K845" i="29"/>
  <c r="J845" i="29"/>
  <c r="I845" i="29"/>
  <c r="L845" i="29" s="1"/>
  <c r="H845" i="29"/>
  <c r="G845" i="29"/>
  <c r="U844" i="29"/>
  <c r="U843" i="29" s="1"/>
  <c r="S844" i="29"/>
  <c r="S843" i="29" s="1"/>
  <c r="P844" i="29"/>
  <c r="P843" i="29" s="1"/>
  <c r="L844" i="29"/>
  <c r="T843" i="29"/>
  <c r="R843" i="29"/>
  <c r="Q843" i="29"/>
  <c r="O843" i="29"/>
  <c r="N843" i="29"/>
  <c r="M843" i="29"/>
  <c r="K843" i="29"/>
  <c r="J843" i="29"/>
  <c r="I843" i="29"/>
  <c r="L843" i="29" s="1"/>
  <c r="H843" i="29"/>
  <c r="G843" i="29"/>
  <c r="U842" i="29"/>
  <c r="U841" i="29" s="1"/>
  <c r="S842" i="29"/>
  <c r="S841" i="29" s="1"/>
  <c r="P842" i="29"/>
  <c r="P841" i="29" s="1"/>
  <c r="L842" i="29"/>
  <c r="T841" i="29"/>
  <c r="R841" i="29"/>
  <c r="Q841" i="29"/>
  <c r="O841" i="29"/>
  <c r="N841" i="29"/>
  <c r="M841" i="29"/>
  <c r="K841" i="29"/>
  <c r="J841" i="29"/>
  <c r="I841" i="29"/>
  <c r="H841" i="29"/>
  <c r="G841" i="29"/>
  <c r="L839" i="29"/>
  <c r="U838" i="29"/>
  <c r="T838" i="29"/>
  <c r="S838" i="29"/>
  <c r="R838" i="29"/>
  <c r="Q838" i="29"/>
  <c r="P838" i="29"/>
  <c r="O838" i="29"/>
  <c r="K838" i="29"/>
  <c r="J838" i="29"/>
  <c r="I838" i="29"/>
  <c r="L838" i="29" s="1"/>
  <c r="U837" i="29"/>
  <c r="U836" i="29" s="1"/>
  <c r="S837" i="29"/>
  <c r="S836" i="29" s="1"/>
  <c r="P837" i="29"/>
  <c r="P836" i="29" s="1"/>
  <c r="L837" i="29"/>
  <c r="J837" i="29"/>
  <c r="J836" i="29" s="1"/>
  <c r="T836" i="29"/>
  <c r="R836" i="29"/>
  <c r="Q836" i="29"/>
  <c r="O836" i="29"/>
  <c r="K836" i="29"/>
  <c r="I836" i="29"/>
  <c r="L834" i="29"/>
  <c r="U833" i="29"/>
  <c r="T833" i="29"/>
  <c r="S833" i="29"/>
  <c r="R833" i="29"/>
  <c r="Q833" i="29"/>
  <c r="P833" i="29"/>
  <c r="O833" i="29"/>
  <c r="N833" i="29"/>
  <c r="M833" i="29"/>
  <c r="K833" i="29"/>
  <c r="J833" i="29"/>
  <c r="I833" i="29"/>
  <c r="L833" i="29" s="1"/>
  <c r="L832" i="29"/>
  <c r="U831" i="29"/>
  <c r="T831" i="29"/>
  <c r="S831" i="29"/>
  <c r="R831" i="29"/>
  <c r="Q831" i="29"/>
  <c r="P831" i="29"/>
  <c r="O831" i="29"/>
  <c r="N831" i="29"/>
  <c r="M831" i="29"/>
  <c r="K831" i="29"/>
  <c r="J831" i="29"/>
  <c r="I831" i="29"/>
  <c r="L831" i="29" s="1"/>
  <c r="H831" i="29"/>
  <c r="G831" i="29"/>
  <c r="L830" i="29"/>
  <c r="U829" i="29"/>
  <c r="T829" i="29"/>
  <c r="S829" i="29"/>
  <c r="R829" i="29"/>
  <c r="Q829" i="29"/>
  <c r="P829" i="29"/>
  <c r="O829" i="29"/>
  <c r="N829" i="29"/>
  <c r="M829" i="29"/>
  <c r="K829" i="29"/>
  <c r="J829" i="29"/>
  <c r="I829" i="29"/>
  <c r="L829" i="29" s="1"/>
  <c r="H829" i="29"/>
  <c r="G829" i="29"/>
  <c r="L827" i="29"/>
  <c r="U826" i="29"/>
  <c r="T826" i="29"/>
  <c r="S826" i="29"/>
  <c r="R826" i="29"/>
  <c r="Q826" i="29"/>
  <c r="P826" i="29"/>
  <c r="O826" i="29"/>
  <c r="N826" i="29"/>
  <c r="M826" i="29"/>
  <c r="K826" i="29"/>
  <c r="J826" i="29"/>
  <c r="I826" i="29"/>
  <c r="H826" i="29"/>
  <c r="G826" i="29"/>
  <c r="U825" i="29"/>
  <c r="U824" i="29" s="1"/>
  <c r="S825" i="29"/>
  <c r="S824" i="29" s="1"/>
  <c r="P825" i="29"/>
  <c r="P824" i="29" s="1"/>
  <c r="L825" i="29"/>
  <c r="T824" i="29"/>
  <c r="R824" i="29"/>
  <c r="Q824" i="29"/>
  <c r="O824" i="29"/>
  <c r="N824" i="29"/>
  <c r="M824" i="29"/>
  <c r="K824" i="29"/>
  <c r="J824" i="29"/>
  <c r="I824" i="29"/>
  <c r="H824" i="29"/>
  <c r="G824" i="29"/>
  <c r="U822" i="29"/>
  <c r="U821" i="29" s="1"/>
  <c r="S822" i="29"/>
  <c r="S821" i="29" s="1"/>
  <c r="P822" i="29"/>
  <c r="P821" i="29" s="1"/>
  <c r="L822" i="29"/>
  <c r="T821" i="29"/>
  <c r="R821" i="29"/>
  <c r="Q821" i="29"/>
  <c r="O821" i="29"/>
  <c r="N821" i="29"/>
  <c r="M821" i="29"/>
  <c r="K821" i="29"/>
  <c r="J821" i="29"/>
  <c r="I821" i="29"/>
  <c r="H821" i="29"/>
  <c r="G821" i="29"/>
  <c r="U820" i="29"/>
  <c r="U819" i="29" s="1"/>
  <c r="S820" i="29"/>
  <c r="S819" i="29" s="1"/>
  <c r="P820" i="29"/>
  <c r="P819" i="29" s="1"/>
  <c r="L820" i="29"/>
  <c r="T819" i="29"/>
  <c r="R819" i="29"/>
  <c r="Q819" i="29"/>
  <c r="O819" i="29"/>
  <c r="N819" i="29"/>
  <c r="M819" i="29"/>
  <c r="K819" i="29"/>
  <c r="J819" i="29"/>
  <c r="I819" i="29"/>
  <c r="H819" i="29"/>
  <c r="G819" i="29"/>
  <c r="U818" i="29"/>
  <c r="U817" i="29" s="1"/>
  <c r="S818" i="29"/>
  <c r="S817" i="29" s="1"/>
  <c r="P818" i="29"/>
  <c r="P817" i="29" s="1"/>
  <c r="L818" i="29"/>
  <c r="T817" i="29"/>
  <c r="R817" i="29"/>
  <c r="Q817" i="29"/>
  <c r="O817" i="29"/>
  <c r="N817" i="29"/>
  <c r="M817" i="29"/>
  <c r="K817" i="29"/>
  <c r="J817" i="29"/>
  <c r="I817" i="29"/>
  <c r="H817" i="29"/>
  <c r="G817" i="29"/>
  <c r="L815" i="29"/>
  <c r="U814" i="29"/>
  <c r="T814" i="29"/>
  <c r="S814" i="29"/>
  <c r="R814" i="29"/>
  <c r="Q814" i="29"/>
  <c r="P814" i="29"/>
  <c r="O814" i="29"/>
  <c r="N814" i="29"/>
  <c r="M814" i="29"/>
  <c r="K814" i="29"/>
  <c r="J814" i="29"/>
  <c r="I814" i="29"/>
  <c r="L814" i="29" s="1"/>
  <c r="H814" i="29"/>
  <c r="G814" i="29"/>
  <c r="U813" i="29"/>
  <c r="U812" i="29" s="1"/>
  <c r="S813" i="29"/>
  <c r="S812" i="29" s="1"/>
  <c r="P813" i="29"/>
  <c r="P812" i="29" s="1"/>
  <c r="L813" i="29"/>
  <c r="T812" i="29"/>
  <c r="R812" i="29"/>
  <c r="Q812" i="29"/>
  <c r="O812" i="29"/>
  <c r="N812" i="29"/>
  <c r="M812" i="29"/>
  <c r="K812" i="29"/>
  <c r="J812" i="29"/>
  <c r="I812" i="29"/>
  <c r="H812" i="29"/>
  <c r="G812" i="29"/>
  <c r="U811" i="29"/>
  <c r="U810" i="29" s="1"/>
  <c r="S811" i="29"/>
  <c r="S810" i="29" s="1"/>
  <c r="P811" i="29"/>
  <c r="P810" i="29" s="1"/>
  <c r="L811" i="29"/>
  <c r="T810" i="29"/>
  <c r="R810" i="29"/>
  <c r="Q810" i="29"/>
  <c r="O810" i="29"/>
  <c r="N810" i="29"/>
  <c r="M810" i="29"/>
  <c r="K810" i="29"/>
  <c r="J810" i="29"/>
  <c r="I810" i="29"/>
  <c r="H810" i="29"/>
  <c r="G810" i="29"/>
  <c r="L808" i="29"/>
  <c r="U807" i="29"/>
  <c r="T807" i="29"/>
  <c r="S807" i="29"/>
  <c r="R807" i="29"/>
  <c r="Q807" i="29"/>
  <c r="P807" i="29"/>
  <c r="O807" i="29"/>
  <c r="N807" i="29"/>
  <c r="M807" i="29"/>
  <c r="K807" i="29"/>
  <c r="J807" i="29"/>
  <c r="I807" i="29"/>
  <c r="L807" i="29" s="1"/>
  <c r="H807" i="29"/>
  <c r="G807" i="29"/>
  <c r="U806" i="29"/>
  <c r="U805" i="29" s="1"/>
  <c r="S806" i="29"/>
  <c r="S805" i="29" s="1"/>
  <c r="P806" i="29"/>
  <c r="P805" i="29" s="1"/>
  <c r="L806" i="29"/>
  <c r="T805" i="29"/>
  <c r="R805" i="29"/>
  <c r="Q805" i="29"/>
  <c r="O805" i="29"/>
  <c r="N805" i="29"/>
  <c r="M805" i="29"/>
  <c r="K805" i="29"/>
  <c r="J805" i="29"/>
  <c r="I805" i="29"/>
  <c r="H805" i="29"/>
  <c r="G805" i="29"/>
  <c r="U804" i="29"/>
  <c r="U803" i="29" s="1"/>
  <c r="S804" i="29"/>
  <c r="S803" i="29" s="1"/>
  <c r="P804" i="29"/>
  <c r="P803" i="29" s="1"/>
  <c r="L804" i="29"/>
  <c r="T803" i="29"/>
  <c r="R803" i="29"/>
  <c r="Q803" i="29"/>
  <c r="O803" i="29"/>
  <c r="N803" i="29"/>
  <c r="M803" i="29"/>
  <c r="K803" i="29"/>
  <c r="J803" i="29"/>
  <c r="I803" i="29"/>
  <c r="H803" i="29"/>
  <c r="G803" i="29"/>
  <c r="L801" i="29"/>
  <c r="U800" i="29"/>
  <c r="T800" i="29"/>
  <c r="S800" i="29"/>
  <c r="R800" i="29"/>
  <c r="Q800" i="29"/>
  <c r="P800" i="29"/>
  <c r="O800" i="29"/>
  <c r="N800" i="29"/>
  <c r="M800" i="29"/>
  <c r="K800" i="29"/>
  <c r="J800" i="29"/>
  <c r="I800" i="29"/>
  <c r="L800" i="29" s="1"/>
  <c r="L799" i="29"/>
  <c r="U798" i="29"/>
  <c r="T798" i="29"/>
  <c r="S798" i="29"/>
  <c r="R798" i="29"/>
  <c r="Q798" i="29"/>
  <c r="P798" i="29"/>
  <c r="O798" i="29"/>
  <c r="N798" i="29"/>
  <c r="M798" i="29"/>
  <c r="K798" i="29"/>
  <c r="J798" i="29"/>
  <c r="I798" i="29"/>
  <c r="L798" i="29" s="1"/>
  <c r="L797" i="29"/>
  <c r="U796" i="29"/>
  <c r="T796" i="29"/>
  <c r="S796" i="29"/>
  <c r="R796" i="29"/>
  <c r="Q796" i="29"/>
  <c r="P796" i="29"/>
  <c r="O796" i="29"/>
  <c r="N796" i="29"/>
  <c r="M796" i="29"/>
  <c r="K796" i="29"/>
  <c r="J796" i="29"/>
  <c r="I796" i="29"/>
  <c r="H796" i="29"/>
  <c r="G796" i="29"/>
  <c r="L795" i="29"/>
  <c r="U794" i="29"/>
  <c r="T794" i="29"/>
  <c r="S794" i="29"/>
  <c r="R794" i="29"/>
  <c r="Q794" i="29"/>
  <c r="P794" i="29"/>
  <c r="O794" i="29"/>
  <c r="N794" i="29"/>
  <c r="M794" i="29"/>
  <c r="K794" i="29"/>
  <c r="J794" i="29"/>
  <c r="I794" i="29"/>
  <c r="H794" i="29"/>
  <c r="G794" i="29"/>
  <c r="U793" i="29"/>
  <c r="U792" i="29" s="1"/>
  <c r="S793" i="29"/>
  <c r="S792" i="29" s="1"/>
  <c r="P793" i="29"/>
  <c r="P792" i="29" s="1"/>
  <c r="L793" i="29"/>
  <c r="T792" i="29"/>
  <c r="R792" i="29"/>
  <c r="Q792" i="29"/>
  <c r="O792" i="29"/>
  <c r="N792" i="29"/>
  <c r="M792" i="29"/>
  <c r="K792" i="29"/>
  <c r="J792" i="29"/>
  <c r="I792" i="29"/>
  <c r="H792" i="29"/>
  <c r="G792" i="29"/>
  <c r="U791" i="29"/>
  <c r="U790" i="29" s="1"/>
  <c r="S791" i="29"/>
  <c r="S790" i="29" s="1"/>
  <c r="P791" i="29"/>
  <c r="P790" i="29" s="1"/>
  <c r="L791" i="29"/>
  <c r="T790" i="29"/>
  <c r="R790" i="29"/>
  <c r="Q790" i="29"/>
  <c r="O790" i="29"/>
  <c r="N790" i="29"/>
  <c r="M790" i="29"/>
  <c r="K790" i="29"/>
  <c r="J790" i="29"/>
  <c r="I790" i="29"/>
  <c r="H790" i="29"/>
  <c r="G790" i="29"/>
  <c r="U789" i="29"/>
  <c r="U788" i="29" s="1"/>
  <c r="S789" i="29"/>
  <c r="S788" i="29" s="1"/>
  <c r="P789" i="29"/>
  <c r="P788" i="29" s="1"/>
  <c r="L789" i="29"/>
  <c r="T788" i="29"/>
  <c r="R788" i="29"/>
  <c r="Q788" i="29"/>
  <c r="O788" i="29"/>
  <c r="N788" i="29"/>
  <c r="M788" i="29"/>
  <c r="K788" i="29"/>
  <c r="J788" i="29"/>
  <c r="I788" i="29"/>
  <c r="H788" i="29"/>
  <c r="G788" i="29"/>
  <c r="U786" i="29"/>
  <c r="U785" i="29" s="1"/>
  <c r="U784" i="29" s="1"/>
  <c r="S786" i="29"/>
  <c r="S785" i="29" s="1"/>
  <c r="S784" i="29" s="1"/>
  <c r="P786" i="29"/>
  <c r="P785" i="29" s="1"/>
  <c r="P784" i="29" s="1"/>
  <c r="L786" i="29"/>
  <c r="T785" i="29"/>
  <c r="T784" i="29" s="1"/>
  <c r="R785" i="29"/>
  <c r="R784" i="29" s="1"/>
  <c r="Q785" i="29"/>
  <c r="Q784" i="29" s="1"/>
  <c r="O785" i="29"/>
  <c r="O784" i="29" s="1"/>
  <c r="N785" i="29"/>
  <c r="N784" i="29" s="1"/>
  <c r="M785" i="29"/>
  <c r="M784" i="29" s="1"/>
  <c r="K785" i="29"/>
  <c r="K784" i="29" s="1"/>
  <c r="J785" i="29"/>
  <c r="J784" i="29" s="1"/>
  <c r="I785" i="29"/>
  <c r="H785" i="29"/>
  <c r="H784" i="29" s="1"/>
  <c r="G785" i="29"/>
  <c r="G784" i="29" s="1"/>
  <c r="L783" i="29"/>
  <c r="U782" i="29"/>
  <c r="T782" i="29"/>
  <c r="S782" i="29"/>
  <c r="R782" i="29"/>
  <c r="Q782" i="29"/>
  <c r="P782" i="29"/>
  <c r="O782" i="29"/>
  <c r="N782" i="29"/>
  <c r="M782" i="29"/>
  <c r="K782" i="29"/>
  <c r="J782" i="29"/>
  <c r="I782" i="29"/>
  <c r="L782" i="29" s="1"/>
  <c r="H782" i="29"/>
  <c r="G782" i="29"/>
  <c r="U781" i="29"/>
  <c r="U780" i="29" s="1"/>
  <c r="S781" i="29"/>
  <c r="S780" i="29" s="1"/>
  <c r="P781" i="29"/>
  <c r="P780" i="29" s="1"/>
  <c r="L781" i="29"/>
  <c r="T780" i="29"/>
  <c r="R780" i="29"/>
  <c r="R779" i="29" s="1"/>
  <c r="Q780" i="29"/>
  <c r="Q779" i="29" s="1"/>
  <c r="O780" i="29"/>
  <c r="N780" i="29"/>
  <c r="M780" i="29"/>
  <c r="K780" i="29"/>
  <c r="J780" i="29"/>
  <c r="I780" i="29"/>
  <c r="L780" i="29" s="1"/>
  <c r="H780" i="29"/>
  <c r="G780" i="29"/>
  <c r="L778" i="29"/>
  <c r="U777" i="29"/>
  <c r="T777" i="29"/>
  <c r="S777" i="29"/>
  <c r="R777" i="29"/>
  <c r="Q777" i="29"/>
  <c r="P777" i="29"/>
  <c r="O777" i="29"/>
  <c r="N777" i="29"/>
  <c r="M777" i="29"/>
  <c r="K777" i="29"/>
  <c r="J777" i="29"/>
  <c r="I777" i="29"/>
  <c r="L777" i="29" s="1"/>
  <c r="H777" i="29"/>
  <c r="G777" i="29"/>
  <c r="U776" i="29"/>
  <c r="U775" i="29" s="1"/>
  <c r="S776" i="29"/>
  <c r="S775" i="29" s="1"/>
  <c r="P776" i="29"/>
  <c r="P775" i="29" s="1"/>
  <c r="L776" i="29"/>
  <c r="T775" i="29"/>
  <c r="R775" i="29"/>
  <c r="Q775" i="29"/>
  <c r="O775" i="29"/>
  <c r="N775" i="29"/>
  <c r="M775" i="29"/>
  <c r="K775" i="29"/>
  <c r="J775" i="29"/>
  <c r="I775" i="29"/>
  <c r="L775" i="29" s="1"/>
  <c r="H775" i="29"/>
  <c r="G775" i="29"/>
  <c r="L773" i="29"/>
  <c r="U772" i="29"/>
  <c r="T772" i="29"/>
  <c r="S772" i="29"/>
  <c r="R772" i="29"/>
  <c r="Q772" i="29"/>
  <c r="P772" i="29"/>
  <c r="O772" i="29"/>
  <c r="N772" i="29"/>
  <c r="M772" i="29"/>
  <c r="K772" i="29"/>
  <c r="J772" i="29"/>
  <c r="I772" i="29"/>
  <c r="L772" i="29" s="1"/>
  <c r="H772" i="29"/>
  <c r="G772" i="29"/>
  <c r="U771" i="29"/>
  <c r="U770" i="29" s="1"/>
  <c r="S771" i="29"/>
  <c r="S770" i="29" s="1"/>
  <c r="P771" i="29"/>
  <c r="P770" i="29" s="1"/>
  <c r="L771" i="29"/>
  <c r="T770" i="29"/>
  <c r="R770" i="29"/>
  <c r="Q770" i="29"/>
  <c r="O770" i="29"/>
  <c r="N770" i="29"/>
  <c r="M770" i="29"/>
  <c r="K770" i="29"/>
  <c r="J770" i="29"/>
  <c r="I770" i="29"/>
  <c r="L770" i="29" s="1"/>
  <c r="H770" i="29"/>
  <c r="G770" i="29"/>
  <c r="U769" i="29"/>
  <c r="U768" i="29" s="1"/>
  <c r="S769" i="29"/>
  <c r="S768" i="29" s="1"/>
  <c r="P769" i="29"/>
  <c r="P768" i="29" s="1"/>
  <c r="L769" i="29"/>
  <c r="T768" i="29"/>
  <c r="R768" i="29"/>
  <c r="Q768" i="29"/>
  <c r="O768" i="29"/>
  <c r="N768" i="29"/>
  <c r="M768" i="29"/>
  <c r="K768" i="29"/>
  <c r="J768" i="29"/>
  <c r="I768" i="29"/>
  <c r="H768" i="29"/>
  <c r="G768" i="29"/>
  <c r="L766" i="29"/>
  <c r="U765" i="29"/>
  <c r="T765" i="29"/>
  <c r="S765" i="29"/>
  <c r="R765" i="29"/>
  <c r="Q765" i="29"/>
  <c r="P765" i="29"/>
  <c r="O765" i="29"/>
  <c r="N765" i="29"/>
  <c r="M765" i="29"/>
  <c r="K765" i="29"/>
  <c r="J765" i="29"/>
  <c r="I765" i="29"/>
  <c r="L765" i="29" s="1"/>
  <c r="H765" i="29"/>
  <c r="G765" i="29"/>
  <c r="U764" i="29"/>
  <c r="U763" i="29" s="1"/>
  <c r="S764" i="29"/>
  <c r="S763" i="29" s="1"/>
  <c r="P764" i="29"/>
  <c r="P763" i="29" s="1"/>
  <c r="L764" i="29"/>
  <c r="T763" i="29"/>
  <c r="R763" i="29"/>
  <c r="Q763" i="29"/>
  <c r="O763" i="29"/>
  <c r="N763" i="29"/>
  <c r="M763" i="29"/>
  <c r="K763" i="29"/>
  <c r="J763" i="29"/>
  <c r="I763" i="29"/>
  <c r="L763" i="29" s="1"/>
  <c r="H763" i="29"/>
  <c r="G763" i="29"/>
  <c r="U762" i="29"/>
  <c r="U761" i="29" s="1"/>
  <c r="S762" i="29"/>
  <c r="S761" i="29" s="1"/>
  <c r="P762" i="29"/>
  <c r="P761" i="29" s="1"/>
  <c r="L762" i="29"/>
  <c r="T761" i="29"/>
  <c r="R761" i="29"/>
  <c r="Q761" i="29"/>
  <c r="O761" i="29"/>
  <c r="N761" i="29"/>
  <c r="M761" i="29"/>
  <c r="K761" i="29"/>
  <c r="J761" i="29"/>
  <c r="I761" i="29"/>
  <c r="H761" i="29"/>
  <c r="G761" i="29"/>
  <c r="L759" i="29"/>
  <c r="U758" i="29"/>
  <c r="T758" i="29"/>
  <c r="S758" i="29"/>
  <c r="R758" i="29"/>
  <c r="Q758" i="29"/>
  <c r="P758" i="29"/>
  <c r="O758" i="29"/>
  <c r="N758" i="29"/>
  <c r="M758" i="29"/>
  <c r="K758" i="29"/>
  <c r="J758" i="29"/>
  <c r="I758" i="29"/>
  <c r="L758" i="29" s="1"/>
  <c r="H758" i="29"/>
  <c r="G758" i="29"/>
  <c r="U757" i="29"/>
  <c r="U756" i="29" s="1"/>
  <c r="S757" i="29"/>
  <c r="S756" i="29" s="1"/>
  <c r="P757" i="29"/>
  <c r="P756" i="29" s="1"/>
  <c r="L757" i="29"/>
  <c r="T756" i="29"/>
  <c r="R756" i="29"/>
  <c r="Q756" i="29"/>
  <c r="O756" i="29"/>
  <c r="N756" i="29"/>
  <c r="M756" i="29"/>
  <c r="K756" i="29"/>
  <c r="J756" i="29"/>
  <c r="I756" i="29"/>
  <c r="H756" i="29"/>
  <c r="G756" i="29"/>
  <c r="U755" i="29"/>
  <c r="U754" i="29" s="1"/>
  <c r="S755" i="29"/>
  <c r="S754" i="29" s="1"/>
  <c r="P755" i="29"/>
  <c r="P754" i="29" s="1"/>
  <c r="L755" i="29"/>
  <c r="T754" i="29"/>
  <c r="R754" i="29"/>
  <c r="Q754" i="29"/>
  <c r="O754" i="29"/>
  <c r="N754" i="29"/>
  <c r="M754" i="29"/>
  <c r="K754" i="29"/>
  <c r="J754" i="29"/>
  <c r="I754" i="29"/>
  <c r="H754" i="29"/>
  <c r="G754" i="29"/>
  <c r="L752" i="29"/>
  <c r="U751" i="29"/>
  <c r="T751" i="29"/>
  <c r="S751" i="29"/>
  <c r="R751" i="29"/>
  <c r="Q751" i="29"/>
  <c r="P751" i="29"/>
  <c r="O751" i="29"/>
  <c r="N751" i="29"/>
  <c r="M751" i="29"/>
  <c r="K751" i="29"/>
  <c r="J751" i="29"/>
  <c r="I751" i="29"/>
  <c r="L751" i="29" s="1"/>
  <c r="L750" i="29"/>
  <c r="U749" i="29"/>
  <c r="T749" i="29"/>
  <c r="S749" i="29"/>
  <c r="R749" i="29"/>
  <c r="Q749" i="29"/>
  <c r="P749" i="29"/>
  <c r="O749" i="29"/>
  <c r="N749" i="29"/>
  <c r="M749" i="29"/>
  <c r="K749" i="29"/>
  <c r="J749" i="29"/>
  <c r="I749" i="29"/>
  <c r="H749" i="29"/>
  <c r="G749" i="29"/>
  <c r="U748" i="29"/>
  <c r="U747" i="29" s="1"/>
  <c r="S748" i="29"/>
  <c r="S747" i="29" s="1"/>
  <c r="P748" i="29"/>
  <c r="P747" i="29" s="1"/>
  <c r="L748" i="29"/>
  <c r="T747" i="29"/>
  <c r="R747" i="29"/>
  <c r="Q747" i="29"/>
  <c r="O747" i="29"/>
  <c r="N747" i="29"/>
  <c r="M747" i="29"/>
  <c r="K747" i="29"/>
  <c r="J747" i="29"/>
  <c r="I747" i="29"/>
  <c r="H747" i="29"/>
  <c r="G747" i="29"/>
  <c r="U746" i="29"/>
  <c r="U745" i="29" s="1"/>
  <c r="S746" i="29"/>
  <c r="S745" i="29" s="1"/>
  <c r="P746" i="29"/>
  <c r="P745" i="29" s="1"/>
  <c r="L746" i="29"/>
  <c r="T745" i="29"/>
  <c r="R745" i="29"/>
  <c r="Q745" i="29"/>
  <c r="O745" i="29"/>
  <c r="N745" i="29"/>
  <c r="M745" i="29"/>
  <c r="K745" i="29"/>
  <c r="J745" i="29"/>
  <c r="I745" i="29"/>
  <c r="L745" i="29" s="1"/>
  <c r="H745" i="29"/>
  <c r="G745" i="29"/>
  <c r="L743" i="29"/>
  <c r="U742" i="29"/>
  <c r="T742" i="29"/>
  <c r="S742" i="29"/>
  <c r="R742" i="29"/>
  <c r="Q742" i="29"/>
  <c r="P742" i="29"/>
  <c r="O742" i="29"/>
  <c r="N742" i="29"/>
  <c r="M742" i="29"/>
  <c r="K742" i="29"/>
  <c r="J742" i="29"/>
  <c r="I742" i="29"/>
  <c r="L742" i="29" s="1"/>
  <c r="L741" i="29"/>
  <c r="U740" i="29"/>
  <c r="T740" i="29"/>
  <c r="S740" i="29"/>
  <c r="R740" i="29"/>
  <c r="Q740" i="29"/>
  <c r="P740" i="29"/>
  <c r="O740" i="29"/>
  <c r="N740" i="29"/>
  <c r="M740" i="29"/>
  <c r="K740" i="29"/>
  <c r="J740" i="29"/>
  <c r="I740" i="29"/>
  <c r="L740" i="29" s="1"/>
  <c r="H740" i="29"/>
  <c r="G740" i="29"/>
  <c r="L739" i="29"/>
  <c r="U738" i="29"/>
  <c r="T738" i="29"/>
  <c r="S738" i="29"/>
  <c r="R738" i="29"/>
  <c r="Q738" i="29"/>
  <c r="P738" i="29"/>
  <c r="O738" i="29"/>
  <c r="N738" i="29"/>
  <c r="M738" i="29"/>
  <c r="K738" i="29"/>
  <c r="J738" i="29"/>
  <c r="I738" i="29"/>
  <c r="H738" i="29"/>
  <c r="G738" i="29"/>
  <c r="U737" i="29"/>
  <c r="U736" i="29" s="1"/>
  <c r="S737" i="29"/>
  <c r="S736" i="29" s="1"/>
  <c r="P737" i="29"/>
  <c r="P736" i="29" s="1"/>
  <c r="L737" i="29"/>
  <c r="T736" i="29"/>
  <c r="R736" i="29"/>
  <c r="Q736" i="29"/>
  <c r="O736" i="29"/>
  <c r="N736" i="29"/>
  <c r="M736" i="29"/>
  <c r="K736" i="29"/>
  <c r="J736" i="29"/>
  <c r="I736" i="29"/>
  <c r="L736" i="29" s="1"/>
  <c r="H736" i="29"/>
  <c r="G736" i="29"/>
  <c r="U735" i="29"/>
  <c r="U734" i="29" s="1"/>
  <c r="S735" i="29"/>
  <c r="S734" i="29" s="1"/>
  <c r="P735" i="29"/>
  <c r="P734" i="29" s="1"/>
  <c r="L735" i="29"/>
  <c r="T734" i="29"/>
  <c r="R734" i="29"/>
  <c r="Q734" i="29"/>
  <c r="O734" i="29"/>
  <c r="N734" i="29"/>
  <c r="M734" i="29"/>
  <c r="K734" i="29"/>
  <c r="J734" i="29"/>
  <c r="I734" i="29"/>
  <c r="H734" i="29"/>
  <c r="G734" i="29"/>
  <c r="L732" i="29"/>
  <c r="U731" i="29"/>
  <c r="T731" i="29"/>
  <c r="S731" i="29"/>
  <c r="R731" i="29"/>
  <c r="Q731" i="29"/>
  <c r="P731" i="29"/>
  <c r="O731" i="29"/>
  <c r="N731" i="29"/>
  <c r="M731" i="29"/>
  <c r="K731" i="29"/>
  <c r="J731" i="29"/>
  <c r="I731" i="29"/>
  <c r="L731" i="29" s="1"/>
  <c r="L730" i="29"/>
  <c r="U729" i="29"/>
  <c r="T729" i="29"/>
  <c r="S729" i="29"/>
  <c r="R729" i="29"/>
  <c r="Q729" i="29"/>
  <c r="P729" i="29"/>
  <c r="O729" i="29"/>
  <c r="N729" i="29"/>
  <c r="M729" i="29"/>
  <c r="K729" i="29"/>
  <c r="J729" i="29"/>
  <c r="I729" i="29"/>
  <c r="H729" i="29"/>
  <c r="G729" i="29"/>
  <c r="U728" i="29"/>
  <c r="U727" i="29" s="1"/>
  <c r="S728" i="29"/>
  <c r="S727" i="29" s="1"/>
  <c r="P728" i="29"/>
  <c r="P727" i="29" s="1"/>
  <c r="L728" i="29"/>
  <c r="T727" i="29"/>
  <c r="R727" i="29"/>
  <c r="Q727" i="29"/>
  <c r="O727" i="29"/>
  <c r="N727" i="29"/>
  <c r="M727" i="29"/>
  <c r="K727" i="29"/>
  <c r="J727" i="29"/>
  <c r="I727" i="29"/>
  <c r="H727" i="29"/>
  <c r="G727" i="29"/>
  <c r="L725" i="29"/>
  <c r="U724" i="29"/>
  <c r="T724" i="29"/>
  <c r="S724" i="29"/>
  <c r="R724" i="29"/>
  <c r="Q724" i="29"/>
  <c r="P724" i="29"/>
  <c r="O724" i="29"/>
  <c r="N724" i="29"/>
  <c r="M724" i="29"/>
  <c r="K724" i="29"/>
  <c r="J724" i="29"/>
  <c r="I724" i="29"/>
  <c r="L724" i="29" s="1"/>
  <c r="L723" i="29"/>
  <c r="U722" i="29"/>
  <c r="T722" i="29"/>
  <c r="S722" i="29"/>
  <c r="R722" i="29"/>
  <c r="Q722" i="29"/>
  <c r="P722" i="29"/>
  <c r="O722" i="29"/>
  <c r="N722" i="29"/>
  <c r="M722" i="29"/>
  <c r="K722" i="29"/>
  <c r="J722" i="29"/>
  <c r="I722" i="29"/>
  <c r="H722" i="29"/>
  <c r="G722" i="29"/>
  <c r="U721" i="29"/>
  <c r="U720" i="29" s="1"/>
  <c r="S721" i="29"/>
  <c r="S720" i="29" s="1"/>
  <c r="P721" i="29"/>
  <c r="P720" i="29" s="1"/>
  <c r="L721" i="29"/>
  <c r="T720" i="29"/>
  <c r="R720" i="29"/>
  <c r="Q720" i="29"/>
  <c r="O720" i="29"/>
  <c r="N720" i="29"/>
  <c r="M720" i="29"/>
  <c r="K720" i="29"/>
  <c r="J720" i="29"/>
  <c r="I720" i="29"/>
  <c r="H720" i="29"/>
  <c r="G720" i="29"/>
  <c r="U719" i="29"/>
  <c r="U718" i="29" s="1"/>
  <c r="S719" i="29"/>
  <c r="S718" i="29" s="1"/>
  <c r="P719" i="29"/>
  <c r="P718" i="29" s="1"/>
  <c r="L719" i="29"/>
  <c r="T718" i="29"/>
  <c r="R718" i="29"/>
  <c r="Q718" i="29"/>
  <c r="O718" i="29"/>
  <c r="N718" i="29"/>
  <c r="M718" i="29"/>
  <c r="K718" i="29"/>
  <c r="J718" i="29"/>
  <c r="I718" i="29"/>
  <c r="H718" i="29"/>
  <c r="G718" i="29"/>
  <c r="L716" i="29"/>
  <c r="U715" i="29"/>
  <c r="T715" i="29"/>
  <c r="S715" i="29"/>
  <c r="R715" i="29"/>
  <c r="Q715" i="29"/>
  <c r="P715" i="29"/>
  <c r="O715" i="29"/>
  <c r="N715" i="29"/>
  <c r="M715" i="29"/>
  <c r="K715" i="29"/>
  <c r="J715" i="29"/>
  <c r="I715" i="29"/>
  <c r="L715" i="29" s="1"/>
  <c r="H715" i="29"/>
  <c r="G715" i="29"/>
  <c r="U714" i="29"/>
  <c r="U713" i="29" s="1"/>
  <c r="S714" i="29"/>
  <c r="S713" i="29" s="1"/>
  <c r="P714" i="29"/>
  <c r="P713" i="29" s="1"/>
  <c r="L714" i="29"/>
  <c r="T713" i="29"/>
  <c r="R713" i="29"/>
  <c r="Q713" i="29"/>
  <c r="O713" i="29"/>
  <c r="N713" i="29"/>
  <c r="M713" i="29"/>
  <c r="K713" i="29"/>
  <c r="J713" i="29"/>
  <c r="I713" i="29"/>
  <c r="H713" i="29"/>
  <c r="G713" i="29"/>
  <c r="U712" i="29"/>
  <c r="U711" i="29" s="1"/>
  <c r="S712" i="29"/>
  <c r="S711" i="29" s="1"/>
  <c r="P712" i="29"/>
  <c r="P711" i="29" s="1"/>
  <c r="L712" i="29"/>
  <c r="T711" i="29"/>
  <c r="R711" i="29"/>
  <c r="Q711" i="29"/>
  <c r="O711" i="29"/>
  <c r="N711" i="29"/>
  <c r="M711" i="29"/>
  <c r="K711" i="29"/>
  <c r="J711" i="29"/>
  <c r="I711" i="29"/>
  <c r="H711" i="29"/>
  <c r="G711" i="29"/>
  <c r="L709" i="29"/>
  <c r="U708" i="29"/>
  <c r="T708" i="29"/>
  <c r="S708" i="29"/>
  <c r="R708" i="29"/>
  <c r="Q708" i="29"/>
  <c r="P708" i="29"/>
  <c r="O708" i="29"/>
  <c r="N708" i="29"/>
  <c r="M708" i="29"/>
  <c r="K708" i="29"/>
  <c r="J708" i="29"/>
  <c r="I708" i="29"/>
  <c r="L708" i="29" s="1"/>
  <c r="H708" i="29"/>
  <c r="G708" i="29"/>
  <c r="U707" i="29"/>
  <c r="U706" i="29" s="1"/>
  <c r="S707" i="29"/>
  <c r="S706" i="29" s="1"/>
  <c r="P707" i="29"/>
  <c r="P706" i="29" s="1"/>
  <c r="L707" i="29"/>
  <c r="T706" i="29"/>
  <c r="R706" i="29"/>
  <c r="Q706" i="29"/>
  <c r="O706" i="29"/>
  <c r="N706" i="29"/>
  <c r="M706" i="29"/>
  <c r="K706" i="29"/>
  <c r="J706" i="29"/>
  <c r="I706" i="29"/>
  <c r="L706" i="29" s="1"/>
  <c r="H706" i="29"/>
  <c r="G706" i="29"/>
  <c r="U705" i="29"/>
  <c r="U704" i="29" s="1"/>
  <c r="S705" i="29"/>
  <c r="S704" i="29" s="1"/>
  <c r="P705" i="29"/>
  <c r="P704" i="29" s="1"/>
  <c r="L705" i="29"/>
  <c r="T704" i="29"/>
  <c r="R704" i="29"/>
  <c r="Q704" i="29"/>
  <c r="O704" i="29"/>
  <c r="N704" i="29"/>
  <c r="M704" i="29"/>
  <c r="K704" i="29"/>
  <c r="J704" i="29"/>
  <c r="I704" i="29"/>
  <c r="H704" i="29"/>
  <c r="G704" i="29"/>
  <c r="L702" i="29"/>
  <c r="U701" i="29"/>
  <c r="T701" i="29"/>
  <c r="S701" i="29"/>
  <c r="R701" i="29"/>
  <c r="Q701" i="29"/>
  <c r="P701" i="29"/>
  <c r="O701" i="29"/>
  <c r="N701" i="29"/>
  <c r="M701" i="29"/>
  <c r="K701" i="29"/>
  <c r="J701" i="29"/>
  <c r="I701" i="29"/>
  <c r="L701" i="29" s="1"/>
  <c r="H701" i="29"/>
  <c r="G701" i="29"/>
  <c r="U700" i="29"/>
  <c r="U699" i="29" s="1"/>
  <c r="S700" i="29"/>
  <c r="S699" i="29" s="1"/>
  <c r="P700" i="29"/>
  <c r="P699" i="29" s="1"/>
  <c r="L700" i="29"/>
  <c r="T699" i="29"/>
  <c r="R699" i="29"/>
  <c r="Q699" i="29"/>
  <c r="O699" i="29"/>
  <c r="N699" i="29"/>
  <c r="M699" i="29"/>
  <c r="K699" i="29"/>
  <c r="J699" i="29"/>
  <c r="I699" i="29"/>
  <c r="L699" i="29" s="1"/>
  <c r="H699" i="29"/>
  <c r="G699" i="29"/>
  <c r="U698" i="29"/>
  <c r="U697" i="29" s="1"/>
  <c r="S698" i="29"/>
  <c r="S697" i="29" s="1"/>
  <c r="P698" i="29"/>
  <c r="P697" i="29" s="1"/>
  <c r="L698" i="29"/>
  <c r="T697" i="29"/>
  <c r="R697" i="29"/>
  <c r="Q697" i="29"/>
  <c r="O697" i="29"/>
  <c r="N697" i="29"/>
  <c r="M697" i="29"/>
  <c r="K697" i="29"/>
  <c r="J697" i="29"/>
  <c r="I697" i="29"/>
  <c r="H697" i="29"/>
  <c r="G697" i="29"/>
  <c r="L695" i="29"/>
  <c r="U694" i="29"/>
  <c r="T694" i="29"/>
  <c r="S694" i="29"/>
  <c r="R694" i="29"/>
  <c r="Q694" i="29"/>
  <c r="P694" i="29"/>
  <c r="O694" i="29"/>
  <c r="N694" i="29"/>
  <c r="M694" i="29"/>
  <c r="K694" i="29"/>
  <c r="J694" i="29"/>
  <c r="I694" i="29"/>
  <c r="L694" i="29" s="1"/>
  <c r="L693" i="29"/>
  <c r="U692" i="29"/>
  <c r="T692" i="29"/>
  <c r="S692" i="29"/>
  <c r="R692" i="29"/>
  <c r="Q692" i="29"/>
  <c r="P692" i="29"/>
  <c r="O692" i="29"/>
  <c r="N692" i="29"/>
  <c r="M692" i="29"/>
  <c r="K692" i="29"/>
  <c r="J692" i="29"/>
  <c r="I692" i="29"/>
  <c r="H692" i="29"/>
  <c r="G692" i="29"/>
  <c r="U691" i="29"/>
  <c r="U690" i="29" s="1"/>
  <c r="S691" i="29"/>
  <c r="S690" i="29" s="1"/>
  <c r="P691" i="29"/>
  <c r="P690" i="29" s="1"/>
  <c r="L691" i="29"/>
  <c r="T690" i="29"/>
  <c r="R690" i="29"/>
  <c r="Q690" i="29"/>
  <c r="O690" i="29"/>
  <c r="N690" i="29"/>
  <c r="M690" i="29"/>
  <c r="K690" i="29"/>
  <c r="J690" i="29"/>
  <c r="I690" i="29"/>
  <c r="H690" i="29"/>
  <c r="G690" i="29"/>
  <c r="U689" i="29"/>
  <c r="U688" i="29" s="1"/>
  <c r="S689" i="29"/>
  <c r="S688" i="29" s="1"/>
  <c r="P689" i="29"/>
  <c r="P688" i="29" s="1"/>
  <c r="L689" i="29"/>
  <c r="T688" i="29"/>
  <c r="R688" i="29"/>
  <c r="Q688" i="29"/>
  <c r="O688" i="29"/>
  <c r="N688" i="29"/>
  <c r="M688" i="29"/>
  <c r="K688" i="29"/>
  <c r="J688" i="29"/>
  <c r="I688" i="29"/>
  <c r="H688" i="29"/>
  <c r="G688" i="29"/>
  <c r="L686" i="29"/>
  <c r="U685" i="29"/>
  <c r="T685" i="29"/>
  <c r="S685" i="29"/>
  <c r="R685" i="29"/>
  <c r="Q685" i="29"/>
  <c r="P685" i="29"/>
  <c r="O685" i="29"/>
  <c r="N685" i="29"/>
  <c r="M685" i="29"/>
  <c r="K685" i="29"/>
  <c r="J685" i="29"/>
  <c r="I685" i="29"/>
  <c r="L685" i="29" s="1"/>
  <c r="L684" i="29"/>
  <c r="U683" i="29"/>
  <c r="T683" i="29"/>
  <c r="S683" i="29"/>
  <c r="R683" i="29"/>
  <c r="Q683" i="29"/>
  <c r="P683" i="29"/>
  <c r="O683" i="29"/>
  <c r="N683" i="29"/>
  <c r="M683" i="29"/>
  <c r="K683" i="29"/>
  <c r="J683" i="29"/>
  <c r="I683" i="29"/>
  <c r="H683" i="29"/>
  <c r="G683" i="29"/>
  <c r="U682" i="29"/>
  <c r="U681" i="29" s="1"/>
  <c r="S682" i="29"/>
  <c r="S681" i="29" s="1"/>
  <c r="P682" i="29"/>
  <c r="P681" i="29" s="1"/>
  <c r="L682" i="29"/>
  <c r="T681" i="29"/>
  <c r="R681" i="29"/>
  <c r="Q681" i="29"/>
  <c r="O681" i="29"/>
  <c r="N681" i="29"/>
  <c r="M681" i="29"/>
  <c r="K681" i="29"/>
  <c r="J681" i="29"/>
  <c r="I681" i="29"/>
  <c r="H681" i="29"/>
  <c r="G681" i="29"/>
  <c r="U680" i="29"/>
  <c r="U679" i="29" s="1"/>
  <c r="S680" i="29"/>
  <c r="S679" i="29" s="1"/>
  <c r="P680" i="29"/>
  <c r="P679" i="29" s="1"/>
  <c r="L680" i="29"/>
  <c r="T679" i="29"/>
  <c r="R679" i="29"/>
  <c r="Q679" i="29"/>
  <c r="O679" i="29"/>
  <c r="N679" i="29"/>
  <c r="M679" i="29"/>
  <c r="K679" i="29"/>
  <c r="J679" i="29"/>
  <c r="I679" i="29"/>
  <c r="H679" i="29"/>
  <c r="G679" i="29"/>
  <c r="L677" i="29"/>
  <c r="U676" i="29"/>
  <c r="T676" i="29"/>
  <c r="S676" i="29"/>
  <c r="R676" i="29"/>
  <c r="Q676" i="29"/>
  <c r="P676" i="29"/>
  <c r="O676" i="29"/>
  <c r="N676" i="29"/>
  <c r="M676" i="29"/>
  <c r="K676" i="29"/>
  <c r="J676" i="29"/>
  <c r="I676" i="29"/>
  <c r="L676" i="29" s="1"/>
  <c r="H676" i="29"/>
  <c r="G676" i="29"/>
  <c r="U675" i="29"/>
  <c r="U674" i="29" s="1"/>
  <c r="S675" i="29"/>
  <c r="S674" i="29" s="1"/>
  <c r="P675" i="29"/>
  <c r="P674" i="29" s="1"/>
  <c r="L675" i="29"/>
  <c r="T674" i="29"/>
  <c r="R674" i="29"/>
  <c r="Q674" i="29"/>
  <c r="O674" i="29"/>
  <c r="N674" i="29"/>
  <c r="M674" i="29"/>
  <c r="K674" i="29"/>
  <c r="J674" i="29"/>
  <c r="I674" i="29"/>
  <c r="L674" i="29" s="1"/>
  <c r="H674" i="29"/>
  <c r="G674" i="29"/>
  <c r="U673" i="29"/>
  <c r="U672" i="29" s="1"/>
  <c r="S673" i="29"/>
  <c r="S672" i="29" s="1"/>
  <c r="P673" i="29"/>
  <c r="P672" i="29" s="1"/>
  <c r="L673" i="29"/>
  <c r="T672" i="29"/>
  <c r="R672" i="29"/>
  <c r="Q672" i="29"/>
  <c r="O672" i="29"/>
  <c r="N672" i="29"/>
  <c r="M672" i="29"/>
  <c r="K672" i="29"/>
  <c r="J672" i="29"/>
  <c r="I672" i="29"/>
  <c r="H672" i="29"/>
  <c r="G672" i="29"/>
  <c r="U669" i="29"/>
  <c r="T669" i="29"/>
  <c r="S669" i="29"/>
  <c r="R669" i="29"/>
  <c r="Q669" i="29"/>
  <c r="P669" i="29"/>
  <c r="O669" i="29"/>
  <c r="N669" i="29"/>
  <c r="M669" i="29"/>
  <c r="L669" i="29"/>
  <c r="K669" i="29"/>
  <c r="J669" i="29"/>
  <c r="I669" i="29"/>
  <c r="L668" i="29"/>
  <c r="U667" i="29"/>
  <c r="T667" i="29"/>
  <c r="S667" i="29"/>
  <c r="R667" i="29"/>
  <c r="Q667" i="29"/>
  <c r="P667" i="29"/>
  <c r="O667" i="29"/>
  <c r="N667" i="29"/>
  <c r="M667" i="29"/>
  <c r="K667" i="29"/>
  <c r="J667" i="29"/>
  <c r="I667" i="29"/>
  <c r="H667" i="29"/>
  <c r="G667" i="29"/>
  <c r="U666" i="29"/>
  <c r="U665" i="29" s="1"/>
  <c r="S666" i="29"/>
  <c r="S665" i="29" s="1"/>
  <c r="P666" i="29"/>
  <c r="P665" i="29" s="1"/>
  <c r="L666" i="29"/>
  <c r="T665" i="29"/>
  <c r="R665" i="29"/>
  <c r="Q665" i="29"/>
  <c r="O665" i="29"/>
  <c r="N665" i="29"/>
  <c r="M665" i="29"/>
  <c r="K665" i="29"/>
  <c r="J665" i="29"/>
  <c r="I665" i="29"/>
  <c r="H665" i="29"/>
  <c r="G665" i="29"/>
  <c r="U664" i="29"/>
  <c r="U663" i="29" s="1"/>
  <c r="S664" i="29"/>
  <c r="S663" i="29" s="1"/>
  <c r="P664" i="29"/>
  <c r="P663" i="29" s="1"/>
  <c r="L664" i="29"/>
  <c r="T663" i="29"/>
  <c r="R663" i="29"/>
  <c r="Q663" i="29"/>
  <c r="O663" i="29"/>
  <c r="N663" i="29"/>
  <c r="M663" i="29"/>
  <c r="K663" i="29"/>
  <c r="J663" i="29"/>
  <c r="I663" i="29"/>
  <c r="H663" i="29"/>
  <c r="G663" i="29"/>
  <c r="L661" i="29"/>
  <c r="U660" i="29"/>
  <c r="T660" i="29"/>
  <c r="S660" i="29"/>
  <c r="R660" i="29"/>
  <c r="Q660" i="29"/>
  <c r="P660" i="29"/>
  <c r="O660" i="29"/>
  <c r="N660" i="29"/>
  <c r="M660" i="29"/>
  <c r="K660" i="29"/>
  <c r="J660" i="29"/>
  <c r="I660" i="29"/>
  <c r="L660" i="29" s="1"/>
  <c r="L659" i="29"/>
  <c r="U658" i="29"/>
  <c r="T658" i="29"/>
  <c r="S658" i="29"/>
  <c r="R658" i="29"/>
  <c r="Q658" i="29"/>
  <c r="P658" i="29"/>
  <c r="O658" i="29"/>
  <c r="N658" i="29"/>
  <c r="M658" i="29"/>
  <c r="K658" i="29"/>
  <c r="J658" i="29"/>
  <c r="I658" i="29"/>
  <c r="L658" i="29" s="1"/>
  <c r="L657" i="29"/>
  <c r="U656" i="29"/>
  <c r="T656" i="29"/>
  <c r="S656" i="29"/>
  <c r="R656" i="29"/>
  <c r="Q656" i="29"/>
  <c r="P656" i="29"/>
  <c r="O656" i="29"/>
  <c r="N656" i="29"/>
  <c r="M656" i="29"/>
  <c r="K656" i="29"/>
  <c r="J656" i="29"/>
  <c r="I656" i="29"/>
  <c r="H656" i="29"/>
  <c r="G656" i="29"/>
  <c r="L655" i="29"/>
  <c r="U654" i="29"/>
  <c r="T654" i="29"/>
  <c r="S654" i="29"/>
  <c r="R654" i="29"/>
  <c r="Q654" i="29"/>
  <c r="P654" i="29"/>
  <c r="O654" i="29"/>
  <c r="N654" i="29"/>
  <c r="M654" i="29"/>
  <c r="K654" i="29"/>
  <c r="J654" i="29"/>
  <c r="I654" i="29"/>
  <c r="H654" i="29"/>
  <c r="G654" i="29"/>
  <c r="U653" i="29"/>
  <c r="U652" i="29" s="1"/>
  <c r="S653" i="29"/>
  <c r="S652" i="29" s="1"/>
  <c r="P653" i="29"/>
  <c r="P652" i="29" s="1"/>
  <c r="L653" i="29"/>
  <c r="T652" i="29"/>
  <c r="R652" i="29"/>
  <c r="Q652" i="29"/>
  <c r="O652" i="29"/>
  <c r="N652" i="29"/>
  <c r="M652" i="29"/>
  <c r="K652" i="29"/>
  <c r="J652" i="29"/>
  <c r="I652" i="29"/>
  <c r="H652" i="29"/>
  <c r="G652" i="29"/>
  <c r="U651" i="29"/>
  <c r="U650" i="29" s="1"/>
  <c r="S651" i="29"/>
  <c r="S650" i="29" s="1"/>
  <c r="P651" i="29"/>
  <c r="P650" i="29" s="1"/>
  <c r="L651" i="29"/>
  <c r="T650" i="29"/>
  <c r="R650" i="29"/>
  <c r="Q650" i="29"/>
  <c r="O650" i="29"/>
  <c r="N650" i="29"/>
  <c r="M650" i="29"/>
  <c r="K650" i="29"/>
  <c r="J650" i="29"/>
  <c r="I650" i="29"/>
  <c r="H650" i="29"/>
  <c r="G650" i="29"/>
  <c r="L648" i="29"/>
  <c r="U647" i="29"/>
  <c r="T647" i="29"/>
  <c r="S647" i="29"/>
  <c r="R647" i="29"/>
  <c r="Q647" i="29"/>
  <c r="P647" i="29"/>
  <c r="O647" i="29"/>
  <c r="N647" i="29"/>
  <c r="M647" i="29"/>
  <c r="K647" i="29"/>
  <c r="J647" i="29"/>
  <c r="I647" i="29"/>
  <c r="L647" i="29" s="1"/>
  <c r="L646" i="29"/>
  <c r="U645" i="29"/>
  <c r="T645" i="29"/>
  <c r="S645" i="29"/>
  <c r="R645" i="29"/>
  <c r="Q645" i="29"/>
  <c r="P645" i="29"/>
  <c r="O645" i="29"/>
  <c r="N645" i="29"/>
  <c r="M645" i="29"/>
  <c r="K645" i="29"/>
  <c r="J645" i="29"/>
  <c r="I645" i="29"/>
  <c r="H645" i="29"/>
  <c r="G645" i="29"/>
  <c r="U644" i="29"/>
  <c r="U643" i="29" s="1"/>
  <c r="S644" i="29"/>
  <c r="S643" i="29" s="1"/>
  <c r="P644" i="29"/>
  <c r="P643" i="29" s="1"/>
  <c r="L644" i="29"/>
  <c r="T643" i="29"/>
  <c r="R643" i="29"/>
  <c r="Q643" i="29"/>
  <c r="O643" i="29"/>
  <c r="N643" i="29"/>
  <c r="M643" i="29"/>
  <c r="K643" i="29"/>
  <c r="J643" i="29"/>
  <c r="I643" i="29"/>
  <c r="H643" i="29"/>
  <c r="G643" i="29"/>
  <c r="U642" i="29"/>
  <c r="U641" i="29" s="1"/>
  <c r="S642" i="29"/>
  <c r="S641" i="29" s="1"/>
  <c r="P642" i="29"/>
  <c r="P641" i="29" s="1"/>
  <c r="L642" i="29"/>
  <c r="T641" i="29"/>
  <c r="R641" i="29"/>
  <c r="Q641" i="29"/>
  <c r="O641" i="29"/>
  <c r="N641" i="29"/>
  <c r="M641" i="29"/>
  <c r="K641" i="29"/>
  <c r="J641" i="29"/>
  <c r="I641" i="29"/>
  <c r="H641" i="29"/>
  <c r="G641" i="29"/>
  <c r="L639" i="29"/>
  <c r="U638" i="29"/>
  <c r="T638" i="29"/>
  <c r="S638" i="29"/>
  <c r="R638" i="29"/>
  <c r="Q638" i="29"/>
  <c r="P638" i="29"/>
  <c r="O638" i="29"/>
  <c r="N638" i="29"/>
  <c r="M638" i="29"/>
  <c r="K638" i="29"/>
  <c r="J638" i="29"/>
  <c r="I638" i="29"/>
  <c r="L638" i="29" s="1"/>
  <c r="L637" i="29"/>
  <c r="U636" i="29"/>
  <c r="T636" i="29"/>
  <c r="S636" i="29"/>
  <c r="R636" i="29"/>
  <c r="Q636" i="29"/>
  <c r="P636" i="29"/>
  <c r="O636" i="29"/>
  <c r="N636" i="29"/>
  <c r="M636" i="29"/>
  <c r="K636" i="29"/>
  <c r="J636" i="29"/>
  <c r="I636" i="29"/>
  <c r="H636" i="29"/>
  <c r="G636" i="29"/>
  <c r="U635" i="29"/>
  <c r="U634" i="29" s="1"/>
  <c r="S635" i="29"/>
  <c r="S634" i="29" s="1"/>
  <c r="P635" i="29"/>
  <c r="P634" i="29" s="1"/>
  <c r="L635" i="29"/>
  <c r="T634" i="29"/>
  <c r="R634" i="29"/>
  <c r="Q634" i="29"/>
  <c r="O634" i="29"/>
  <c r="N634" i="29"/>
  <c r="M634" i="29"/>
  <c r="K634" i="29"/>
  <c r="J634" i="29"/>
  <c r="I634" i="29"/>
  <c r="H634" i="29"/>
  <c r="G634" i="29"/>
  <c r="U633" i="29"/>
  <c r="U632" i="29" s="1"/>
  <c r="S633" i="29"/>
  <c r="S632" i="29" s="1"/>
  <c r="P633" i="29"/>
  <c r="P632" i="29" s="1"/>
  <c r="L633" i="29"/>
  <c r="T632" i="29"/>
  <c r="R632" i="29"/>
  <c r="Q632" i="29"/>
  <c r="O632" i="29"/>
  <c r="N632" i="29"/>
  <c r="M632" i="29"/>
  <c r="K632" i="29"/>
  <c r="J632" i="29"/>
  <c r="I632" i="29"/>
  <c r="H632" i="29"/>
  <c r="G632" i="29"/>
  <c r="L630" i="29"/>
  <c r="U629" i="29"/>
  <c r="T629" i="29"/>
  <c r="S629" i="29"/>
  <c r="R629" i="29"/>
  <c r="Q629" i="29"/>
  <c r="P629" i="29"/>
  <c r="O629" i="29"/>
  <c r="N629" i="29"/>
  <c r="M629" i="29"/>
  <c r="K629" i="29"/>
  <c r="J629" i="29"/>
  <c r="I629" i="29"/>
  <c r="L629" i="29" s="1"/>
  <c r="L628" i="29"/>
  <c r="U627" i="29"/>
  <c r="T627" i="29"/>
  <c r="S627" i="29"/>
  <c r="R627" i="29"/>
  <c r="Q627" i="29"/>
  <c r="P627" i="29"/>
  <c r="O627" i="29"/>
  <c r="N627" i="29"/>
  <c r="M627" i="29"/>
  <c r="K627" i="29"/>
  <c r="J627" i="29"/>
  <c r="I627" i="29"/>
  <c r="H627" i="29"/>
  <c r="G627" i="29"/>
  <c r="U626" i="29"/>
  <c r="U625" i="29" s="1"/>
  <c r="S626" i="29"/>
  <c r="S625" i="29" s="1"/>
  <c r="P626" i="29"/>
  <c r="P625" i="29" s="1"/>
  <c r="L626" i="29"/>
  <c r="T625" i="29"/>
  <c r="R625" i="29"/>
  <c r="Q625" i="29"/>
  <c r="O625" i="29"/>
  <c r="N625" i="29"/>
  <c r="M625" i="29"/>
  <c r="K625" i="29"/>
  <c r="J625" i="29"/>
  <c r="I625" i="29"/>
  <c r="H625" i="29"/>
  <c r="G625" i="29"/>
  <c r="U624" i="29"/>
  <c r="U623" i="29" s="1"/>
  <c r="S624" i="29"/>
  <c r="S623" i="29" s="1"/>
  <c r="P624" i="29"/>
  <c r="P623" i="29" s="1"/>
  <c r="L624" i="29"/>
  <c r="T623" i="29"/>
  <c r="R623" i="29"/>
  <c r="Q623" i="29"/>
  <c r="O623" i="29"/>
  <c r="N623" i="29"/>
  <c r="M623" i="29"/>
  <c r="K623" i="29"/>
  <c r="J623" i="29"/>
  <c r="I623" i="29"/>
  <c r="H623" i="29"/>
  <c r="G623" i="29"/>
  <c r="L621" i="29"/>
  <c r="U620" i="29"/>
  <c r="T620" i="29"/>
  <c r="S620" i="29"/>
  <c r="R620" i="29"/>
  <c r="Q620" i="29"/>
  <c r="P620" i="29"/>
  <c r="O620" i="29"/>
  <c r="N620" i="29"/>
  <c r="M620" i="29"/>
  <c r="K620" i="29"/>
  <c r="J620" i="29"/>
  <c r="I620" i="29"/>
  <c r="L620" i="29" s="1"/>
  <c r="L619" i="29"/>
  <c r="U618" i="29"/>
  <c r="T618" i="29"/>
  <c r="S618" i="29"/>
  <c r="R618" i="29"/>
  <c r="Q618" i="29"/>
  <c r="P618" i="29"/>
  <c r="O618" i="29"/>
  <c r="N618" i="29"/>
  <c r="M618" i="29"/>
  <c r="K618" i="29"/>
  <c r="J618" i="29"/>
  <c r="I618" i="29"/>
  <c r="H618" i="29"/>
  <c r="G618" i="29"/>
  <c r="U617" i="29"/>
  <c r="U616" i="29" s="1"/>
  <c r="S617" i="29"/>
  <c r="S616" i="29" s="1"/>
  <c r="P617" i="29"/>
  <c r="P616" i="29" s="1"/>
  <c r="L617" i="29"/>
  <c r="T616" i="29"/>
  <c r="R616" i="29"/>
  <c r="Q616" i="29"/>
  <c r="O616" i="29"/>
  <c r="N616" i="29"/>
  <c r="M616" i="29"/>
  <c r="K616" i="29"/>
  <c r="J616" i="29"/>
  <c r="I616" i="29"/>
  <c r="H616" i="29"/>
  <c r="G616" i="29"/>
  <c r="U615" i="29"/>
  <c r="U614" i="29" s="1"/>
  <c r="S615" i="29"/>
  <c r="S614" i="29" s="1"/>
  <c r="P615" i="29"/>
  <c r="P614" i="29" s="1"/>
  <c r="L615" i="29"/>
  <c r="T614" i="29"/>
  <c r="R614" i="29"/>
  <c r="Q614" i="29"/>
  <c r="O614" i="29"/>
  <c r="N614" i="29"/>
  <c r="M614" i="29"/>
  <c r="K614" i="29"/>
  <c r="J614" i="29"/>
  <c r="I614" i="29"/>
  <c r="H614" i="29"/>
  <c r="G614" i="29"/>
  <c r="L612" i="29"/>
  <c r="U611" i="29"/>
  <c r="T611" i="29"/>
  <c r="S611" i="29"/>
  <c r="R611" i="29"/>
  <c r="Q611" i="29"/>
  <c r="P611" i="29"/>
  <c r="O611" i="29"/>
  <c r="N611" i="29"/>
  <c r="M611" i="29"/>
  <c r="K611" i="29"/>
  <c r="J611" i="29"/>
  <c r="I611" i="29"/>
  <c r="L611" i="29" s="1"/>
  <c r="L610" i="29"/>
  <c r="U609" i="29"/>
  <c r="T609" i="29"/>
  <c r="S609" i="29"/>
  <c r="R609" i="29"/>
  <c r="Q609" i="29"/>
  <c r="P609" i="29"/>
  <c r="O609" i="29"/>
  <c r="N609" i="29"/>
  <c r="M609" i="29"/>
  <c r="K609" i="29"/>
  <c r="J609" i="29"/>
  <c r="I609" i="29"/>
  <c r="H609" i="29"/>
  <c r="G609" i="29"/>
  <c r="U608" i="29"/>
  <c r="U607" i="29" s="1"/>
  <c r="S608" i="29"/>
  <c r="S607" i="29" s="1"/>
  <c r="P608" i="29"/>
  <c r="P607" i="29" s="1"/>
  <c r="L608" i="29"/>
  <c r="T607" i="29"/>
  <c r="R607" i="29"/>
  <c r="Q607" i="29"/>
  <c r="O607" i="29"/>
  <c r="N607" i="29"/>
  <c r="M607" i="29"/>
  <c r="K607" i="29"/>
  <c r="J607" i="29"/>
  <c r="I607" i="29"/>
  <c r="H607" i="29"/>
  <c r="G607" i="29"/>
  <c r="U606" i="29"/>
  <c r="U605" i="29" s="1"/>
  <c r="S606" i="29"/>
  <c r="S605" i="29" s="1"/>
  <c r="P606" i="29"/>
  <c r="P605" i="29" s="1"/>
  <c r="L606" i="29"/>
  <c r="T605" i="29"/>
  <c r="R605" i="29"/>
  <c r="Q605" i="29"/>
  <c r="O605" i="29"/>
  <c r="N605" i="29"/>
  <c r="M605" i="29"/>
  <c r="K605" i="29"/>
  <c r="J605" i="29"/>
  <c r="I605" i="29"/>
  <c r="H605" i="29"/>
  <c r="G605" i="29"/>
  <c r="L603" i="29"/>
  <c r="L602" i="29"/>
  <c r="L601" i="29"/>
  <c r="L600" i="29"/>
  <c r="L599" i="29"/>
  <c r="L598" i="29"/>
  <c r="L597" i="29"/>
  <c r="L596" i="29"/>
  <c r="L595" i="29"/>
  <c r="U594" i="29"/>
  <c r="T594" i="29"/>
  <c r="S594" i="29"/>
  <c r="R594" i="29"/>
  <c r="Q594" i="29"/>
  <c r="P594" i="29"/>
  <c r="O594" i="29"/>
  <c r="N594" i="29"/>
  <c r="M594" i="29"/>
  <c r="K594" i="29"/>
  <c r="J594" i="29"/>
  <c r="I594" i="29"/>
  <c r="L594" i="29" s="1"/>
  <c r="L591" i="29"/>
  <c r="U590" i="29"/>
  <c r="T590" i="29"/>
  <c r="S590" i="29"/>
  <c r="R590" i="29"/>
  <c r="Q590" i="29"/>
  <c r="P590" i="29"/>
  <c r="O590" i="29"/>
  <c r="N590" i="29"/>
  <c r="M590" i="29"/>
  <c r="K590" i="29"/>
  <c r="J590" i="29"/>
  <c r="I590" i="29"/>
  <c r="H590" i="29"/>
  <c r="G590" i="29"/>
  <c r="L589" i="29"/>
  <c r="U588" i="29"/>
  <c r="T588" i="29"/>
  <c r="S588" i="29"/>
  <c r="R588" i="29"/>
  <c r="Q588" i="29"/>
  <c r="P588" i="29"/>
  <c r="O588" i="29"/>
  <c r="N588" i="29"/>
  <c r="M588" i="29"/>
  <c r="K588" i="29"/>
  <c r="J588" i="29"/>
  <c r="I588" i="29"/>
  <c r="H588" i="29"/>
  <c r="G588" i="29"/>
  <c r="U587" i="29"/>
  <c r="U586" i="29" s="1"/>
  <c r="S587" i="29"/>
  <c r="S586" i="29" s="1"/>
  <c r="P587" i="29"/>
  <c r="P586" i="29" s="1"/>
  <c r="L587" i="29"/>
  <c r="T586" i="29"/>
  <c r="R586" i="29"/>
  <c r="Q586" i="29"/>
  <c r="O586" i="29"/>
  <c r="N586" i="29"/>
  <c r="M586" i="29"/>
  <c r="K586" i="29"/>
  <c r="J586" i="29"/>
  <c r="I586" i="29"/>
  <c r="H586" i="29"/>
  <c r="G586" i="29"/>
  <c r="U585" i="29"/>
  <c r="U584" i="29" s="1"/>
  <c r="S585" i="29"/>
  <c r="S584" i="29" s="1"/>
  <c r="P585" i="29"/>
  <c r="P584" i="29" s="1"/>
  <c r="L585" i="29"/>
  <c r="T584" i="29"/>
  <c r="R584" i="29"/>
  <c r="Q584" i="29"/>
  <c r="O584" i="29"/>
  <c r="N584" i="29"/>
  <c r="M584" i="29"/>
  <c r="K584" i="29"/>
  <c r="J584" i="29"/>
  <c r="I584" i="29"/>
  <c r="H584" i="29"/>
  <c r="G584" i="29"/>
  <c r="U582" i="29"/>
  <c r="U581" i="29" s="1"/>
  <c r="S582" i="29"/>
  <c r="S581" i="29" s="1"/>
  <c r="P582" i="29"/>
  <c r="P581" i="29" s="1"/>
  <c r="L582" i="29"/>
  <c r="T581" i="29"/>
  <c r="R581" i="29"/>
  <c r="Q581" i="29"/>
  <c r="O581" i="29"/>
  <c r="N581" i="29"/>
  <c r="M581" i="29"/>
  <c r="K581" i="29"/>
  <c r="J581" i="29"/>
  <c r="I581" i="29"/>
  <c r="H581" i="29"/>
  <c r="G581" i="29"/>
  <c r="U580" i="29"/>
  <c r="S580" i="29"/>
  <c r="P580" i="29"/>
  <c r="L580" i="29"/>
  <c r="U579" i="29"/>
  <c r="S579" i="29"/>
  <c r="P579" i="29"/>
  <c r="U578" i="29"/>
  <c r="S578" i="29"/>
  <c r="P578" i="29"/>
  <c r="L578" i="29"/>
  <c r="U577" i="29"/>
  <c r="S577" i="29"/>
  <c r="P577" i="29"/>
  <c r="L577" i="29"/>
  <c r="T576" i="29"/>
  <c r="R576" i="29"/>
  <c r="Q576" i="29"/>
  <c r="O576" i="29"/>
  <c r="N576" i="29"/>
  <c r="M576" i="29"/>
  <c r="K576" i="29"/>
  <c r="J576" i="29"/>
  <c r="I576" i="29"/>
  <c r="H576" i="29"/>
  <c r="G576" i="29"/>
  <c r="U575" i="29"/>
  <c r="U574" i="29" s="1"/>
  <c r="S575" i="29"/>
  <c r="S574" i="29" s="1"/>
  <c r="P575" i="29"/>
  <c r="P574" i="29" s="1"/>
  <c r="L575" i="29"/>
  <c r="T574" i="29"/>
  <c r="R574" i="29"/>
  <c r="Q574" i="29"/>
  <c r="O574" i="29"/>
  <c r="N574" i="29"/>
  <c r="M574" i="29"/>
  <c r="K574" i="29"/>
  <c r="J574" i="29"/>
  <c r="I574" i="29"/>
  <c r="H574" i="29"/>
  <c r="G574" i="29"/>
  <c r="U571" i="29"/>
  <c r="U570" i="29" s="1"/>
  <c r="U569" i="29" s="1"/>
  <c r="S571" i="29"/>
  <c r="S570" i="29" s="1"/>
  <c r="S569" i="29" s="1"/>
  <c r="P571" i="29"/>
  <c r="P570" i="29" s="1"/>
  <c r="P569" i="29" s="1"/>
  <c r="L571" i="29"/>
  <c r="T570" i="29"/>
  <c r="T569" i="29" s="1"/>
  <c r="R570" i="29"/>
  <c r="R569" i="29" s="1"/>
  <c r="Q570" i="29"/>
  <c r="Q569" i="29" s="1"/>
  <c r="O570" i="29"/>
  <c r="O569" i="29" s="1"/>
  <c r="N570" i="29"/>
  <c r="N569" i="29" s="1"/>
  <c r="M570" i="29"/>
  <c r="M569" i="29" s="1"/>
  <c r="K570" i="29"/>
  <c r="K569" i="29" s="1"/>
  <c r="J570" i="29"/>
  <c r="J569" i="29" s="1"/>
  <c r="I570" i="29"/>
  <c r="L570" i="29" s="1"/>
  <c r="H570" i="29"/>
  <c r="H569" i="29" s="1"/>
  <c r="G570" i="29"/>
  <c r="G569" i="29" s="1"/>
  <c r="L568" i="29"/>
  <c r="U567" i="29"/>
  <c r="U566" i="29" s="1"/>
  <c r="T567" i="29"/>
  <c r="T566" i="29" s="1"/>
  <c r="S567" i="29"/>
  <c r="S566" i="29" s="1"/>
  <c r="R567" i="29"/>
  <c r="R566" i="29" s="1"/>
  <c r="Q567" i="29"/>
  <c r="Q566" i="29" s="1"/>
  <c r="P567" i="29"/>
  <c r="P566" i="29" s="1"/>
  <c r="O567" i="29"/>
  <c r="O566" i="29" s="1"/>
  <c r="N567" i="29"/>
  <c r="N566" i="29" s="1"/>
  <c r="M567" i="29"/>
  <c r="M566" i="29" s="1"/>
  <c r="K567" i="29"/>
  <c r="K566" i="29" s="1"/>
  <c r="J567" i="29"/>
  <c r="J566" i="29" s="1"/>
  <c r="I567" i="29"/>
  <c r="L567" i="29" s="1"/>
  <c r="H567" i="29"/>
  <c r="H566" i="29" s="1"/>
  <c r="G567" i="29"/>
  <c r="G566" i="29" s="1"/>
  <c r="L565" i="29"/>
  <c r="U564" i="29"/>
  <c r="U563" i="29" s="1"/>
  <c r="T564" i="29"/>
  <c r="T563" i="29" s="1"/>
  <c r="S564" i="29"/>
  <c r="S563" i="29" s="1"/>
  <c r="R564" i="29"/>
  <c r="R563" i="29" s="1"/>
  <c r="Q564" i="29"/>
  <c r="Q563" i="29" s="1"/>
  <c r="P564" i="29"/>
  <c r="P563" i="29" s="1"/>
  <c r="O564" i="29"/>
  <c r="O563" i="29" s="1"/>
  <c r="N564" i="29"/>
  <c r="N563" i="29" s="1"/>
  <c r="M564" i="29"/>
  <c r="M563" i="29" s="1"/>
  <c r="K564" i="29"/>
  <c r="K563" i="29" s="1"/>
  <c r="J564" i="29"/>
  <c r="J563" i="29" s="1"/>
  <c r="I564" i="29"/>
  <c r="H564" i="29"/>
  <c r="H563" i="29" s="1"/>
  <c r="G564" i="29"/>
  <c r="G563" i="29" s="1"/>
  <c r="U562" i="29"/>
  <c r="S562" i="29"/>
  <c r="S561" i="29" s="1"/>
  <c r="P562" i="29"/>
  <c r="P561" i="29" s="1"/>
  <c r="L562" i="29"/>
  <c r="U561" i="29"/>
  <c r="T561" i="29"/>
  <c r="R561" i="29"/>
  <c r="Q561" i="29"/>
  <c r="O561" i="29"/>
  <c r="N561" i="29"/>
  <c r="M561" i="29"/>
  <c r="K561" i="29"/>
  <c r="J561" i="29"/>
  <c r="I561" i="29"/>
  <c r="H561" i="29"/>
  <c r="G561" i="29"/>
  <c r="U560" i="29"/>
  <c r="U559" i="29" s="1"/>
  <c r="U558" i="29" s="1"/>
  <c r="S560" i="29"/>
  <c r="S559" i="29" s="1"/>
  <c r="S558" i="29" s="1"/>
  <c r="P560" i="29"/>
  <c r="P559" i="29" s="1"/>
  <c r="P558" i="29" s="1"/>
  <c r="L560" i="29"/>
  <c r="T559" i="29"/>
  <c r="R559" i="29"/>
  <c r="Q559" i="29"/>
  <c r="O559" i="29"/>
  <c r="N559" i="29"/>
  <c r="M559" i="29"/>
  <c r="K559" i="29"/>
  <c r="J559" i="29"/>
  <c r="I559" i="29"/>
  <c r="H559" i="29"/>
  <c r="G559" i="29"/>
  <c r="U557" i="29"/>
  <c r="U556" i="29" s="1"/>
  <c r="S557" i="29"/>
  <c r="S556" i="29" s="1"/>
  <c r="P557" i="29"/>
  <c r="P556" i="29" s="1"/>
  <c r="L557" i="29"/>
  <c r="T556" i="29"/>
  <c r="R556" i="29"/>
  <c r="Q556" i="29"/>
  <c r="O556" i="29"/>
  <c r="N556" i="29"/>
  <c r="M556" i="29"/>
  <c r="K556" i="29"/>
  <c r="J556" i="29"/>
  <c r="I556" i="29"/>
  <c r="H556" i="29"/>
  <c r="G556" i="29"/>
  <c r="U555" i="29"/>
  <c r="U554" i="29" s="1"/>
  <c r="S555" i="29"/>
  <c r="S554" i="29" s="1"/>
  <c r="P555" i="29"/>
  <c r="P554" i="29" s="1"/>
  <c r="L555" i="29"/>
  <c r="T554" i="29"/>
  <c r="R554" i="29"/>
  <c r="Q554" i="29"/>
  <c r="O554" i="29"/>
  <c r="N554" i="29"/>
  <c r="M554" i="29"/>
  <c r="K554" i="29"/>
  <c r="J554" i="29"/>
  <c r="I554" i="29"/>
  <c r="H554" i="29"/>
  <c r="G554" i="29"/>
  <c r="U553" i="29"/>
  <c r="U552" i="29" s="1"/>
  <c r="S553" i="29"/>
  <c r="S552" i="29" s="1"/>
  <c r="P553" i="29"/>
  <c r="P552" i="29" s="1"/>
  <c r="L553" i="29"/>
  <c r="T552" i="29"/>
  <c r="R552" i="29"/>
  <c r="Q552" i="29"/>
  <c r="O552" i="29"/>
  <c r="N552" i="29"/>
  <c r="M552" i="29"/>
  <c r="K552" i="29"/>
  <c r="J552" i="29"/>
  <c r="I552" i="29"/>
  <c r="H552" i="29"/>
  <c r="G552" i="29"/>
  <c r="U550" i="29"/>
  <c r="U549" i="29" s="1"/>
  <c r="U548" i="29" s="1"/>
  <c r="S550" i="29"/>
  <c r="S549" i="29" s="1"/>
  <c r="S548" i="29" s="1"/>
  <c r="P550" i="29"/>
  <c r="P549" i="29" s="1"/>
  <c r="P548" i="29" s="1"/>
  <c r="L550" i="29"/>
  <c r="T549" i="29"/>
  <c r="T548" i="29" s="1"/>
  <c r="R549" i="29"/>
  <c r="R548" i="29" s="1"/>
  <c r="Q549" i="29"/>
  <c r="Q548" i="29" s="1"/>
  <c r="O549" i="29"/>
  <c r="O548" i="29" s="1"/>
  <c r="N549" i="29"/>
  <c r="N548" i="29" s="1"/>
  <c r="M549" i="29"/>
  <c r="M548" i="29" s="1"/>
  <c r="K549" i="29"/>
  <c r="K548" i="29" s="1"/>
  <c r="J549" i="29"/>
  <c r="J548" i="29" s="1"/>
  <c r="I549" i="29"/>
  <c r="H549" i="29"/>
  <c r="H548" i="29" s="1"/>
  <c r="G549" i="29"/>
  <c r="G548" i="29" s="1"/>
  <c r="U547" i="29"/>
  <c r="U546" i="29" s="1"/>
  <c r="U545" i="29" s="1"/>
  <c r="S547" i="29"/>
  <c r="S546" i="29" s="1"/>
  <c r="S545" i="29" s="1"/>
  <c r="P547" i="29"/>
  <c r="P546" i="29" s="1"/>
  <c r="P545" i="29" s="1"/>
  <c r="L547" i="29"/>
  <c r="T546" i="29"/>
  <c r="T545" i="29" s="1"/>
  <c r="R546" i="29"/>
  <c r="R545" i="29" s="1"/>
  <c r="Q546" i="29"/>
  <c r="Q545" i="29" s="1"/>
  <c r="O546" i="29"/>
  <c r="O545" i="29" s="1"/>
  <c r="N546" i="29"/>
  <c r="N545" i="29" s="1"/>
  <c r="M546" i="29"/>
  <c r="M545" i="29" s="1"/>
  <c r="K546" i="29"/>
  <c r="K545" i="29" s="1"/>
  <c r="J546" i="29"/>
  <c r="J545" i="29" s="1"/>
  <c r="I546" i="29"/>
  <c r="L546" i="29" s="1"/>
  <c r="H546" i="29"/>
  <c r="H545" i="29" s="1"/>
  <c r="G546" i="29"/>
  <c r="G545" i="29" s="1"/>
  <c r="U544" i="29"/>
  <c r="U543" i="29" s="1"/>
  <c r="U542" i="29" s="1"/>
  <c r="S544" i="29"/>
  <c r="S543" i="29" s="1"/>
  <c r="S542" i="29" s="1"/>
  <c r="P544" i="29"/>
  <c r="P543" i="29" s="1"/>
  <c r="P542" i="29" s="1"/>
  <c r="L544" i="29"/>
  <c r="T543" i="29"/>
  <c r="T542" i="29" s="1"/>
  <c r="R543" i="29"/>
  <c r="R542" i="29" s="1"/>
  <c r="Q543" i="29"/>
  <c r="Q542" i="29" s="1"/>
  <c r="O543" i="29"/>
  <c r="O542" i="29" s="1"/>
  <c r="N543" i="29"/>
  <c r="N542" i="29" s="1"/>
  <c r="M543" i="29"/>
  <c r="M542" i="29" s="1"/>
  <c r="K543" i="29"/>
  <c r="K542" i="29" s="1"/>
  <c r="J543" i="29"/>
  <c r="J542" i="29" s="1"/>
  <c r="I543" i="29"/>
  <c r="H543" i="29"/>
  <c r="H542" i="29" s="1"/>
  <c r="G543" i="29"/>
  <c r="G542" i="29" s="1"/>
  <c r="U541" i="29"/>
  <c r="U540" i="29" s="1"/>
  <c r="U539" i="29" s="1"/>
  <c r="S541" i="29"/>
  <c r="S540" i="29" s="1"/>
  <c r="S539" i="29" s="1"/>
  <c r="P541" i="29"/>
  <c r="P540" i="29" s="1"/>
  <c r="P539" i="29" s="1"/>
  <c r="L541" i="29"/>
  <c r="T540" i="29"/>
  <c r="T539" i="29" s="1"/>
  <c r="R540" i="29"/>
  <c r="R539" i="29" s="1"/>
  <c r="Q540" i="29"/>
  <c r="Q539" i="29" s="1"/>
  <c r="O540" i="29"/>
  <c r="O539" i="29" s="1"/>
  <c r="N540" i="29"/>
  <c r="N539" i="29" s="1"/>
  <c r="M540" i="29"/>
  <c r="M539" i="29" s="1"/>
  <c r="K540" i="29"/>
  <c r="K539" i="29" s="1"/>
  <c r="J540" i="29"/>
  <c r="J539" i="29" s="1"/>
  <c r="I540" i="29"/>
  <c r="H540" i="29"/>
  <c r="H539" i="29" s="1"/>
  <c r="G540" i="29"/>
  <c r="G539" i="29" s="1"/>
  <c r="U538" i="29"/>
  <c r="U537" i="29" s="1"/>
  <c r="U536" i="29" s="1"/>
  <c r="S538" i="29"/>
  <c r="S537" i="29" s="1"/>
  <c r="S536" i="29" s="1"/>
  <c r="P538" i="29"/>
  <c r="P537" i="29" s="1"/>
  <c r="P536" i="29" s="1"/>
  <c r="L538" i="29"/>
  <c r="T537" i="29"/>
  <c r="T536" i="29" s="1"/>
  <c r="R537" i="29"/>
  <c r="R536" i="29" s="1"/>
  <c r="Q537" i="29"/>
  <c r="Q536" i="29" s="1"/>
  <c r="O537" i="29"/>
  <c r="O536" i="29" s="1"/>
  <c r="N537" i="29"/>
  <c r="N536" i="29" s="1"/>
  <c r="M537" i="29"/>
  <c r="M536" i="29" s="1"/>
  <c r="K537" i="29"/>
  <c r="K536" i="29" s="1"/>
  <c r="J537" i="29"/>
  <c r="J536" i="29" s="1"/>
  <c r="I537" i="29"/>
  <c r="H537" i="29"/>
  <c r="H536" i="29" s="1"/>
  <c r="G537" i="29"/>
  <c r="G536" i="29" s="1"/>
  <c r="U535" i="29"/>
  <c r="U534" i="29" s="1"/>
  <c r="U533" i="29" s="1"/>
  <c r="P535" i="29"/>
  <c r="P534" i="29" s="1"/>
  <c r="P533" i="29" s="1"/>
  <c r="L535" i="29"/>
  <c r="T534" i="29"/>
  <c r="T533" i="29" s="1"/>
  <c r="S534" i="29"/>
  <c r="S533" i="29" s="1"/>
  <c r="R534" i="29"/>
  <c r="R533" i="29" s="1"/>
  <c r="Q534" i="29"/>
  <c r="Q533" i="29" s="1"/>
  <c r="O534" i="29"/>
  <c r="O533" i="29" s="1"/>
  <c r="N534" i="29"/>
  <c r="N533" i="29" s="1"/>
  <c r="M534" i="29"/>
  <c r="M533" i="29" s="1"/>
  <c r="K534" i="29"/>
  <c r="K533" i="29" s="1"/>
  <c r="J534" i="29"/>
  <c r="J533" i="29" s="1"/>
  <c r="I534" i="29"/>
  <c r="L534" i="29" s="1"/>
  <c r="H534" i="29"/>
  <c r="H533" i="29" s="1"/>
  <c r="G534" i="29"/>
  <c r="G533" i="29" s="1"/>
  <c r="U532" i="29"/>
  <c r="U531" i="29" s="1"/>
  <c r="S532" i="29"/>
  <c r="S531" i="29" s="1"/>
  <c r="P532" i="29"/>
  <c r="P531" i="29" s="1"/>
  <c r="L532" i="29"/>
  <c r="T531" i="29"/>
  <c r="R531" i="29"/>
  <c r="Q531" i="29"/>
  <c r="O531" i="29"/>
  <c r="N531" i="29"/>
  <c r="M531" i="29"/>
  <c r="K531" i="29"/>
  <c r="J531" i="29"/>
  <c r="I531" i="29"/>
  <c r="H531" i="29"/>
  <c r="G531" i="29"/>
  <c r="U530" i="29"/>
  <c r="U529" i="29" s="1"/>
  <c r="S530" i="29"/>
  <c r="S529" i="29" s="1"/>
  <c r="P530" i="29"/>
  <c r="P529" i="29" s="1"/>
  <c r="L530" i="29"/>
  <c r="T529" i="29"/>
  <c r="R529" i="29"/>
  <c r="Q529" i="29"/>
  <c r="O529" i="29"/>
  <c r="N529" i="29"/>
  <c r="M529" i="29"/>
  <c r="K529" i="29"/>
  <c r="J529" i="29"/>
  <c r="I529" i="29"/>
  <c r="H529" i="29"/>
  <c r="G529" i="29"/>
  <c r="U527" i="29"/>
  <c r="U526" i="29" s="1"/>
  <c r="S527" i="29"/>
  <c r="S526" i="29" s="1"/>
  <c r="P527" i="29"/>
  <c r="P526" i="29" s="1"/>
  <c r="L527" i="29"/>
  <c r="T526" i="29"/>
  <c r="R526" i="29"/>
  <c r="Q526" i="29"/>
  <c r="O526" i="29"/>
  <c r="N526" i="29"/>
  <c r="M526" i="29"/>
  <c r="K526" i="29"/>
  <c r="J526" i="29"/>
  <c r="I526" i="29"/>
  <c r="H526" i="29"/>
  <c r="G526" i="29"/>
  <c r="U525" i="29"/>
  <c r="U524" i="29" s="1"/>
  <c r="S525" i="29"/>
  <c r="S524" i="29" s="1"/>
  <c r="P525" i="29"/>
  <c r="P524" i="29" s="1"/>
  <c r="L525" i="29"/>
  <c r="T524" i="29"/>
  <c r="R524" i="29"/>
  <c r="Q524" i="29"/>
  <c r="O524" i="29"/>
  <c r="N524" i="29"/>
  <c r="M524" i="29"/>
  <c r="K524" i="29"/>
  <c r="J524" i="29"/>
  <c r="I524" i="29"/>
  <c r="H524" i="29"/>
  <c r="G524" i="29"/>
  <c r="U522" i="29"/>
  <c r="U521" i="29" s="1"/>
  <c r="S522" i="29"/>
  <c r="S521" i="29" s="1"/>
  <c r="P522" i="29"/>
  <c r="P521" i="29" s="1"/>
  <c r="L522" i="29"/>
  <c r="T521" i="29"/>
  <c r="R521" i="29"/>
  <c r="Q521" i="29"/>
  <c r="O521" i="29"/>
  <c r="N521" i="29"/>
  <c r="M521" i="29"/>
  <c r="K521" i="29"/>
  <c r="J521" i="29"/>
  <c r="I521" i="29"/>
  <c r="H521" i="29"/>
  <c r="G521" i="29"/>
  <c r="U520" i="29"/>
  <c r="U519" i="29" s="1"/>
  <c r="S520" i="29"/>
  <c r="S519" i="29" s="1"/>
  <c r="P520" i="29"/>
  <c r="P519" i="29" s="1"/>
  <c r="L520" i="29"/>
  <c r="T519" i="29"/>
  <c r="R519" i="29"/>
  <c r="Q519" i="29"/>
  <c r="O519" i="29"/>
  <c r="N519" i="29"/>
  <c r="M519" i="29"/>
  <c r="K519" i="29"/>
  <c r="J519" i="29"/>
  <c r="I519" i="29"/>
  <c r="H519" i="29"/>
  <c r="G519" i="29"/>
  <c r="U517" i="29"/>
  <c r="S517" i="29"/>
  <c r="P517" i="29"/>
  <c r="L517" i="29"/>
  <c r="U516" i="29"/>
  <c r="S516" i="29"/>
  <c r="P516" i="29"/>
  <c r="L516" i="29"/>
  <c r="T515" i="29"/>
  <c r="R515" i="29"/>
  <c r="Q515" i="29"/>
  <c r="O515" i="29"/>
  <c r="N515" i="29"/>
  <c r="M515" i="29"/>
  <c r="K515" i="29"/>
  <c r="J515" i="29"/>
  <c r="I515" i="29"/>
  <c r="H515" i="29"/>
  <c r="G515" i="29"/>
  <c r="U514" i="29"/>
  <c r="S514" i="29"/>
  <c r="P514" i="29"/>
  <c r="L514" i="29"/>
  <c r="U513" i="29"/>
  <c r="S513" i="29"/>
  <c r="P513" i="29"/>
  <c r="L513" i="29"/>
  <c r="U512" i="29"/>
  <c r="S512" i="29"/>
  <c r="P512" i="29"/>
  <c r="L512" i="29"/>
  <c r="U511" i="29"/>
  <c r="S511" i="29"/>
  <c r="P511" i="29"/>
  <c r="L511" i="29"/>
  <c r="T510" i="29"/>
  <c r="R510" i="29"/>
  <c r="Q510" i="29"/>
  <c r="O510" i="29"/>
  <c r="N510" i="29"/>
  <c r="M510" i="29"/>
  <c r="K510" i="29"/>
  <c r="J510" i="29"/>
  <c r="I510" i="29"/>
  <c r="H510" i="29"/>
  <c r="G510" i="29"/>
  <c r="U509" i="29"/>
  <c r="U508" i="29" s="1"/>
  <c r="S509" i="29"/>
  <c r="S508" i="29" s="1"/>
  <c r="P509" i="29"/>
  <c r="P508" i="29" s="1"/>
  <c r="L509" i="29"/>
  <c r="T508" i="29"/>
  <c r="R508" i="29"/>
  <c r="Q508" i="29"/>
  <c r="O508" i="29"/>
  <c r="N508" i="29"/>
  <c r="M508" i="29"/>
  <c r="K508" i="29"/>
  <c r="J508" i="29"/>
  <c r="I508" i="29"/>
  <c r="H508" i="29"/>
  <c r="G508" i="29"/>
  <c r="U507" i="29"/>
  <c r="U506" i="29" s="1"/>
  <c r="S507" i="29"/>
  <c r="S506" i="29" s="1"/>
  <c r="P507" i="29"/>
  <c r="P506" i="29" s="1"/>
  <c r="L507" i="29"/>
  <c r="T506" i="29"/>
  <c r="R506" i="29"/>
  <c r="Q506" i="29"/>
  <c r="O506" i="29"/>
  <c r="N506" i="29"/>
  <c r="M506" i="29"/>
  <c r="K506" i="29"/>
  <c r="J506" i="29"/>
  <c r="I506" i="29"/>
  <c r="H506" i="29"/>
  <c r="G506" i="29"/>
  <c r="L503" i="29"/>
  <c r="U502" i="29"/>
  <c r="T502" i="29"/>
  <c r="S502" i="29"/>
  <c r="R502" i="29"/>
  <c r="Q502" i="29"/>
  <c r="P502" i="29"/>
  <c r="O502" i="29"/>
  <c r="N502" i="29"/>
  <c r="M502" i="29"/>
  <c r="K502" i="29"/>
  <c r="J502" i="29"/>
  <c r="I502" i="29"/>
  <c r="H502" i="29"/>
  <c r="G502" i="29"/>
  <c r="U501" i="29"/>
  <c r="U500" i="29" s="1"/>
  <c r="S501" i="29"/>
  <c r="S500" i="29" s="1"/>
  <c r="P501" i="29"/>
  <c r="P500" i="29" s="1"/>
  <c r="L501" i="29"/>
  <c r="T500" i="29"/>
  <c r="R500" i="29"/>
  <c r="Q500" i="29"/>
  <c r="O500" i="29"/>
  <c r="N500" i="29"/>
  <c r="M500" i="29"/>
  <c r="K500" i="29"/>
  <c r="J500" i="29"/>
  <c r="I500" i="29"/>
  <c r="H500" i="29"/>
  <c r="G500" i="29"/>
  <c r="U498" i="29"/>
  <c r="U497" i="29" s="1"/>
  <c r="U496" i="29" s="1"/>
  <c r="S498" i="29"/>
  <c r="S497" i="29" s="1"/>
  <c r="S496" i="29" s="1"/>
  <c r="P498" i="29"/>
  <c r="P497" i="29" s="1"/>
  <c r="P496" i="29" s="1"/>
  <c r="L498" i="29"/>
  <c r="T497" i="29"/>
  <c r="T496" i="29" s="1"/>
  <c r="R497" i="29"/>
  <c r="R496" i="29" s="1"/>
  <c r="Q497" i="29"/>
  <c r="Q496" i="29" s="1"/>
  <c r="O497" i="29"/>
  <c r="O496" i="29" s="1"/>
  <c r="N497" i="29"/>
  <c r="N496" i="29" s="1"/>
  <c r="M497" i="29"/>
  <c r="M496" i="29" s="1"/>
  <c r="K497" i="29"/>
  <c r="K496" i="29" s="1"/>
  <c r="J497" i="29"/>
  <c r="J496" i="29" s="1"/>
  <c r="I497" i="29"/>
  <c r="I496" i="29" s="1"/>
  <c r="H497" i="29"/>
  <c r="H496" i="29" s="1"/>
  <c r="G497" i="29"/>
  <c r="G496" i="29" s="1"/>
  <c r="U495" i="29"/>
  <c r="U494" i="29" s="1"/>
  <c r="U493" i="29" s="1"/>
  <c r="S495" i="29"/>
  <c r="S494" i="29" s="1"/>
  <c r="S493" i="29" s="1"/>
  <c r="P495" i="29"/>
  <c r="P494" i="29" s="1"/>
  <c r="P493" i="29" s="1"/>
  <c r="L495" i="29"/>
  <c r="T494" i="29"/>
  <c r="T493" i="29" s="1"/>
  <c r="R494" i="29"/>
  <c r="R493" i="29" s="1"/>
  <c r="Q494" i="29"/>
  <c r="Q493" i="29" s="1"/>
  <c r="O494" i="29"/>
  <c r="O493" i="29" s="1"/>
  <c r="N494" i="29"/>
  <c r="N493" i="29" s="1"/>
  <c r="M494" i="29"/>
  <c r="M493" i="29" s="1"/>
  <c r="K494" i="29"/>
  <c r="K493" i="29" s="1"/>
  <c r="J494" i="29"/>
  <c r="J493" i="29" s="1"/>
  <c r="I494" i="29"/>
  <c r="H494" i="29"/>
  <c r="H493" i="29" s="1"/>
  <c r="G494" i="29"/>
  <c r="G493" i="29" s="1"/>
  <c r="U492" i="29"/>
  <c r="U491" i="29" s="1"/>
  <c r="S492" i="29"/>
  <c r="S491" i="29" s="1"/>
  <c r="P492" i="29"/>
  <c r="P491" i="29" s="1"/>
  <c r="L492" i="29"/>
  <c r="T491" i="29"/>
  <c r="R491" i="29"/>
  <c r="Q491" i="29"/>
  <c r="O491" i="29"/>
  <c r="N491" i="29"/>
  <c r="M491" i="29"/>
  <c r="K491" i="29"/>
  <c r="J491" i="29"/>
  <c r="I491" i="29"/>
  <c r="H491" i="29"/>
  <c r="H488" i="29" s="1"/>
  <c r="G491" i="29"/>
  <c r="G488" i="29" s="1"/>
  <c r="U490" i="29"/>
  <c r="U489" i="29" s="1"/>
  <c r="S490" i="29"/>
  <c r="S489" i="29" s="1"/>
  <c r="P490" i="29"/>
  <c r="P489" i="29" s="1"/>
  <c r="L490" i="29"/>
  <c r="T489" i="29"/>
  <c r="R489" i="29"/>
  <c r="Q489" i="29"/>
  <c r="O489" i="29"/>
  <c r="N489" i="29"/>
  <c r="M489" i="29"/>
  <c r="K489" i="29"/>
  <c r="J489" i="29"/>
  <c r="I489" i="29"/>
  <c r="L489" i="29" s="1"/>
  <c r="U487" i="29"/>
  <c r="U486" i="29" s="1"/>
  <c r="U485" i="29" s="1"/>
  <c r="S487" i="29"/>
  <c r="S486" i="29" s="1"/>
  <c r="S485" i="29" s="1"/>
  <c r="P487" i="29"/>
  <c r="P486" i="29" s="1"/>
  <c r="P485" i="29" s="1"/>
  <c r="L487" i="29"/>
  <c r="T486" i="29"/>
  <c r="T485" i="29" s="1"/>
  <c r="R486" i="29"/>
  <c r="R485" i="29" s="1"/>
  <c r="Q486" i="29"/>
  <c r="Q485" i="29" s="1"/>
  <c r="O486" i="29"/>
  <c r="O485" i="29" s="1"/>
  <c r="N486" i="29"/>
  <c r="N485" i="29" s="1"/>
  <c r="M486" i="29"/>
  <c r="M485" i="29" s="1"/>
  <c r="K486" i="29"/>
  <c r="K485" i="29" s="1"/>
  <c r="J486" i="29"/>
  <c r="J485" i="29" s="1"/>
  <c r="I486" i="29"/>
  <c r="H486" i="29"/>
  <c r="H485" i="29" s="1"/>
  <c r="G486" i="29"/>
  <c r="G485" i="29" s="1"/>
  <c r="U484" i="29"/>
  <c r="U483" i="29" s="1"/>
  <c r="S484" i="29"/>
  <c r="S483" i="29" s="1"/>
  <c r="P484" i="29"/>
  <c r="P483" i="29" s="1"/>
  <c r="L484" i="29"/>
  <c r="T483" i="29"/>
  <c r="R483" i="29"/>
  <c r="Q483" i="29"/>
  <c r="O483" i="29"/>
  <c r="N483" i="29"/>
  <c r="M483" i="29"/>
  <c r="K483" i="29"/>
  <c r="J483" i="29"/>
  <c r="I483" i="29"/>
  <c r="H483" i="29"/>
  <c r="G483" i="29"/>
  <c r="U482" i="29"/>
  <c r="U481" i="29" s="1"/>
  <c r="S482" i="29"/>
  <c r="S481" i="29" s="1"/>
  <c r="P482" i="29"/>
  <c r="P481" i="29" s="1"/>
  <c r="L482" i="29"/>
  <c r="T481" i="29"/>
  <c r="R481" i="29"/>
  <c r="Q481" i="29"/>
  <c r="O481" i="29"/>
  <c r="N481" i="29"/>
  <c r="M481" i="29"/>
  <c r="K481" i="29"/>
  <c r="J481" i="29"/>
  <c r="I481" i="29"/>
  <c r="H481" i="29"/>
  <c r="G481" i="29"/>
  <c r="U479" i="29"/>
  <c r="U478" i="29" s="1"/>
  <c r="U477" i="29" s="1"/>
  <c r="S479" i="29"/>
  <c r="S478" i="29" s="1"/>
  <c r="S477" i="29" s="1"/>
  <c r="P479" i="29"/>
  <c r="P478" i="29" s="1"/>
  <c r="P477" i="29" s="1"/>
  <c r="L479" i="29"/>
  <c r="T478" i="29"/>
  <c r="T477" i="29" s="1"/>
  <c r="R478" i="29"/>
  <c r="R477" i="29" s="1"/>
  <c r="Q478" i="29"/>
  <c r="Q477" i="29" s="1"/>
  <c r="O478" i="29"/>
  <c r="O477" i="29" s="1"/>
  <c r="N478" i="29"/>
  <c r="N477" i="29" s="1"/>
  <c r="M478" i="29"/>
  <c r="M477" i="29" s="1"/>
  <c r="K478" i="29"/>
  <c r="K477" i="29" s="1"/>
  <c r="J478" i="29"/>
  <c r="J477" i="29" s="1"/>
  <c r="I478" i="29"/>
  <c r="I477" i="29" s="1"/>
  <c r="H478" i="29"/>
  <c r="H477" i="29" s="1"/>
  <c r="G478" i="29"/>
  <c r="G477" i="29" s="1"/>
  <c r="U476" i="29"/>
  <c r="U475" i="29" s="1"/>
  <c r="U474" i="29" s="1"/>
  <c r="S476" i="29"/>
  <c r="P476" i="29"/>
  <c r="P475" i="29" s="1"/>
  <c r="P474" i="29" s="1"/>
  <c r="L476" i="29"/>
  <c r="T475" i="29"/>
  <c r="T474" i="29" s="1"/>
  <c r="S475" i="29"/>
  <c r="S474" i="29" s="1"/>
  <c r="R475" i="29"/>
  <c r="R474" i="29" s="1"/>
  <c r="Q475" i="29"/>
  <c r="Q474" i="29" s="1"/>
  <c r="O475" i="29"/>
  <c r="O474" i="29" s="1"/>
  <c r="N475" i="29"/>
  <c r="N474" i="29" s="1"/>
  <c r="M475" i="29"/>
  <c r="M474" i="29" s="1"/>
  <c r="K475" i="29"/>
  <c r="K474" i="29" s="1"/>
  <c r="J475" i="29"/>
  <c r="J474" i="29" s="1"/>
  <c r="I475" i="29"/>
  <c r="I474" i="29" s="1"/>
  <c r="H475" i="29"/>
  <c r="H474" i="29" s="1"/>
  <c r="G475" i="29"/>
  <c r="G474" i="29" s="1"/>
  <c r="U473" i="29"/>
  <c r="U472" i="29" s="1"/>
  <c r="U471" i="29" s="1"/>
  <c r="S473" i="29"/>
  <c r="S472" i="29" s="1"/>
  <c r="S471" i="29" s="1"/>
  <c r="P473" i="29"/>
  <c r="P472" i="29" s="1"/>
  <c r="P471" i="29" s="1"/>
  <c r="L473" i="29"/>
  <c r="T472" i="29"/>
  <c r="T471" i="29" s="1"/>
  <c r="R472" i="29"/>
  <c r="R471" i="29" s="1"/>
  <c r="Q472" i="29"/>
  <c r="Q471" i="29" s="1"/>
  <c r="O472" i="29"/>
  <c r="O471" i="29" s="1"/>
  <c r="N472" i="29"/>
  <c r="N471" i="29" s="1"/>
  <c r="M472" i="29"/>
  <c r="M471" i="29" s="1"/>
  <c r="K472" i="29"/>
  <c r="K471" i="29" s="1"/>
  <c r="J472" i="29"/>
  <c r="J471" i="29" s="1"/>
  <c r="I472" i="29"/>
  <c r="I471" i="29" s="1"/>
  <c r="H472" i="29"/>
  <c r="H471" i="29" s="1"/>
  <c r="G472" i="29"/>
  <c r="G471" i="29" s="1"/>
  <c r="U470" i="29"/>
  <c r="U469" i="29" s="1"/>
  <c r="U468" i="29" s="1"/>
  <c r="S470" i="29"/>
  <c r="S469" i="29" s="1"/>
  <c r="S468" i="29" s="1"/>
  <c r="P470" i="29"/>
  <c r="P469" i="29" s="1"/>
  <c r="P468" i="29" s="1"/>
  <c r="L470" i="29"/>
  <c r="T469" i="29"/>
  <c r="T468" i="29" s="1"/>
  <c r="R469" i="29"/>
  <c r="R468" i="29" s="1"/>
  <c r="Q469" i="29"/>
  <c r="Q468" i="29" s="1"/>
  <c r="O469" i="29"/>
  <c r="O468" i="29" s="1"/>
  <c r="N469" i="29"/>
  <c r="N468" i="29" s="1"/>
  <c r="M469" i="29"/>
  <c r="M468" i="29" s="1"/>
  <c r="K469" i="29"/>
  <c r="K468" i="29" s="1"/>
  <c r="J469" i="29"/>
  <c r="J468" i="29" s="1"/>
  <c r="I469" i="29"/>
  <c r="I468" i="29" s="1"/>
  <c r="H469" i="29"/>
  <c r="H468" i="29" s="1"/>
  <c r="G469" i="29"/>
  <c r="G468" i="29" s="1"/>
  <c r="U465" i="29"/>
  <c r="U464" i="29" s="1"/>
  <c r="S465" i="29"/>
  <c r="S464" i="29" s="1"/>
  <c r="P465" i="29"/>
  <c r="P464" i="29" s="1"/>
  <c r="L465" i="29"/>
  <c r="T464" i="29"/>
  <c r="R464" i="29"/>
  <c r="Q464" i="29"/>
  <c r="O464" i="29"/>
  <c r="N464" i="29"/>
  <c r="M464" i="29"/>
  <c r="K464" i="29"/>
  <c r="J464" i="29"/>
  <c r="I464" i="29"/>
  <c r="H464" i="29"/>
  <c r="G464" i="29"/>
  <c r="U463" i="29"/>
  <c r="S463" i="29"/>
  <c r="P463" i="29"/>
  <c r="L463" i="29"/>
  <c r="U462" i="29"/>
  <c r="S462" i="29"/>
  <c r="P462" i="29"/>
  <c r="L462" i="29"/>
  <c r="T461" i="29"/>
  <c r="R461" i="29"/>
  <c r="Q461" i="29"/>
  <c r="O461" i="29"/>
  <c r="N461" i="29"/>
  <c r="M461" i="29"/>
  <c r="K461" i="29"/>
  <c r="J461" i="29"/>
  <c r="I461" i="29"/>
  <c r="H461" i="29"/>
  <c r="G461" i="29"/>
  <c r="U460" i="29"/>
  <c r="S460" i="29"/>
  <c r="P460" i="29"/>
  <c r="L460" i="29"/>
  <c r="U459" i="29"/>
  <c r="U458" i="29" s="1"/>
  <c r="S459" i="29"/>
  <c r="S458" i="29" s="1"/>
  <c r="P459" i="29"/>
  <c r="P458" i="29" s="1"/>
  <c r="L459" i="29"/>
  <c r="T458" i="29"/>
  <c r="R458" i="29"/>
  <c r="Q458" i="29"/>
  <c r="O458" i="29"/>
  <c r="N458" i="29"/>
  <c r="M458" i="29"/>
  <c r="K458" i="29"/>
  <c r="J458" i="29"/>
  <c r="I458" i="29"/>
  <c r="H458" i="29"/>
  <c r="G458" i="29"/>
  <c r="U457" i="29"/>
  <c r="U456" i="29" s="1"/>
  <c r="S457" i="29"/>
  <c r="S456" i="29" s="1"/>
  <c r="P457" i="29"/>
  <c r="P456" i="29" s="1"/>
  <c r="L457" i="29"/>
  <c r="T456" i="29"/>
  <c r="R456" i="29"/>
  <c r="Q456" i="29"/>
  <c r="O456" i="29"/>
  <c r="N456" i="29"/>
  <c r="M456" i="29"/>
  <c r="K456" i="29"/>
  <c r="J456" i="29"/>
  <c r="I456" i="29"/>
  <c r="H456" i="29"/>
  <c r="G456" i="29"/>
  <c r="U454" i="29"/>
  <c r="U453" i="29" s="1"/>
  <c r="S454" i="29"/>
  <c r="S453" i="29" s="1"/>
  <c r="P454" i="29"/>
  <c r="P453" i="29" s="1"/>
  <c r="L454" i="29"/>
  <c r="T453" i="29"/>
  <c r="R453" i="29"/>
  <c r="Q453" i="29"/>
  <c r="O453" i="29"/>
  <c r="N453" i="29"/>
  <c r="M453" i="29"/>
  <c r="K453" i="29"/>
  <c r="J453" i="29"/>
  <c r="I453" i="29"/>
  <c r="H453" i="29"/>
  <c r="G453" i="29"/>
  <c r="U452" i="29"/>
  <c r="U451" i="29" s="1"/>
  <c r="S452" i="29"/>
  <c r="S451" i="29" s="1"/>
  <c r="P452" i="29"/>
  <c r="P451" i="29" s="1"/>
  <c r="L452" i="29"/>
  <c r="T451" i="29"/>
  <c r="R451" i="29"/>
  <c r="Q451" i="29"/>
  <c r="O451" i="29"/>
  <c r="N451" i="29"/>
  <c r="M451" i="29"/>
  <c r="K451" i="29"/>
  <c r="J451" i="29"/>
  <c r="I451" i="29"/>
  <c r="H451" i="29"/>
  <c r="G451" i="29"/>
  <c r="U450" i="29"/>
  <c r="S450" i="29"/>
  <c r="P450" i="29"/>
  <c r="L450" i="29"/>
  <c r="U449" i="29"/>
  <c r="S449" i="29"/>
  <c r="P449" i="29"/>
  <c r="L449" i="29"/>
  <c r="U448" i="29"/>
  <c r="S448" i="29"/>
  <c r="P448" i="29"/>
  <c r="P447" i="29" s="1"/>
  <c r="L448" i="29"/>
  <c r="T447" i="29"/>
  <c r="R447" i="29"/>
  <c r="Q447" i="29"/>
  <c r="O447" i="29"/>
  <c r="N447" i="29"/>
  <c r="M447" i="29"/>
  <c r="K447" i="29"/>
  <c r="J447" i="29"/>
  <c r="I447" i="29"/>
  <c r="H447" i="29"/>
  <c r="G447" i="29"/>
  <c r="U445" i="29"/>
  <c r="U444" i="29" s="1"/>
  <c r="S445" i="29"/>
  <c r="S444" i="29" s="1"/>
  <c r="P445" i="29"/>
  <c r="P444" i="29" s="1"/>
  <c r="L445" i="29"/>
  <c r="T444" i="29"/>
  <c r="R444" i="29"/>
  <c r="Q444" i="29"/>
  <c r="O444" i="29"/>
  <c r="N444" i="29"/>
  <c r="M444" i="29"/>
  <c r="K444" i="29"/>
  <c r="J444" i="29"/>
  <c r="I444" i="29"/>
  <c r="L444" i="29" s="1"/>
  <c r="H444" i="29"/>
  <c r="G444" i="29"/>
  <c r="U443" i="29"/>
  <c r="U442" i="29" s="1"/>
  <c r="S443" i="29"/>
  <c r="S442" i="29" s="1"/>
  <c r="P443" i="29"/>
  <c r="P442" i="29" s="1"/>
  <c r="L443" i="29"/>
  <c r="T442" i="29"/>
  <c r="R442" i="29"/>
  <c r="Q442" i="29"/>
  <c r="O442" i="29"/>
  <c r="N442" i="29"/>
  <c r="M442" i="29"/>
  <c r="K442" i="29"/>
  <c r="J442" i="29"/>
  <c r="I442" i="29"/>
  <c r="H442" i="29"/>
  <c r="G442" i="29"/>
  <c r="U441" i="29"/>
  <c r="U440" i="29" s="1"/>
  <c r="S441" i="29"/>
  <c r="S440" i="29" s="1"/>
  <c r="P441" i="29"/>
  <c r="P440" i="29" s="1"/>
  <c r="L441" i="29"/>
  <c r="T440" i="29"/>
  <c r="R440" i="29"/>
  <c r="Q440" i="29"/>
  <c r="O440" i="29"/>
  <c r="N440" i="29"/>
  <c r="M440" i="29"/>
  <c r="K440" i="29"/>
  <c r="J440" i="29"/>
  <c r="I440" i="29"/>
  <c r="H440" i="29"/>
  <c r="G440" i="29"/>
  <c r="U439" i="29"/>
  <c r="U438" i="29" s="1"/>
  <c r="S439" i="29"/>
  <c r="S438" i="29" s="1"/>
  <c r="P439" i="29"/>
  <c r="P438" i="29" s="1"/>
  <c r="L439" i="29"/>
  <c r="T438" i="29"/>
  <c r="R438" i="29"/>
  <c r="Q438" i="29"/>
  <c r="O438" i="29"/>
  <c r="N438" i="29"/>
  <c r="M438" i="29"/>
  <c r="K438" i="29"/>
  <c r="J438" i="29"/>
  <c r="I438" i="29"/>
  <c r="L438" i="29" s="1"/>
  <c r="H438" i="29"/>
  <c r="G438" i="29"/>
  <c r="U437" i="29"/>
  <c r="S437" i="29"/>
  <c r="P437" i="29"/>
  <c r="L437" i="29"/>
  <c r="U436" i="29"/>
  <c r="S436" i="29"/>
  <c r="P436" i="29"/>
  <c r="L436" i="29"/>
  <c r="U435" i="29"/>
  <c r="S435" i="29"/>
  <c r="P435" i="29"/>
  <c r="P434" i="29" s="1"/>
  <c r="L435" i="29"/>
  <c r="T434" i="29"/>
  <c r="R434" i="29"/>
  <c r="Q434" i="29"/>
  <c r="O434" i="29"/>
  <c r="N434" i="29"/>
  <c r="M434" i="29"/>
  <c r="K434" i="29"/>
  <c r="J434" i="29"/>
  <c r="I434" i="29"/>
  <c r="H434" i="29"/>
  <c r="G434" i="29"/>
  <c r="U432" i="29"/>
  <c r="U431" i="29" s="1"/>
  <c r="S432" i="29"/>
  <c r="S431" i="29" s="1"/>
  <c r="P432" i="29"/>
  <c r="P431" i="29" s="1"/>
  <c r="L432" i="29"/>
  <c r="T431" i="29"/>
  <c r="R431" i="29"/>
  <c r="Q431" i="29"/>
  <c r="O431" i="29"/>
  <c r="N431" i="29"/>
  <c r="M431" i="29"/>
  <c r="K431" i="29"/>
  <c r="J431" i="29"/>
  <c r="I431" i="29"/>
  <c r="H431" i="29"/>
  <c r="G431" i="29"/>
  <c r="U430" i="29"/>
  <c r="U429" i="29" s="1"/>
  <c r="S430" i="29"/>
  <c r="S429" i="29" s="1"/>
  <c r="P430" i="29"/>
  <c r="P429" i="29" s="1"/>
  <c r="L430" i="29"/>
  <c r="T429" i="29"/>
  <c r="R429" i="29"/>
  <c r="Q429" i="29"/>
  <c r="O429" i="29"/>
  <c r="N429" i="29"/>
  <c r="M429" i="29"/>
  <c r="K429" i="29"/>
  <c r="J429" i="29"/>
  <c r="I429" i="29"/>
  <c r="H429" i="29"/>
  <c r="G429" i="29"/>
  <c r="U428" i="29"/>
  <c r="S428" i="29"/>
  <c r="P428" i="29"/>
  <c r="L428" i="29"/>
  <c r="U427" i="29"/>
  <c r="S427" i="29"/>
  <c r="P427" i="29"/>
  <c r="L427" i="29"/>
  <c r="T426" i="29"/>
  <c r="R426" i="29"/>
  <c r="Q426" i="29"/>
  <c r="O426" i="29"/>
  <c r="N426" i="29"/>
  <c r="M426" i="29"/>
  <c r="K426" i="29"/>
  <c r="J426" i="29"/>
  <c r="I426" i="29"/>
  <c r="H426" i="29"/>
  <c r="G426" i="29"/>
  <c r="U425" i="29"/>
  <c r="S425" i="29"/>
  <c r="P425" i="29"/>
  <c r="L425" i="29"/>
  <c r="U424" i="29"/>
  <c r="S424" i="29"/>
  <c r="P424" i="29"/>
  <c r="L424" i="29"/>
  <c r="U423" i="29"/>
  <c r="S423" i="29"/>
  <c r="P423" i="29"/>
  <c r="L423" i="29"/>
  <c r="U422" i="29"/>
  <c r="S422" i="29"/>
  <c r="P422" i="29"/>
  <c r="L422" i="29"/>
  <c r="T421" i="29"/>
  <c r="R421" i="29"/>
  <c r="Q421" i="29"/>
  <c r="O421" i="29"/>
  <c r="N421" i="29"/>
  <c r="M421" i="29"/>
  <c r="K421" i="29"/>
  <c r="J421" i="29"/>
  <c r="I421" i="29"/>
  <c r="H421" i="29"/>
  <c r="G421" i="29"/>
  <c r="U420" i="29"/>
  <c r="U419" i="29" s="1"/>
  <c r="S420" i="29"/>
  <c r="S419" i="29" s="1"/>
  <c r="P420" i="29"/>
  <c r="P419" i="29" s="1"/>
  <c r="L420" i="29"/>
  <c r="T419" i="29"/>
  <c r="R419" i="29"/>
  <c r="Q419" i="29"/>
  <c r="O419" i="29"/>
  <c r="N419" i="29"/>
  <c r="M419" i="29"/>
  <c r="K419" i="29"/>
  <c r="J419" i="29"/>
  <c r="I419" i="29"/>
  <c r="H419" i="29"/>
  <c r="G419" i="29"/>
  <c r="U417" i="29"/>
  <c r="U416" i="29" s="1"/>
  <c r="S417" i="29"/>
  <c r="S416" i="29" s="1"/>
  <c r="P417" i="29"/>
  <c r="P416" i="29" s="1"/>
  <c r="L417" i="29"/>
  <c r="T416" i="29"/>
  <c r="R416" i="29"/>
  <c r="Q416" i="29"/>
  <c r="O416" i="29"/>
  <c r="N416" i="29"/>
  <c r="M416" i="29"/>
  <c r="K416" i="29"/>
  <c r="J416" i="29"/>
  <c r="I416" i="29"/>
  <c r="H416" i="29"/>
  <c r="G416" i="29"/>
  <c r="U415" i="29"/>
  <c r="U414" i="29" s="1"/>
  <c r="S415" i="29"/>
  <c r="S414" i="29" s="1"/>
  <c r="P415" i="29"/>
  <c r="P414" i="29" s="1"/>
  <c r="L415" i="29"/>
  <c r="T414" i="29"/>
  <c r="R414" i="29"/>
  <c r="Q414" i="29"/>
  <c r="O414" i="29"/>
  <c r="N414" i="29"/>
  <c r="M414" i="29"/>
  <c r="K414" i="29"/>
  <c r="J414" i="29"/>
  <c r="I414" i="29"/>
  <c r="L414" i="29" s="1"/>
  <c r="U413" i="29"/>
  <c r="S413" i="29"/>
  <c r="P413" i="29"/>
  <c r="L413" i="29"/>
  <c r="U412" i="29"/>
  <c r="S412" i="29"/>
  <c r="P412" i="29"/>
  <c r="L412" i="29"/>
  <c r="T411" i="29"/>
  <c r="R411" i="29"/>
  <c r="Q411" i="29"/>
  <c r="O411" i="29"/>
  <c r="N411" i="29"/>
  <c r="M411" i="29"/>
  <c r="K411" i="29"/>
  <c r="J411" i="29"/>
  <c r="I411" i="29"/>
  <c r="H411" i="29"/>
  <c r="G411" i="29"/>
  <c r="U410" i="29"/>
  <c r="U409" i="29" s="1"/>
  <c r="S410" i="29"/>
  <c r="S409" i="29" s="1"/>
  <c r="P410" i="29"/>
  <c r="P409" i="29" s="1"/>
  <c r="L410" i="29"/>
  <c r="T409" i="29"/>
  <c r="R409" i="29"/>
  <c r="Q409" i="29"/>
  <c r="O409" i="29"/>
  <c r="N409" i="29"/>
  <c r="M409" i="29"/>
  <c r="K409" i="29"/>
  <c r="J409" i="29"/>
  <c r="I409" i="29"/>
  <c r="H409" i="29"/>
  <c r="G409" i="29"/>
  <c r="U408" i="29"/>
  <c r="U407" i="29" s="1"/>
  <c r="S408" i="29"/>
  <c r="S407" i="29" s="1"/>
  <c r="P408" i="29"/>
  <c r="P407" i="29" s="1"/>
  <c r="L408" i="29"/>
  <c r="T407" i="29"/>
  <c r="R407" i="29"/>
  <c r="Q407" i="29"/>
  <c r="O407" i="29"/>
  <c r="N407" i="29"/>
  <c r="M407" i="29"/>
  <c r="K407" i="29"/>
  <c r="J407" i="29"/>
  <c r="I407" i="29"/>
  <c r="H407" i="29"/>
  <c r="G407" i="29"/>
  <c r="U406" i="29"/>
  <c r="S406" i="29"/>
  <c r="P406" i="29"/>
  <c r="L406" i="29"/>
  <c r="U405" i="29"/>
  <c r="S405" i="29"/>
  <c r="P405" i="29"/>
  <c r="L405" i="29"/>
  <c r="T404" i="29"/>
  <c r="R404" i="29"/>
  <c r="Q404" i="29"/>
  <c r="O404" i="29"/>
  <c r="N404" i="29"/>
  <c r="M404" i="29"/>
  <c r="K404" i="29"/>
  <c r="J404" i="29"/>
  <c r="I404" i="29"/>
  <c r="H404" i="29"/>
  <c r="G404" i="29"/>
  <c r="U403" i="29"/>
  <c r="S403" i="29"/>
  <c r="P403" i="29"/>
  <c r="L403" i="29"/>
  <c r="U402" i="29"/>
  <c r="U401" i="29" s="1"/>
  <c r="S402" i="29"/>
  <c r="P402" i="29"/>
  <c r="P401" i="29" s="1"/>
  <c r="L402" i="29"/>
  <c r="T401" i="29"/>
  <c r="R401" i="29"/>
  <c r="Q401" i="29"/>
  <c r="O401" i="29"/>
  <c r="N401" i="29"/>
  <c r="M401" i="29"/>
  <c r="K401" i="29"/>
  <c r="J401" i="29"/>
  <c r="I401" i="29"/>
  <c r="H401" i="29"/>
  <c r="G401" i="29"/>
  <c r="L399" i="29"/>
  <c r="U398" i="29"/>
  <c r="T398" i="29"/>
  <c r="S398" i="29"/>
  <c r="R398" i="29"/>
  <c r="Q398" i="29"/>
  <c r="P398" i="29"/>
  <c r="O398" i="29"/>
  <c r="N398" i="29"/>
  <c r="M398" i="29"/>
  <c r="K398" i="29"/>
  <c r="J398" i="29"/>
  <c r="I398" i="29"/>
  <c r="H398" i="29"/>
  <c r="G398" i="29"/>
  <c r="U397" i="29"/>
  <c r="U396" i="29" s="1"/>
  <c r="S397" i="29"/>
  <c r="S396" i="29" s="1"/>
  <c r="P397" i="29"/>
  <c r="P396" i="29" s="1"/>
  <c r="L397" i="29"/>
  <c r="T396" i="29"/>
  <c r="R396" i="29"/>
  <c r="Q396" i="29"/>
  <c r="O396" i="29"/>
  <c r="N396" i="29"/>
  <c r="M396" i="29"/>
  <c r="K396" i="29"/>
  <c r="J396" i="29"/>
  <c r="I396" i="29"/>
  <c r="H396" i="29"/>
  <c r="G396" i="29"/>
  <c r="U395" i="29"/>
  <c r="S395" i="29"/>
  <c r="P395" i="29"/>
  <c r="L395" i="29"/>
  <c r="U394" i="29"/>
  <c r="U393" i="29" s="1"/>
  <c r="S394" i="29"/>
  <c r="P394" i="29"/>
  <c r="P393" i="29" s="1"/>
  <c r="L394" i="29"/>
  <c r="T393" i="29"/>
  <c r="R393" i="29"/>
  <c r="Q393" i="29"/>
  <c r="O393" i="29"/>
  <c r="N393" i="29"/>
  <c r="M393" i="29"/>
  <c r="K393" i="29"/>
  <c r="J393" i="29"/>
  <c r="I393" i="29"/>
  <c r="H393" i="29"/>
  <c r="G393" i="29"/>
  <c r="U392" i="29"/>
  <c r="S392" i="29"/>
  <c r="P392" i="29"/>
  <c r="L392" i="29"/>
  <c r="U391" i="29"/>
  <c r="S391" i="29"/>
  <c r="P391" i="29"/>
  <c r="L391" i="29"/>
  <c r="U390" i="29"/>
  <c r="S390" i="29"/>
  <c r="P390" i="29"/>
  <c r="L390" i="29"/>
  <c r="U389" i="29"/>
  <c r="S389" i="29"/>
  <c r="P389" i="29"/>
  <c r="L389" i="29"/>
  <c r="U388" i="29"/>
  <c r="S388" i="29"/>
  <c r="P388" i="29"/>
  <c r="P387" i="29" s="1"/>
  <c r="L388" i="29"/>
  <c r="T387" i="29"/>
  <c r="R387" i="29"/>
  <c r="Q387" i="29"/>
  <c r="O387" i="29"/>
  <c r="N387" i="29"/>
  <c r="M387" i="29"/>
  <c r="K387" i="29"/>
  <c r="J387" i="29"/>
  <c r="I387" i="29"/>
  <c r="H387" i="29"/>
  <c r="G387" i="29"/>
  <c r="U386" i="29"/>
  <c r="U385" i="29" s="1"/>
  <c r="S386" i="29"/>
  <c r="S385" i="29" s="1"/>
  <c r="P386" i="29"/>
  <c r="P385" i="29" s="1"/>
  <c r="L386" i="29"/>
  <c r="T385" i="29"/>
  <c r="R385" i="29"/>
  <c r="Q385" i="29"/>
  <c r="O385" i="29"/>
  <c r="N385" i="29"/>
  <c r="M385" i="29"/>
  <c r="K385" i="29"/>
  <c r="J385" i="29"/>
  <c r="I385" i="29"/>
  <c r="L385" i="29" s="1"/>
  <c r="H385" i="29"/>
  <c r="G385" i="29"/>
  <c r="U384" i="29"/>
  <c r="S384" i="29"/>
  <c r="P384" i="29"/>
  <c r="L384" i="29"/>
  <c r="U383" i="29"/>
  <c r="S383" i="29"/>
  <c r="P383" i="29"/>
  <c r="L383" i="29"/>
  <c r="U382" i="29"/>
  <c r="S382" i="29"/>
  <c r="P382" i="29"/>
  <c r="L382" i="29"/>
  <c r="U381" i="29"/>
  <c r="S381" i="29"/>
  <c r="P381" i="29"/>
  <c r="L381" i="29"/>
  <c r="U380" i="29"/>
  <c r="S380" i="29"/>
  <c r="P380" i="29"/>
  <c r="L380" i="29"/>
  <c r="U379" i="29"/>
  <c r="S379" i="29"/>
  <c r="P379" i="29"/>
  <c r="L379" i="29"/>
  <c r="U378" i="29"/>
  <c r="S378" i="29"/>
  <c r="P378" i="29"/>
  <c r="L378" i="29"/>
  <c r="U377" i="29"/>
  <c r="S377" i="29"/>
  <c r="P377" i="29"/>
  <c r="L377" i="29"/>
  <c r="T376" i="29"/>
  <c r="R376" i="29"/>
  <c r="Q376" i="29"/>
  <c r="O376" i="29"/>
  <c r="N376" i="29"/>
  <c r="M376" i="29"/>
  <c r="K376" i="29"/>
  <c r="J376" i="29"/>
  <c r="I376" i="29"/>
  <c r="H376" i="29"/>
  <c r="G376" i="29"/>
  <c r="U375" i="29"/>
  <c r="S375" i="29"/>
  <c r="P375" i="29"/>
  <c r="L375" i="29"/>
  <c r="U374" i="29"/>
  <c r="S374" i="29"/>
  <c r="P374" i="29"/>
  <c r="L374" i="29"/>
  <c r="U373" i="29"/>
  <c r="S373" i="29"/>
  <c r="P373" i="29"/>
  <c r="L373" i="29"/>
  <c r="T372" i="29"/>
  <c r="R372" i="29"/>
  <c r="Q372" i="29"/>
  <c r="O372" i="29"/>
  <c r="N372" i="29"/>
  <c r="M372" i="29"/>
  <c r="K372" i="29"/>
  <c r="J372" i="29"/>
  <c r="I372" i="29"/>
  <c r="H372" i="29"/>
  <c r="G372" i="29"/>
  <c r="U371" i="29"/>
  <c r="S371" i="29"/>
  <c r="P371" i="29"/>
  <c r="L371" i="29"/>
  <c r="J371" i="29"/>
  <c r="U370" i="29"/>
  <c r="S370" i="29"/>
  <c r="P370" i="29"/>
  <c r="L370" i="29"/>
  <c r="J370" i="29"/>
  <c r="U369" i="29"/>
  <c r="S369" i="29"/>
  <c r="P369" i="29"/>
  <c r="L369" i="29"/>
  <c r="J369" i="29"/>
  <c r="U368" i="29"/>
  <c r="S368" i="29"/>
  <c r="P368" i="29"/>
  <c r="L368" i="29"/>
  <c r="J368" i="29"/>
  <c r="T367" i="29"/>
  <c r="R367" i="29"/>
  <c r="Q367" i="29"/>
  <c r="O367" i="29"/>
  <c r="N367" i="29"/>
  <c r="M367" i="29"/>
  <c r="K367" i="29"/>
  <c r="I367" i="29"/>
  <c r="H367" i="29"/>
  <c r="G367" i="29"/>
  <c r="U366" i="29"/>
  <c r="S366" i="29"/>
  <c r="P366" i="29"/>
  <c r="L366" i="29"/>
  <c r="J366" i="29"/>
  <c r="U365" i="29"/>
  <c r="S365" i="29"/>
  <c r="P365" i="29"/>
  <c r="L365" i="29"/>
  <c r="J365" i="29"/>
  <c r="U364" i="29"/>
  <c r="S364" i="29"/>
  <c r="P364" i="29"/>
  <c r="L364" i="29"/>
  <c r="M364" i="29" s="1"/>
  <c r="J364" i="29"/>
  <c r="T363" i="29"/>
  <c r="R363" i="29"/>
  <c r="O363" i="29"/>
  <c r="K363" i="29"/>
  <c r="I363" i="29"/>
  <c r="H363" i="29"/>
  <c r="G363" i="29"/>
  <c r="U362" i="29"/>
  <c r="U361" i="29" s="1"/>
  <c r="S362" i="29"/>
  <c r="S361" i="29" s="1"/>
  <c r="P362" i="29"/>
  <c r="P361" i="29" s="1"/>
  <c r="L362" i="29"/>
  <c r="J362" i="29"/>
  <c r="J361" i="29" s="1"/>
  <c r="T361" i="29"/>
  <c r="R361" i="29"/>
  <c r="Q361" i="29"/>
  <c r="O361" i="29"/>
  <c r="N361" i="29"/>
  <c r="M361" i="29"/>
  <c r="K361" i="29"/>
  <c r="I361" i="29"/>
  <c r="H361" i="29"/>
  <c r="G361" i="29"/>
  <c r="U360" i="29"/>
  <c r="S360" i="29"/>
  <c r="P360" i="29"/>
  <c r="L360" i="29"/>
  <c r="J360" i="29"/>
  <c r="U359" i="29"/>
  <c r="S359" i="29"/>
  <c r="P359" i="29"/>
  <c r="L359" i="29"/>
  <c r="J359" i="29"/>
  <c r="U358" i="29"/>
  <c r="S358" i="29"/>
  <c r="P358" i="29"/>
  <c r="L358" i="29"/>
  <c r="J358" i="29"/>
  <c r="T357" i="29"/>
  <c r="R357" i="29"/>
  <c r="Q357" i="29"/>
  <c r="O357" i="29"/>
  <c r="N357" i="29"/>
  <c r="M357" i="29"/>
  <c r="K357" i="29"/>
  <c r="I357" i="29"/>
  <c r="H357" i="29"/>
  <c r="G357" i="29"/>
  <c r="U354" i="29"/>
  <c r="U353" i="29" s="1"/>
  <c r="U352" i="29" s="1"/>
  <c r="S354" i="29"/>
  <c r="S353" i="29" s="1"/>
  <c r="S352" i="29" s="1"/>
  <c r="P354" i="29"/>
  <c r="P353" i="29" s="1"/>
  <c r="P352" i="29" s="1"/>
  <c r="L354" i="29"/>
  <c r="T353" i="29"/>
  <c r="T352" i="29" s="1"/>
  <c r="R353" i="29"/>
  <c r="R352" i="29" s="1"/>
  <c r="Q353" i="29"/>
  <c r="Q352" i="29" s="1"/>
  <c r="O353" i="29"/>
  <c r="O352" i="29" s="1"/>
  <c r="N353" i="29"/>
  <c r="N352" i="29" s="1"/>
  <c r="M353" i="29"/>
  <c r="M352" i="29" s="1"/>
  <c r="K353" i="29"/>
  <c r="K352" i="29" s="1"/>
  <c r="J353" i="29"/>
  <c r="J352" i="29" s="1"/>
  <c r="I353" i="29"/>
  <c r="I352" i="29" s="1"/>
  <c r="H353" i="29"/>
  <c r="H352" i="29" s="1"/>
  <c r="G353" i="29"/>
  <c r="G352" i="29" s="1"/>
  <c r="U351" i="29"/>
  <c r="U350" i="29" s="1"/>
  <c r="U349" i="29" s="1"/>
  <c r="S351" i="29"/>
  <c r="S350" i="29" s="1"/>
  <c r="S349" i="29" s="1"/>
  <c r="P351" i="29"/>
  <c r="P350" i="29" s="1"/>
  <c r="P349" i="29" s="1"/>
  <c r="L351" i="29"/>
  <c r="T350" i="29"/>
  <c r="T349" i="29" s="1"/>
  <c r="R350" i="29"/>
  <c r="R349" i="29" s="1"/>
  <c r="Q350" i="29"/>
  <c r="Q349" i="29" s="1"/>
  <c r="O350" i="29"/>
  <c r="O349" i="29" s="1"/>
  <c r="N350" i="29"/>
  <c r="N349" i="29" s="1"/>
  <c r="M350" i="29"/>
  <c r="M349" i="29" s="1"/>
  <c r="K350" i="29"/>
  <c r="K349" i="29" s="1"/>
  <c r="J350" i="29"/>
  <c r="J349" i="29" s="1"/>
  <c r="I350" i="29"/>
  <c r="H350" i="29"/>
  <c r="H349" i="29" s="1"/>
  <c r="G350" i="29"/>
  <c r="G349" i="29" s="1"/>
  <c r="L348" i="29"/>
  <c r="U347" i="29"/>
  <c r="T347" i="29"/>
  <c r="S347" i="29"/>
  <c r="R347" i="29"/>
  <c r="Q347" i="29"/>
  <c r="P347" i="29"/>
  <c r="O347" i="29"/>
  <c r="N347" i="29"/>
  <c r="M347" i="29"/>
  <c r="K347" i="29"/>
  <c r="J347" i="29"/>
  <c r="I347" i="29"/>
  <c r="H347" i="29"/>
  <c r="G347" i="29"/>
  <c r="U346" i="29"/>
  <c r="U345" i="29" s="1"/>
  <c r="S346" i="29"/>
  <c r="S345" i="29" s="1"/>
  <c r="P346" i="29"/>
  <c r="P345" i="29" s="1"/>
  <c r="L346" i="29"/>
  <c r="T345" i="29"/>
  <c r="R345" i="29"/>
  <c r="Q345" i="29"/>
  <c r="O345" i="29"/>
  <c r="N345" i="29"/>
  <c r="M345" i="29"/>
  <c r="K345" i="29"/>
  <c r="J345" i="29"/>
  <c r="I345" i="29"/>
  <c r="H345" i="29"/>
  <c r="G345" i="29"/>
  <c r="U344" i="29"/>
  <c r="U343" i="29" s="1"/>
  <c r="S344" i="29"/>
  <c r="S343" i="29" s="1"/>
  <c r="P344" i="29"/>
  <c r="P343" i="29" s="1"/>
  <c r="L344" i="29"/>
  <c r="T343" i="29"/>
  <c r="R343" i="29"/>
  <c r="Q343" i="29"/>
  <c r="O343" i="29"/>
  <c r="N343" i="29"/>
  <c r="M343" i="29"/>
  <c r="K343" i="29"/>
  <c r="J343" i="29"/>
  <c r="I343" i="29"/>
  <c r="H343" i="29"/>
  <c r="G343" i="29"/>
  <c r="U341" i="29"/>
  <c r="U340" i="29" s="1"/>
  <c r="U339" i="29" s="1"/>
  <c r="S341" i="29"/>
  <c r="S340" i="29" s="1"/>
  <c r="S339" i="29" s="1"/>
  <c r="P341" i="29"/>
  <c r="P340" i="29" s="1"/>
  <c r="P339" i="29" s="1"/>
  <c r="L341" i="29"/>
  <c r="T340" i="29"/>
  <c r="T339" i="29" s="1"/>
  <c r="R340" i="29"/>
  <c r="R339" i="29" s="1"/>
  <c r="Q340" i="29"/>
  <c r="Q339" i="29" s="1"/>
  <c r="O340" i="29"/>
  <c r="O339" i="29" s="1"/>
  <c r="N340" i="29"/>
  <c r="N339" i="29" s="1"/>
  <c r="M340" i="29"/>
  <c r="M339" i="29" s="1"/>
  <c r="K340" i="29"/>
  <c r="K339" i="29" s="1"/>
  <c r="J340" i="29"/>
  <c r="J339" i="29" s="1"/>
  <c r="I340" i="29"/>
  <c r="H340" i="29"/>
  <c r="H339" i="29" s="1"/>
  <c r="G340" i="29"/>
  <c r="G339" i="29" s="1"/>
  <c r="U338" i="29"/>
  <c r="U337" i="29" s="1"/>
  <c r="S338" i="29"/>
  <c r="S337" i="29" s="1"/>
  <c r="P338" i="29"/>
  <c r="P337" i="29" s="1"/>
  <c r="L338" i="29"/>
  <c r="T337" i="29"/>
  <c r="R337" i="29"/>
  <c r="Q337" i="29"/>
  <c r="O337" i="29"/>
  <c r="N337" i="29"/>
  <c r="M337" i="29"/>
  <c r="K337" i="29"/>
  <c r="J337" i="29"/>
  <c r="I337" i="29"/>
  <c r="H337" i="29"/>
  <c r="G337" i="29"/>
  <c r="U336" i="29"/>
  <c r="U335" i="29" s="1"/>
  <c r="S336" i="29"/>
  <c r="S335" i="29" s="1"/>
  <c r="P336" i="29"/>
  <c r="P335" i="29" s="1"/>
  <c r="L336" i="29"/>
  <c r="T335" i="29"/>
  <c r="R335" i="29"/>
  <c r="Q335" i="29"/>
  <c r="O335" i="29"/>
  <c r="N335" i="29"/>
  <c r="M335" i="29"/>
  <c r="K335" i="29"/>
  <c r="J335" i="29"/>
  <c r="I335" i="29"/>
  <c r="H335" i="29"/>
  <c r="G335" i="29"/>
  <c r="U334" i="29"/>
  <c r="U333" i="29" s="1"/>
  <c r="S334" i="29"/>
  <c r="S333" i="29" s="1"/>
  <c r="P334" i="29"/>
  <c r="P333" i="29" s="1"/>
  <c r="L334" i="29"/>
  <c r="T333" i="29"/>
  <c r="R333" i="29"/>
  <c r="Q333" i="29"/>
  <c r="O333" i="29"/>
  <c r="N333" i="29"/>
  <c r="M333" i="29"/>
  <c r="K333" i="29"/>
  <c r="J333" i="29"/>
  <c r="I333" i="29"/>
  <c r="H333" i="29"/>
  <c r="G333" i="29"/>
  <c r="U331" i="29"/>
  <c r="U330" i="29" s="1"/>
  <c r="S331" i="29"/>
  <c r="S330" i="29" s="1"/>
  <c r="P331" i="29"/>
  <c r="P330" i="29" s="1"/>
  <c r="L331" i="29"/>
  <c r="T330" i="29"/>
  <c r="R330" i="29"/>
  <c r="Q330" i="29"/>
  <c r="O330" i="29"/>
  <c r="N330" i="29"/>
  <c r="M330" i="29"/>
  <c r="K330" i="29"/>
  <c r="J330" i="29"/>
  <c r="I330" i="29"/>
  <c r="H330" i="29"/>
  <c r="G330" i="29"/>
  <c r="U329" i="29"/>
  <c r="U328" i="29" s="1"/>
  <c r="S329" i="29"/>
  <c r="S328" i="29" s="1"/>
  <c r="P329" i="29"/>
  <c r="P328" i="29" s="1"/>
  <c r="L329" i="29"/>
  <c r="T328" i="29"/>
  <c r="R328" i="29"/>
  <c r="Q328" i="29"/>
  <c r="O328" i="29"/>
  <c r="N328" i="29"/>
  <c r="M328" i="29"/>
  <c r="K328" i="29"/>
  <c r="J328" i="29"/>
  <c r="I328" i="29"/>
  <c r="H328" i="29"/>
  <c r="G328" i="29"/>
  <c r="L327" i="29"/>
  <c r="U326" i="29"/>
  <c r="S326" i="29"/>
  <c r="P326" i="29"/>
  <c r="L326" i="29"/>
  <c r="U325" i="29"/>
  <c r="S325" i="29"/>
  <c r="P325" i="29"/>
  <c r="P324" i="29" s="1"/>
  <c r="L325" i="29"/>
  <c r="T324" i="29"/>
  <c r="R324" i="29"/>
  <c r="Q324" i="29"/>
  <c r="O324" i="29"/>
  <c r="N324" i="29"/>
  <c r="M324" i="29"/>
  <c r="K324" i="29"/>
  <c r="J324" i="29"/>
  <c r="I324" i="29"/>
  <c r="H324" i="29"/>
  <c r="G324" i="29"/>
  <c r="U323" i="29"/>
  <c r="U322" i="29" s="1"/>
  <c r="S323" i="29"/>
  <c r="S322" i="29" s="1"/>
  <c r="P323" i="29"/>
  <c r="P322" i="29" s="1"/>
  <c r="L323" i="29"/>
  <c r="T322" i="29"/>
  <c r="R322" i="29"/>
  <c r="Q322" i="29"/>
  <c r="O322" i="29"/>
  <c r="N322" i="29"/>
  <c r="M322" i="29"/>
  <c r="K322" i="29"/>
  <c r="J322" i="29"/>
  <c r="I322" i="29"/>
  <c r="H322" i="29"/>
  <c r="G322" i="29"/>
  <c r="U321" i="29"/>
  <c r="S321" i="29"/>
  <c r="P321" i="29"/>
  <c r="L321" i="29"/>
  <c r="U320" i="29"/>
  <c r="S320" i="29"/>
  <c r="P320" i="29"/>
  <c r="L320" i="29"/>
  <c r="U319" i="29"/>
  <c r="S319" i="29"/>
  <c r="P319" i="29"/>
  <c r="L319" i="29"/>
  <c r="T318" i="29"/>
  <c r="R318" i="29"/>
  <c r="Q318" i="29"/>
  <c r="O318" i="29"/>
  <c r="N318" i="29"/>
  <c r="M318" i="29"/>
  <c r="K318" i="29"/>
  <c r="J318" i="29"/>
  <c r="I318" i="29"/>
  <c r="H318" i="29"/>
  <c r="G318" i="29"/>
  <c r="U316" i="29"/>
  <c r="U315" i="29" s="1"/>
  <c r="S316" i="29"/>
  <c r="S315" i="29" s="1"/>
  <c r="P316" i="29"/>
  <c r="P315" i="29" s="1"/>
  <c r="L316" i="29"/>
  <c r="T315" i="29"/>
  <c r="R315" i="29"/>
  <c r="Q315" i="29"/>
  <c r="O315" i="29"/>
  <c r="N315" i="29"/>
  <c r="M315" i="29"/>
  <c r="K315" i="29"/>
  <c r="J315" i="29"/>
  <c r="I315" i="29"/>
  <c r="H315" i="29"/>
  <c r="G315" i="29"/>
  <c r="U314" i="29"/>
  <c r="U313" i="29" s="1"/>
  <c r="S314" i="29"/>
  <c r="S313" i="29" s="1"/>
  <c r="P314" i="29"/>
  <c r="P313" i="29" s="1"/>
  <c r="L314" i="29"/>
  <c r="T313" i="29"/>
  <c r="R313" i="29"/>
  <c r="Q313" i="29"/>
  <c r="O313" i="29"/>
  <c r="N313" i="29"/>
  <c r="M313" i="29"/>
  <c r="K313" i="29"/>
  <c r="J313" i="29"/>
  <c r="I313" i="29"/>
  <c r="H313" i="29"/>
  <c r="G313" i="29"/>
  <c r="U311" i="29"/>
  <c r="U310" i="29" s="1"/>
  <c r="U309" i="29" s="1"/>
  <c r="S311" i="29"/>
  <c r="S310" i="29" s="1"/>
  <c r="S309" i="29" s="1"/>
  <c r="P311" i="29"/>
  <c r="P310" i="29" s="1"/>
  <c r="P309" i="29" s="1"/>
  <c r="L311" i="29"/>
  <c r="T310" i="29"/>
  <c r="T309" i="29" s="1"/>
  <c r="R310" i="29"/>
  <c r="R309" i="29" s="1"/>
  <c r="Q310" i="29"/>
  <c r="Q309" i="29" s="1"/>
  <c r="O310" i="29"/>
  <c r="O309" i="29" s="1"/>
  <c r="N310" i="29"/>
  <c r="N309" i="29" s="1"/>
  <c r="M310" i="29"/>
  <c r="M309" i="29" s="1"/>
  <c r="K310" i="29"/>
  <c r="K309" i="29" s="1"/>
  <c r="J310" i="29"/>
  <c r="J309" i="29" s="1"/>
  <c r="I310" i="29"/>
  <c r="I309" i="29" s="1"/>
  <c r="H310" i="29"/>
  <c r="H309" i="29" s="1"/>
  <c r="G310" i="29"/>
  <c r="G309" i="29" s="1"/>
  <c r="U308" i="29"/>
  <c r="U307" i="29" s="1"/>
  <c r="S308" i="29"/>
  <c r="S307" i="29" s="1"/>
  <c r="P308" i="29"/>
  <c r="P307" i="29" s="1"/>
  <c r="L308" i="29"/>
  <c r="T307" i="29"/>
  <c r="R307" i="29"/>
  <c r="Q307" i="29"/>
  <c r="O307" i="29"/>
  <c r="N307" i="29"/>
  <c r="M307" i="29"/>
  <c r="K307" i="29"/>
  <c r="J307" i="29"/>
  <c r="I307" i="29"/>
  <c r="H307" i="29"/>
  <c r="G307" i="29"/>
  <c r="U306" i="29"/>
  <c r="S306" i="29"/>
  <c r="P306" i="29"/>
  <c r="L306" i="29"/>
  <c r="U305" i="29"/>
  <c r="S305" i="29"/>
  <c r="P305" i="29"/>
  <c r="L305" i="29"/>
  <c r="T304" i="29"/>
  <c r="R304" i="29"/>
  <c r="Q304" i="29"/>
  <c r="O304" i="29"/>
  <c r="N304" i="29"/>
  <c r="M304" i="29"/>
  <c r="K304" i="29"/>
  <c r="J304" i="29"/>
  <c r="I304" i="29"/>
  <c r="H304" i="29"/>
  <c r="G304" i="29"/>
  <c r="U303" i="29"/>
  <c r="U302" i="29" s="1"/>
  <c r="S303" i="29"/>
  <c r="S302" i="29" s="1"/>
  <c r="P303" i="29"/>
  <c r="P302" i="29" s="1"/>
  <c r="L303" i="29"/>
  <c r="T302" i="29"/>
  <c r="R302" i="29"/>
  <c r="Q302" i="29"/>
  <c r="O302" i="29"/>
  <c r="N302" i="29"/>
  <c r="M302" i="29"/>
  <c r="K302" i="29"/>
  <c r="J302" i="29"/>
  <c r="I302" i="29"/>
  <c r="H302" i="29"/>
  <c r="G302" i="29"/>
  <c r="U301" i="29"/>
  <c r="S301" i="29"/>
  <c r="P301" i="29"/>
  <c r="L301" i="29"/>
  <c r="U300" i="29"/>
  <c r="S300" i="29"/>
  <c r="P300" i="29"/>
  <c r="L300" i="29"/>
  <c r="T299" i="29"/>
  <c r="R299" i="29"/>
  <c r="Q299" i="29"/>
  <c r="O299" i="29"/>
  <c r="N299" i="29"/>
  <c r="M299" i="29"/>
  <c r="K299" i="29"/>
  <c r="J299" i="29"/>
  <c r="I299" i="29"/>
  <c r="H299" i="29"/>
  <c r="G299" i="29"/>
  <c r="U298" i="29"/>
  <c r="U297" i="29" s="1"/>
  <c r="S298" i="29"/>
  <c r="S297" i="29" s="1"/>
  <c r="P298" i="29"/>
  <c r="P297" i="29" s="1"/>
  <c r="L298" i="29"/>
  <c r="T297" i="29"/>
  <c r="R297" i="29"/>
  <c r="Q297" i="29"/>
  <c r="O297" i="29"/>
  <c r="N297" i="29"/>
  <c r="M297" i="29"/>
  <c r="K297" i="29"/>
  <c r="J297" i="29"/>
  <c r="I297" i="29"/>
  <c r="H297" i="29"/>
  <c r="G297" i="29"/>
  <c r="U295" i="29"/>
  <c r="U294" i="29" s="1"/>
  <c r="S295" i="29"/>
  <c r="S294" i="29" s="1"/>
  <c r="P295" i="29"/>
  <c r="P294" i="29" s="1"/>
  <c r="L295" i="29"/>
  <c r="T294" i="29"/>
  <c r="R294" i="29"/>
  <c r="Q294" i="29"/>
  <c r="O294" i="29"/>
  <c r="N294" i="29"/>
  <c r="M294" i="29"/>
  <c r="K294" i="29"/>
  <c r="J294" i="29"/>
  <c r="I294" i="29"/>
  <c r="H294" i="29"/>
  <c r="G294" i="29"/>
  <c r="U293" i="29"/>
  <c r="S293" i="29"/>
  <c r="P293" i="29"/>
  <c r="L293" i="29"/>
  <c r="U292" i="29"/>
  <c r="S292" i="29"/>
  <c r="P292" i="29"/>
  <c r="P291" i="29" s="1"/>
  <c r="L292" i="29"/>
  <c r="T291" i="29"/>
  <c r="R291" i="29"/>
  <c r="Q291" i="29"/>
  <c r="O291" i="29"/>
  <c r="N291" i="29"/>
  <c r="M291" i="29"/>
  <c r="K291" i="29"/>
  <c r="J291" i="29"/>
  <c r="I291" i="29"/>
  <c r="H291" i="29"/>
  <c r="G291" i="29"/>
  <c r="U289" i="29"/>
  <c r="U288" i="29" s="1"/>
  <c r="S289" i="29"/>
  <c r="S288" i="29" s="1"/>
  <c r="P289" i="29"/>
  <c r="P288" i="29" s="1"/>
  <c r="L289" i="29"/>
  <c r="T288" i="29"/>
  <c r="R288" i="29"/>
  <c r="Q288" i="29"/>
  <c r="O288" i="29"/>
  <c r="N288" i="29"/>
  <c r="M288" i="29"/>
  <c r="K288" i="29"/>
  <c r="J288" i="29"/>
  <c r="I288" i="29"/>
  <c r="H288" i="29"/>
  <c r="G288" i="29"/>
  <c r="U287" i="29"/>
  <c r="U286" i="29" s="1"/>
  <c r="S287" i="29"/>
  <c r="S286" i="29" s="1"/>
  <c r="P287" i="29"/>
  <c r="P286" i="29" s="1"/>
  <c r="L287" i="29"/>
  <c r="T286" i="29"/>
  <c r="R286" i="29"/>
  <c r="Q286" i="29"/>
  <c r="O286" i="29"/>
  <c r="N286" i="29"/>
  <c r="M286" i="29"/>
  <c r="K286" i="29"/>
  <c r="J286" i="29"/>
  <c r="I286" i="29"/>
  <c r="H286" i="29"/>
  <c r="G286" i="29"/>
  <c r="U285" i="29"/>
  <c r="S285" i="29"/>
  <c r="P285" i="29"/>
  <c r="L285" i="29"/>
  <c r="U284" i="29"/>
  <c r="S284" i="29"/>
  <c r="P284" i="29"/>
  <c r="L284" i="29"/>
  <c r="T283" i="29"/>
  <c r="R283" i="29"/>
  <c r="Q283" i="29"/>
  <c r="O283" i="29"/>
  <c r="N283" i="29"/>
  <c r="M283" i="29"/>
  <c r="K283" i="29"/>
  <c r="J283" i="29"/>
  <c r="I283" i="29"/>
  <c r="H283" i="29"/>
  <c r="G283" i="29"/>
  <c r="U282" i="29"/>
  <c r="S282" i="29"/>
  <c r="P282" i="29"/>
  <c r="L282" i="29"/>
  <c r="U281" i="29"/>
  <c r="S281" i="29"/>
  <c r="P281" i="29"/>
  <c r="L281" i="29"/>
  <c r="U280" i="29"/>
  <c r="S280" i="29"/>
  <c r="P280" i="29"/>
  <c r="L280" i="29"/>
  <c r="T279" i="29"/>
  <c r="R279" i="29"/>
  <c r="Q279" i="29"/>
  <c r="O279" i="29"/>
  <c r="N279" i="29"/>
  <c r="M279" i="29"/>
  <c r="K279" i="29"/>
  <c r="J279" i="29"/>
  <c r="I279" i="29"/>
  <c r="H279" i="29"/>
  <c r="G279" i="29"/>
  <c r="U278" i="29"/>
  <c r="U277" i="29" s="1"/>
  <c r="S278" i="29"/>
  <c r="S277" i="29" s="1"/>
  <c r="P278" i="29"/>
  <c r="P277" i="29" s="1"/>
  <c r="L278" i="29"/>
  <c r="T277" i="29"/>
  <c r="R277" i="29"/>
  <c r="Q277" i="29"/>
  <c r="O277" i="29"/>
  <c r="N277" i="29"/>
  <c r="M277" i="29"/>
  <c r="K277" i="29"/>
  <c r="J277" i="29"/>
  <c r="I277" i="29"/>
  <c r="H277" i="29"/>
  <c r="G277" i="29"/>
  <c r="U275" i="29"/>
  <c r="U274" i="29" s="1"/>
  <c r="S275" i="29"/>
  <c r="S274" i="29" s="1"/>
  <c r="P275" i="29"/>
  <c r="P274" i="29" s="1"/>
  <c r="L275" i="29"/>
  <c r="T274" i="29"/>
  <c r="R274" i="29"/>
  <c r="Q274" i="29"/>
  <c r="O274" i="29"/>
  <c r="N274" i="29"/>
  <c r="M274" i="29"/>
  <c r="K274" i="29"/>
  <c r="J274" i="29"/>
  <c r="I274" i="29"/>
  <c r="H274" i="29"/>
  <c r="G274" i="29"/>
  <c r="U273" i="29"/>
  <c r="S273" i="29"/>
  <c r="P273" i="29"/>
  <c r="L273" i="29"/>
  <c r="U272" i="29"/>
  <c r="U271" i="29" s="1"/>
  <c r="S272" i="29"/>
  <c r="S271" i="29" s="1"/>
  <c r="P272" i="29"/>
  <c r="L272" i="29"/>
  <c r="T271" i="29"/>
  <c r="R271" i="29"/>
  <c r="Q271" i="29"/>
  <c r="O271" i="29"/>
  <c r="N271" i="29"/>
  <c r="M271" i="29"/>
  <c r="K271" i="29"/>
  <c r="J271" i="29"/>
  <c r="I271" i="29"/>
  <c r="H271" i="29"/>
  <c r="G271" i="29"/>
  <c r="U270" i="29"/>
  <c r="U269" i="29" s="1"/>
  <c r="S270" i="29"/>
  <c r="S269" i="29" s="1"/>
  <c r="P270" i="29"/>
  <c r="P269" i="29" s="1"/>
  <c r="L270" i="29"/>
  <c r="T269" i="29"/>
  <c r="R269" i="29"/>
  <c r="Q269" i="29"/>
  <c r="O269" i="29"/>
  <c r="N269" i="29"/>
  <c r="M269" i="29"/>
  <c r="K269" i="29"/>
  <c r="J269" i="29"/>
  <c r="I269" i="29"/>
  <c r="H269" i="29"/>
  <c r="G269" i="29"/>
  <c r="U268" i="29"/>
  <c r="U267" i="29" s="1"/>
  <c r="S268" i="29"/>
  <c r="S267" i="29" s="1"/>
  <c r="P268" i="29"/>
  <c r="P267" i="29" s="1"/>
  <c r="L268" i="29"/>
  <c r="T267" i="29"/>
  <c r="R267" i="29"/>
  <c r="Q267" i="29"/>
  <c r="O267" i="29"/>
  <c r="N267" i="29"/>
  <c r="M267" i="29"/>
  <c r="K267" i="29"/>
  <c r="J267" i="29"/>
  <c r="I267" i="29"/>
  <c r="H267" i="29"/>
  <c r="G267" i="29"/>
  <c r="U265" i="29"/>
  <c r="S265" i="29"/>
  <c r="P265" i="29"/>
  <c r="L265" i="29"/>
  <c r="U264" i="29"/>
  <c r="S264" i="29"/>
  <c r="S263" i="29" s="1"/>
  <c r="P264" i="29"/>
  <c r="P263" i="29" s="1"/>
  <c r="L264" i="29"/>
  <c r="T263" i="29"/>
  <c r="R263" i="29"/>
  <c r="Q263" i="29"/>
  <c r="O263" i="29"/>
  <c r="N263" i="29"/>
  <c r="M263" i="29"/>
  <c r="K263" i="29"/>
  <c r="J263" i="29"/>
  <c r="I263" i="29"/>
  <c r="H263" i="29"/>
  <c r="G263" i="29"/>
  <c r="U262" i="29"/>
  <c r="S262" i="29"/>
  <c r="P262" i="29"/>
  <c r="L262" i="29"/>
  <c r="U261" i="29"/>
  <c r="S261" i="29"/>
  <c r="P261" i="29"/>
  <c r="L261" i="29"/>
  <c r="U260" i="29"/>
  <c r="S260" i="29"/>
  <c r="P260" i="29"/>
  <c r="L260" i="29"/>
  <c r="U259" i="29"/>
  <c r="S259" i="29"/>
  <c r="P259" i="29"/>
  <c r="P258" i="29" s="1"/>
  <c r="L259" i="29"/>
  <c r="T258" i="29"/>
  <c r="R258" i="29"/>
  <c r="Q258" i="29"/>
  <c r="O258" i="29"/>
  <c r="N258" i="29"/>
  <c r="M258" i="29"/>
  <c r="K258" i="29"/>
  <c r="J258" i="29"/>
  <c r="I258" i="29"/>
  <c r="H258" i="29"/>
  <c r="G258" i="29"/>
  <c r="U257" i="29"/>
  <c r="S257" i="29"/>
  <c r="P257" i="29"/>
  <c r="L257" i="29"/>
  <c r="U256" i="29"/>
  <c r="S256" i="29"/>
  <c r="P256" i="29"/>
  <c r="L256" i="29"/>
  <c r="U255" i="29"/>
  <c r="S255" i="29"/>
  <c r="P255" i="29"/>
  <c r="L255" i="29"/>
  <c r="T254" i="29"/>
  <c r="R254" i="29"/>
  <c r="Q254" i="29"/>
  <c r="O254" i="29"/>
  <c r="N254" i="29"/>
  <c r="M254" i="29"/>
  <c r="K254" i="29"/>
  <c r="J254" i="29"/>
  <c r="I254" i="29"/>
  <c r="H254" i="29"/>
  <c r="G254" i="29"/>
  <c r="U253" i="29"/>
  <c r="U252" i="29" s="1"/>
  <c r="S253" i="29"/>
  <c r="S252" i="29" s="1"/>
  <c r="P253" i="29"/>
  <c r="P252" i="29" s="1"/>
  <c r="L253" i="29"/>
  <c r="T252" i="29"/>
  <c r="R252" i="29"/>
  <c r="Q252" i="29"/>
  <c r="O252" i="29"/>
  <c r="N252" i="29"/>
  <c r="M252" i="29"/>
  <c r="K252" i="29"/>
  <c r="J252" i="29"/>
  <c r="I252" i="29"/>
  <c r="H252" i="29"/>
  <c r="G252" i="29"/>
  <c r="U250" i="29"/>
  <c r="U249" i="29" s="1"/>
  <c r="U248" i="29" s="1"/>
  <c r="S250" i="29"/>
  <c r="S249" i="29" s="1"/>
  <c r="S248" i="29" s="1"/>
  <c r="P250" i="29"/>
  <c r="P249" i="29" s="1"/>
  <c r="P248" i="29" s="1"/>
  <c r="L250" i="29"/>
  <c r="T249" i="29"/>
  <c r="T248" i="29" s="1"/>
  <c r="R249" i="29"/>
  <c r="R248" i="29" s="1"/>
  <c r="Q249" i="29"/>
  <c r="Q248" i="29" s="1"/>
  <c r="O249" i="29"/>
  <c r="O248" i="29" s="1"/>
  <c r="N249" i="29"/>
  <c r="N248" i="29" s="1"/>
  <c r="M249" i="29"/>
  <c r="M248" i="29" s="1"/>
  <c r="K249" i="29"/>
  <c r="K248" i="29" s="1"/>
  <c r="J249" i="29"/>
  <c r="J248" i="29" s="1"/>
  <c r="I249" i="29"/>
  <c r="I248" i="29" s="1"/>
  <c r="H249" i="29"/>
  <c r="H248" i="29" s="1"/>
  <c r="G249" i="29"/>
  <c r="G248" i="29" s="1"/>
  <c r="U247" i="29"/>
  <c r="U246" i="29" s="1"/>
  <c r="U245" i="29" s="1"/>
  <c r="S247" i="29"/>
  <c r="S246" i="29" s="1"/>
  <c r="S245" i="29" s="1"/>
  <c r="P247" i="29"/>
  <c r="P246" i="29" s="1"/>
  <c r="P245" i="29" s="1"/>
  <c r="L247" i="29"/>
  <c r="T246" i="29"/>
  <c r="T245" i="29" s="1"/>
  <c r="R246" i="29"/>
  <c r="R245" i="29" s="1"/>
  <c r="Q246" i="29"/>
  <c r="Q245" i="29" s="1"/>
  <c r="O246" i="29"/>
  <c r="O245" i="29" s="1"/>
  <c r="N246" i="29"/>
  <c r="N245" i="29" s="1"/>
  <c r="M246" i="29"/>
  <c r="M245" i="29" s="1"/>
  <c r="K246" i="29"/>
  <c r="K245" i="29" s="1"/>
  <c r="J246" i="29"/>
  <c r="J245" i="29" s="1"/>
  <c r="I246" i="29"/>
  <c r="L246" i="29" s="1"/>
  <c r="U244" i="29"/>
  <c r="U243" i="29" s="1"/>
  <c r="S244" i="29"/>
  <c r="S243" i="29" s="1"/>
  <c r="P244" i="29"/>
  <c r="P243" i="29" s="1"/>
  <c r="L244" i="29"/>
  <c r="T243" i="29"/>
  <c r="R243" i="29"/>
  <c r="Q243" i="29"/>
  <c r="O243" i="29"/>
  <c r="N243" i="29"/>
  <c r="M243" i="29"/>
  <c r="K243" i="29"/>
  <c r="J243" i="29"/>
  <c r="I243" i="29"/>
  <c r="H243" i="29"/>
  <c r="G243" i="29"/>
  <c r="U242" i="29"/>
  <c r="U241" i="29" s="1"/>
  <c r="S242" i="29"/>
  <c r="S241" i="29" s="1"/>
  <c r="P242" i="29"/>
  <c r="P241" i="29" s="1"/>
  <c r="L242" i="29"/>
  <c r="T241" i="29"/>
  <c r="R241" i="29"/>
  <c r="Q241" i="29"/>
  <c r="O241" i="29"/>
  <c r="N241" i="29"/>
  <c r="M241" i="29"/>
  <c r="K241" i="29"/>
  <c r="J241" i="29"/>
  <c r="I241" i="29"/>
  <c r="H241" i="29"/>
  <c r="G241" i="29"/>
  <c r="U239" i="29"/>
  <c r="S239" i="29"/>
  <c r="P239" i="29"/>
  <c r="L239" i="29"/>
  <c r="U238" i="29"/>
  <c r="S238" i="29"/>
  <c r="P238" i="29"/>
  <c r="L238" i="29"/>
  <c r="T237" i="29"/>
  <c r="T236" i="29" s="1"/>
  <c r="R237" i="29"/>
  <c r="R236" i="29" s="1"/>
  <c r="Q237" i="29"/>
  <c r="Q236" i="29" s="1"/>
  <c r="O237" i="29"/>
  <c r="O236" i="29" s="1"/>
  <c r="N237" i="29"/>
  <c r="N236" i="29" s="1"/>
  <c r="M237" i="29"/>
  <c r="M236" i="29" s="1"/>
  <c r="K237" i="29"/>
  <c r="K236" i="29" s="1"/>
  <c r="J237" i="29"/>
  <c r="J236" i="29" s="1"/>
  <c r="I237" i="29"/>
  <c r="I236" i="29" s="1"/>
  <c r="H237" i="29"/>
  <c r="H236" i="29" s="1"/>
  <c r="G237" i="29"/>
  <c r="G236" i="29" s="1"/>
  <c r="U235" i="29"/>
  <c r="U234" i="29" s="1"/>
  <c r="U233" i="29" s="1"/>
  <c r="S235" i="29"/>
  <c r="S234" i="29" s="1"/>
  <c r="S233" i="29" s="1"/>
  <c r="P235" i="29"/>
  <c r="P234" i="29" s="1"/>
  <c r="P233" i="29" s="1"/>
  <c r="L235" i="29"/>
  <c r="T234" i="29"/>
  <c r="T233" i="29" s="1"/>
  <c r="R234" i="29"/>
  <c r="R233" i="29" s="1"/>
  <c r="Q234" i="29"/>
  <c r="Q233" i="29" s="1"/>
  <c r="O234" i="29"/>
  <c r="O233" i="29" s="1"/>
  <c r="N234" i="29"/>
  <c r="N233" i="29" s="1"/>
  <c r="M234" i="29"/>
  <c r="M233" i="29" s="1"/>
  <c r="K234" i="29"/>
  <c r="K233" i="29" s="1"/>
  <c r="J234" i="29"/>
  <c r="J233" i="29" s="1"/>
  <c r="I234" i="29"/>
  <c r="I233" i="29" s="1"/>
  <c r="L233" i="29" s="1"/>
  <c r="H234" i="29"/>
  <c r="H233" i="29" s="1"/>
  <c r="G234" i="29"/>
  <c r="G233" i="29" s="1"/>
  <c r="U232" i="29"/>
  <c r="S232" i="29"/>
  <c r="P232" i="29"/>
  <c r="U231" i="29"/>
  <c r="S231" i="29"/>
  <c r="P231" i="29"/>
  <c r="L231" i="29"/>
  <c r="T230" i="29"/>
  <c r="R230" i="29"/>
  <c r="Q230" i="29"/>
  <c r="O230" i="29"/>
  <c r="N230" i="29"/>
  <c r="M230" i="29"/>
  <c r="K230" i="29"/>
  <c r="J230" i="29"/>
  <c r="I230" i="29"/>
  <c r="L230" i="29" s="1"/>
  <c r="H230" i="29"/>
  <c r="G230" i="29"/>
  <c r="U229" i="29"/>
  <c r="S229" i="29"/>
  <c r="P229" i="29"/>
  <c r="U228" i="29"/>
  <c r="S228" i="29"/>
  <c r="P228" i="29"/>
  <c r="L228" i="29"/>
  <c r="U227" i="29"/>
  <c r="S227" i="29"/>
  <c r="P227" i="29"/>
  <c r="L227" i="29"/>
  <c r="T226" i="29"/>
  <c r="R226" i="29"/>
  <c r="Q226" i="29"/>
  <c r="O226" i="29"/>
  <c r="N226" i="29"/>
  <c r="M226" i="29"/>
  <c r="K226" i="29"/>
  <c r="J226" i="29"/>
  <c r="I226" i="29"/>
  <c r="L226" i="29" s="1"/>
  <c r="H226" i="29"/>
  <c r="G226" i="29"/>
  <c r="U225" i="29"/>
  <c r="S225" i="29"/>
  <c r="P225" i="29"/>
  <c r="U224" i="29"/>
  <c r="S224" i="29"/>
  <c r="P224" i="29"/>
  <c r="U223" i="29"/>
  <c r="S223" i="29"/>
  <c r="P223" i="29"/>
  <c r="U222" i="29"/>
  <c r="S222" i="29"/>
  <c r="P222" i="29"/>
  <c r="U221" i="29"/>
  <c r="S221" i="29"/>
  <c r="P221" i="29"/>
  <c r="L221" i="29"/>
  <c r="T220" i="29"/>
  <c r="R220" i="29"/>
  <c r="Q220" i="29"/>
  <c r="O220" i="29"/>
  <c r="N220" i="29"/>
  <c r="M220" i="29"/>
  <c r="K220" i="29"/>
  <c r="J220" i="29"/>
  <c r="I220" i="29"/>
  <c r="L220" i="29" s="1"/>
  <c r="H220" i="29"/>
  <c r="G220" i="29"/>
  <c r="U219" i="29"/>
  <c r="S219" i="29"/>
  <c r="P219" i="29"/>
  <c r="U218" i="29"/>
  <c r="S218" i="29"/>
  <c r="P218" i="29"/>
  <c r="U217" i="29"/>
  <c r="S217" i="29"/>
  <c r="P217" i="29"/>
  <c r="L217" i="29"/>
  <c r="T216" i="29"/>
  <c r="R216" i="29"/>
  <c r="Q216" i="29"/>
  <c r="O216" i="29"/>
  <c r="N216" i="29"/>
  <c r="M216" i="29"/>
  <c r="K216" i="29"/>
  <c r="J216" i="29"/>
  <c r="I216" i="29"/>
  <c r="L216" i="29" s="1"/>
  <c r="H216" i="29"/>
  <c r="G216" i="29"/>
  <c r="U215" i="29"/>
  <c r="S215" i="29"/>
  <c r="P215" i="29"/>
  <c r="U214" i="29"/>
  <c r="S214" i="29"/>
  <c r="P214" i="29"/>
  <c r="L214" i="29"/>
  <c r="T213" i="29"/>
  <c r="R213" i="29"/>
  <c r="Q213" i="29"/>
  <c r="O213" i="29"/>
  <c r="N213" i="29"/>
  <c r="M213" i="29"/>
  <c r="K213" i="29"/>
  <c r="J213" i="29"/>
  <c r="I213" i="29"/>
  <c r="L213" i="29" s="1"/>
  <c r="H213" i="29"/>
  <c r="G213" i="29"/>
  <c r="U212" i="29"/>
  <c r="U211" i="29" s="1"/>
  <c r="S212" i="29"/>
  <c r="S211" i="29" s="1"/>
  <c r="P212" i="29"/>
  <c r="P211" i="29" s="1"/>
  <c r="L212" i="29"/>
  <c r="T211" i="29"/>
  <c r="R211" i="29"/>
  <c r="Q211" i="29"/>
  <c r="O211" i="29"/>
  <c r="N211" i="29"/>
  <c r="M211" i="29"/>
  <c r="K211" i="29"/>
  <c r="J211" i="29"/>
  <c r="I211" i="29"/>
  <c r="H211" i="29"/>
  <c r="G211" i="29"/>
  <c r="U209" i="29"/>
  <c r="U208" i="29" s="1"/>
  <c r="U207" i="29" s="1"/>
  <c r="P209" i="29"/>
  <c r="P208" i="29" s="1"/>
  <c r="P207" i="29" s="1"/>
  <c r="L209" i="29"/>
  <c r="T208" i="29"/>
  <c r="T207" i="29" s="1"/>
  <c r="S208" i="29"/>
  <c r="S207" i="29" s="1"/>
  <c r="R208" i="29"/>
  <c r="R207" i="29" s="1"/>
  <c r="Q208" i="29"/>
  <c r="Q207" i="29" s="1"/>
  <c r="O208" i="29"/>
  <c r="O207" i="29" s="1"/>
  <c r="N208" i="29"/>
  <c r="N207" i="29" s="1"/>
  <c r="M208" i="29"/>
  <c r="M207" i="29" s="1"/>
  <c r="K208" i="29"/>
  <c r="K207" i="29" s="1"/>
  <c r="J208" i="29"/>
  <c r="J207" i="29" s="1"/>
  <c r="I208" i="29"/>
  <c r="I207" i="29" s="1"/>
  <c r="H208" i="29"/>
  <c r="H207" i="29" s="1"/>
  <c r="G208" i="29"/>
  <c r="G207" i="29" s="1"/>
  <c r="U206" i="29"/>
  <c r="U205" i="29" s="1"/>
  <c r="S206" i="29"/>
  <c r="S205" i="29" s="1"/>
  <c r="P206" i="29"/>
  <c r="P205" i="29" s="1"/>
  <c r="L206" i="29"/>
  <c r="T205" i="29"/>
  <c r="R205" i="29"/>
  <c r="Q205" i="29"/>
  <c r="O205" i="29"/>
  <c r="N205" i="29"/>
  <c r="M205" i="29"/>
  <c r="K205" i="29"/>
  <c r="J205" i="29"/>
  <c r="I205" i="29"/>
  <c r="H205" i="29"/>
  <c r="G205" i="29"/>
  <c r="U204" i="29"/>
  <c r="U203" i="29" s="1"/>
  <c r="S204" i="29"/>
  <c r="S203" i="29" s="1"/>
  <c r="P204" i="29"/>
  <c r="P203" i="29" s="1"/>
  <c r="L204" i="29"/>
  <c r="T203" i="29"/>
  <c r="R203" i="29"/>
  <c r="Q203" i="29"/>
  <c r="O203" i="29"/>
  <c r="N203" i="29"/>
  <c r="M203" i="29"/>
  <c r="K203" i="29"/>
  <c r="J203" i="29"/>
  <c r="I203" i="29"/>
  <c r="H203" i="29"/>
  <c r="G203" i="29"/>
  <c r="L201" i="29"/>
  <c r="U200" i="29"/>
  <c r="T200" i="29"/>
  <c r="S200" i="29"/>
  <c r="R200" i="29"/>
  <c r="Q200" i="29"/>
  <c r="P200" i="29"/>
  <c r="O200" i="29"/>
  <c r="N200" i="29"/>
  <c r="M200" i="29"/>
  <c r="K200" i="29"/>
  <c r="J200" i="29"/>
  <c r="I200" i="29"/>
  <c r="H200" i="29"/>
  <c r="G200" i="29"/>
  <c r="L199" i="29"/>
  <c r="L198" i="29"/>
  <c r="U197" i="29"/>
  <c r="T197" i="29"/>
  <c r="S197" i="29"/>
  <c r="R197" i="29"/>
  <c r="Q197" i="29"/>
  <c r="P197" i="29"/>
  <c r="O197" i="29"/>
  <c r="N197" i="29"/>
  <c r="M197" i="29"/>
  <c r="K197" i="29"/>
  <c r="J197" i="29"/>
  <c r="I197" i="29"/>
  <c r="H197" i="29"/>
  <c r="G197" i="29"/>
  <c r="L196" i="29"/>
  <c r="U195" i="29"/>
  <c r="T195" i="29"/>
  <c r="S195" i="29"/>
  <c r="R195" i="29"/>
  <c r="Q195" i="29"/>
  <c r="P195" i="29"/>
  <c r="O195" i="29"/>
  <c r="N195" i="29"/>
  <c r="M195" i="29"/>
  <c r="K195" i="29"/>
  <c r="J195" i="29"/>
  <c r="I195" i="29"/>
  <c r="H195" i="29"/>
  <c r="G195" i="29"/>
  <c r="L193" i="29"/>
  <c r="U192" i="29"/>
  <c r="T192" i="29"/>
  <c r="S192" i="29"/>
  <c r="R192" i="29"/>
  <c r="Q192" i="29"/>
  <c r="P192" i="29"/>
  <c r="O192" i="29"/>
  <c r="N192" i="29"/>
  <c r="M192" i="29"/>
  <c r="K192" i="29"/>
  <c r="J192" i="29"/>
  <c r="I192" i="29"/>
  <c r="H192" i="29"/>
  <c r="G192" i="29"/>
  <c r="U191" i="29"/>
  <c r="U190" i="29" s="1"/>
  <c r="S191" i="29"/>
  <c r="S190" i="29" s="1"/>
  <c r="P191" i="29"/>
  <c r="P190" i="29" s="1"/>
  <c r="L191" i="29"/>
  <c r="T190" i="29"/>
  <c r="R190" i="29"/>
  <c r="Q190" i="29"/>
  <c r="O190" i="29"/>
  <c r="N190" i="29"/>
  <c r="M190" i="29"/>
  <c r="K190" i="29"/>
  <c r="J190" i="29"/>
  <c r="I190" i="29"/>
  <c r="H190" i="29"/>
  <c r="G190" i="29"/>
  <c r="U188" i="29"/>
  <c r="U187" i="29" s="1"/>
  <c r="U186" i="29" s="1"/>
  <c r="S188" i="29"/>
  <c r="S187" i="29" s="1"/>
  <c r="S186" i="29" s="1"/>
  <c r="P188" i="29"/>
  <c r="P187" i="29" s="1"/>
  <c r="P186" i="29" s="1"/>
  <c r="L188" i="29"/>
  <c r="T187" i="29"/>
  <c r="T186" i="29" s="1"/>
  <c r="R187" i="29"/>
  <c r="R186" i="29" s="1"/>
  <c r="Q187" i="29"/>
  <c r="Q186" i="29" s="1"/>
  <c r="O187" i="29"/>
  <c r="O186" i="29" s="1"/>
  <c r="N187" i="29"/>
  <c r="N186" i="29" s="1"/>
  <c r="M187" i="29"/>
  <c r="M186" i="29" s="1"/>
  <c r="K187" i="29"/>
  <c r="K186" i="29" s="1"/>
  <c r="J187" i="29"/>
  <c r="J186" i="29" s="1"/>
  <c r="I187" i="29"/>
  <c r="I186" i="29" s="1"/>
  <c r="H187" i="29"/>
  <c r="H186" i="29" s="1"/>
  <c r="G187" i="29"/>
  <c r="G186" i="29" s="1"/>
  <c r="U185" i="29"/>
  <c r="U184" i="29" s="1"/>
  <c r="S185" i="29"/>
  <c r="S184" i="29" s="1"/>
  <c r="P185" i="29"/>
  <c r="P184" i="29" s="1"/>
  <c r="L185" i="29"/>
  <c r="T184" i="29"/>
  <c r="R184" i="29"/>
  <c r="Q184" i="29"/>
  <c r="O184" i="29"/>
  <c r="N184" i="29"/>
  <c r="M184" i="29"/>
  <c r="K184" i="29"/>
  <c r="J184" i="29"/>
  <c r="I184" i="29"/>
  <c r="H184" i="29"/>
  <c r="G184" i="29"/>
  <c r="U183" i="29"/>
  <c r="U182" i="29" s="1"/>
  <c r="S183" i="29"/>
  <c r="S182" i="29" s="1"/>
  <c r="P183" i="29"/>
  <c r="P182" i="29" s="1"/>
  <c r="L183" i="29"/>
  <c r="T182" i="29"/>
  <c r="R182" i="29"/>
  <c r="Q182" i="29"/>
  <c r="O182" i="29"/>
  <c r="N182" i="29"/>
  <c r="M182" i="29"/>
  <c r="K182" i="29"/>
  <c r="J182" i="29"/>
  <c r="I182" i="29"/>
  <c r="H182" i="29"/>
  <c r="G182" i="29"/>
  <c r="U180" i="29"/>
  <c r="S180" i="29"/>
  <c r="P180" i="29"/>
  <c r="L180" i="29"/>
  <c r="U179" i="29"/>
  <c r="S179" i="29"/>
  <c r="P179" i="29"/>
  <c r="L179" i="29"/>
  <c r="T178" i="29"/>
  <c r="R178" i="29"/>
  <c r="Q178" i="29"/>
  <c r="O178" i="29"/>
  <c r="N178" i="29"/>
  <c r="M178" i="29"/>
  <c r="K178" i="29"/>
  <c r="J178" i="29"/>
  <c r="I178" i="29"/>
  <c r="H178" i="29"/>
  <c r="G178" i="29"/>
  <c r="U177" i="29"/>
  <c r="U176" i="29" s="1"/>
  <c r="S177" i="29"/>
  <c r="S176" i="29" s="1"/>
  <c r="P177" i="29"/>
  <c r="P176" i="29" s="1"/>
  <c r="L177" i="29"/>
  <c r="T176" i="29"/>
  <c r="R176" i="29"/>
  <c r="Q176" i="29"/>
  <c r="O176" i="29"/>
  <c r="N176" i="29"/>
  <c r="M176" i="29"/>
  <c r="K176" i="29"/>
  <c r="J176" i="29"/>
  <c r="I176" i="29"/>
  <c r="H176" i="29"/>
  <c r="G176" i="29"/>
  <c r="S174" i="29"/>
  <c r="P174" i="29"/>
  <c r="L174" i="29"/>
  <c r="U173" i="29"/>
  <c r="U172" i="29" s="1"/>
  <c r="U171" i="29" s="1"/>
  <c r="S173" i="29"/>
  <c r="P173" i="29"/>
  <c r="L173" i="29"/>
  <c r="T172" i="29"/>
  <c r="T171" i="29" s="1"/>
  <c r="R172" i="29"/>
  <c r="R171" i="29" s="1"/>
  <c r="Q172" i="29"/>
  <c r="Q171" i="29" s="1"/>
  <c r="O172" i="29"/>
  <c r="O171" i="29" s="1"/>
  <c r="N172" i="29"/>
  <c r="N171" i="29" s="1"/>
  <c r="M172" i="29"/>
  <c r="M171" i="29" s="1"/>
  <c r="K172" i="29"/>
  <c r="K171" i="29" s="1"/>
  <c r="J172" i="29"/>
  <c r="J171" i="29" s="1"/>
  <c r="I172" i="29"/>
  <c r="H172" i="29"/>
  <c r="H171" i="29" s="1"/>
  <c r="G172" i="29"/>
  <c r="G171" i="29" s="1"/>
  <c r="P170" i="29"/>
  <c r="P169" i="29" s="1"/>
  <c r="P168" i="29" s="1"/>
  <c r="L170" i="29"/>
  <c r="U169" i="29"/>
  <c r="U168" i="29" s="1"/>
  <c r="T169" i="29"/>
  <c r="T168" i="29" s="1"/>
  <c r="S169" i="29"/>
  <c r="S168" i="29" s="1"/>
  <c r="R169" i="29"/>
  <c r="R168" i="29" s="1"/>
  <c r="Q169" i="29"/>
  <c r="Q168" i="29" s="1"/>
  <c r="O169" i="29"/>
  <c r="O168" i="29" s="1"/>
  <c r="N169" i="29"/>
  <c r="N168" i="29" s="1"/>
  <c r="M169" i="29"/>
  <c r="M168" i="29" s="1"/>
  <c r="K169" i="29"/>
  <c r="K168" i="29" s="1"/>
  <c r="J169" i="29"/>
  <c r="J168" i="29" s="1"/>
  <c r="I169" i="29"/>
  <c r="H169" i="29"/>
  <c r="H168" i="29" s="1"/>
  <c r="G169" i="29"/>
  <c r="G168" i="29" s="1"/>
  <c r="L167" i="29"/>
  <c r="U166" i="29"/>
  <c r="T166" i="29"/>
  <c r="S166" i="29"/>
  <c r="R166" i="29"/>
  <c r="Q166" i="29"/>
  <c r="P166" i="29"/>
  <c r="O166" i="29"/>
  <c r="N166" i="29"/>
  <c r="M166" i="29"/>
  <c r="K166" i="29"/>
  <c r="J166" i="29"/>
  <c r="I166" i="29"/>
  <c r="H166" i="29"/>
  <c r="G166" i="29"/>
  <c r="U165" i="29"/>
  <c r="U164" i="29" s="1"/>
  <c r="S165" i="29"/>
  <c r="S164" i="29" s="1"/>
  <c r="P165" i="29"/>
  <c r="P164" i="29" s="1"/>
  <c r="L165" i="29"/>
  <c r="T164" i="29"/>
  <c r="R164" i="29"/>
  <c r="Q164" i="29"/>
  <c r="O164" i="29"/>
  <c r="N164" i="29"/>
  <c r="M164" i="29"/>
  <c r="K164" i="29"/>
  <c r="J164" i="29"/>
  <c r="I164" i="29"/>
  <c r="H164" i="29"/>
  <c r="G164" i="29"/>
  <c r="U163" i="29"/>
  <c r="S163" i="29"/>
  <c r="P163" i="29"/>
  <c r="L163" i="29"/>
  <c r="U162" i="29"/>
  <c r="U161" i="29" s="1"/>
  <c r="S162" i="29"/>
  <c r="P162" i="29"/>
  <c r="P161" i="29" s="1"/>
  <c r="L162" i="29"/>
  <c r="T161" i="29"/>
  <c r="R161" i="29"/>
  <c r="Q161" i="29"/>
  <c r="O161" i="29"/>
  <c r="N161" i="29"/>
  <c r="M161" i="29"/>
  <c r="K161" i="29"/>
  <c r="J161" i="29"/>
  <c r="I161" i="29"/>
  <c r="H161" i="29"/>
  <c r="G161" i="29"/>
  <c r="U159" i="29"/>
  <c r="U158" i="29" s="1"/>
  <c r="U157" i="29" s="1"/>
  <c r="S159" i="29"/>
  <c r="S158" i="29" s="1"/>
  <c r="S157" i="29" s="1"/>
  <c r="P159" i="29"/>
  <c r="P158" i="29" s="1"/>
  <c r="P157" i="29" s="1"/>
  <c r="L159" i="29"/>
  <c r="T158" i="29"/>
  <c r="T157" i="29" s="1"/>
  <c r="R158" i="29"/>
  <c r="R157" i="29" s="1"/>
  <c r="Q158" i="29"/>
  <c r="Q157" i="29" s="1"/>
  <c r="O158" i="29"/>
  <c r="O157" i="29" s="1"/>
  <c r="N158" i="29"/>
  <c r="N157" i="29" s="1"/>
  <c r="M158" i="29"/>
  <c r="M157" i="29" s="1"/>
  <c r="K158" i="29"/>
  <c r="K157" i="29" s="1"/>
  <c r="J158" i="29"/>
  <c r="J157" i="29" s="1"/>
  <c r="I158" i="29"/>
  <c r="H158" i="29"/>
  <c r="H157" i="29" s="1"/>
  <c r="G158" i="29"/>
  <c r="G157" i="29" s="1"/>
  <c r="U156" i="29"/>
  <c r="U155" i="29" s="1"/>
  <c r="U154" i="29" s="1"/>
  <c r="S156" i="29"/>
  <c r="S155" i="29" s="1"/>
  <c r="S154" i="29" s="1"/>
  <c r="P156" i="29"/>
  <c r="P155" i="29" s="1"/>
  <c r="P154" i="29" s="1"/>
  <c r="L156" i="29"/>
  <c r="T155" i="29"/>
  <c r="T154" i="29" s="1"/>
  <c r="R155" i="29"/>
  <c r="R154" i="29" s="1"/>
  <c r="Q155" i="29"/>
  <c r="Q154" i="29" s="1"/>
  <c r="O155" i="29"/>
  <c r="O154" i="29" s="1"/>
  <c r="N155" i="29"/>
  <c r="N154" i="29" s="1"/>
  <c r="M155" i="29"/>
  <c r="M154" i="29" s="1"/>
  <c r="K155" i="29"/>
  <c r="K154" i="29" s="1"/>
  <c r="J155" i="29"/>
  <c r="J154" i="29" s="1"/>
  <c r="I155" i="29"/>
  <c r="H155" i="29"/>
  <c r="H154" i="29" s="1"/>
  <c r="G155" i="29"/>
  <c r="G154" i="29" s="1"/>
  <c r="U153" i="29"/>
  <c r="U152" i="29" s="1"/>
  <c r="S153" i="29"/>
  <c r="S152" i="29" s="1"/>
  <c r="P153" i="29"/>
  <c r="P152" i="29" s="1"/>
  <c r="L153" i="29"/>
  <c r="T152" i="29"/>
  <c r="R152" i="29"/>
  <c r="Q152" i="29"/>
  <c r="O152" i="29"/>
  <c r="N152" i="29"/>
  <c r="M152" i="29"/>
  <c r="K152" i="29"/>
  <c r="J152" i="29"/>
  <c r="I152" i="29"/>
  <c r="H152" i="29"/>
  <c r="G152" i="29"/>
  <c r="U151" i="29"/>
  <c r="U150" i="29" s="1"/>
  <c r="S151" i="29"/>
  <c r="S150" i="29" s="1"/>
  <c r="P151" i="29"/>
  <c r="P150" i="29" s="1"/>
  <c r="L151" i="29"/>
  <c r="T150" i="29"/>
  <c r="R150" i="29"/>
  <c r="Q150" i="29"/>
  <c r="O150" i="29"/>
  <c r="N150" i="29"/>
  <c r="M150" i="29"/>
  <c r="K150" i="29"/>
  <c r="J150" i="29"/>
  <c r="I150" i="29"/>
  <c r="H150" i="29"/>
  <c r="G150" i="29"/>
  <c r="U149" i="29"/>
  <c r="U148" i="29" s="1"/>
  <c r="S149" i="29"/>
  <c r="S148" i="29" s="1"/>
  <c r="P149" i="29"/>
  <c r="P148" i="29" s="1"/>
  <c r="L149" i="29"/>
  <c r="T148" i="29"/>
  <c r="R148" i="29"/>
  <c r="Q148" i="29"/>
  <c r="O148" i="29"/>
  <c r="N148" i="29"/>
  <c r="M148" i="29"/>
  <c r="K148" i="29"/>
  <c r="J148" i="29"/>
  <c r="I148" i="29"/>
  <c r="H148" i="29"/>
  <c r="G148" i="29"/>
  <c r="U147" i="29"/>
  <c r="U146" i="29" s="1"/>
  <c r="S147" i="29"/>
  <c r="S146" i="29" s="1"/>
  <c r="P147" i="29"/>
  <c r="P146" i="29" s="1"/>
  <c r="L147" i="29"/>
  <c r="T146" i="29"/>
  <c r="R146" i="29"/>
  <c r="Q146" i="29"/>
  <c r="O146" i="29"/>
  <c r="N146" i="29"/>
  <c r="M146" i="29"/>
  <c r="K146" i="29"/>
  <c r="J146" i="29"/>
  <c r="I146" i="29"/>
  <c r="H146" i="29"/>
  <c r="G146" i="29"/>
  <c r="U144" i="29"/>
  <c r="U143" i="29" s="1"/>
  <c r="U142" i="29" s="1"/>
  <c r="S144" i="29"/>
  <c r="S143" i="29" s="1"/>
  <c r="S142" i="29" s="1"/>
  <c r="P144" i="29"/>
  <c r="P143" i="29" s="1"/>
  <c r="P142" i="29" s="1"/>
  <c r="L144" i="29"/>
  <c r="T143" i="29"/>
  <c r="T142" i="29" s="1"/>
  <c r="R143" i="29"/>
  <c r="R142" i="29" s="1"/>
  <c r="Q143" i="29"/>
  <c r="Q142" i="29" s="1"/>
  <c r="O143" i="29"/>
  <c r="O142" i="29" s="1"/>
  <c r="N143" i="29"/>
  <c r="N142" i="29" s="1"/>
  <c r="M143" i="29"/>
  <c r="M142" i="29" s="1"/>
  <c r="K143" i="29"/>
  <c r="K142" i="29" s="1"/>
  <c r="J143" i="29"/>
  <c r="J142" i="29" s="1"/>
  <c r="I143" i="29"/>
  <c r="H143" i="29"/>
  <c r="H142" i="29" s="1"/>
  <c r="G143" i="29"/>
  <c r="G142" i="29" s="1"/>
  <c r="U141" i="29"/>
  <c r="U140" i="29" s="1"/>
  <c r="S141" i="29"/>
  <c r="S140" i="29" s="1"/>
  <c r="P141" i="29"/>
  <c r="P140" i="29" s="1"/>
  <c r="L141" i="29"/>
  <c r="T140" i="29"/>
  <c r="R140" i="29"/>
  <c r="Q140" i="29"/>
  <c r="O140" i="29"/>
  <c r="N140" i="29"/>
  <c r="M140" i="29"/>
  <c r="K140" i="29"/>
  <c r="J140" i="29"/>
  <c r="I140" i="29"/>
  <c r="H140" i="29"/>
  <c r="G140" i="29"/>
  <c r="U139" i="29"/>
  <c r="U138" i="29" s="1"/>
  <c r="S139" i="29"/>
  <c r="S138" i="29" s="1"/>
  <c r="P139" i="29"/>
  <c r="P138" i="29" s="1"/>
  <c r="L139" i="29"/>
  <c r="T138" i="29"/>
  <c r="R138" i="29"/>
  <c r="Q138" i="29"/>
  <c r="O138" i="29"/>
  <c r="N138" i="29"/>
  <c r="M138" i="29"/>
  <c r="K138" i="29"/>
  <c r="J138" i="29"/>
  <c r="I138" i="29"/>
  <c r="H138" i="29"/>
  <c r="G138" i="29"/>
  <c r="U136" i="29"/>
  <c r="U135" i="29" s="1"/>
  <c r="U134" i="29" s="1"/>
  <c r="S136" i="29"/>
  <c r="S135" i="29" s="1"/>
  <c r="S134" i="29" s="1"/>
  <c r="P136" i="29"/>
  <c r="P135" i="29" s="1"/>
  <c r="P134" i="29" s="1"/>
  <c r="L136" i="29"/>
  <c r="T135" i="29"/>
  <c r="T134" i="29" s="1"/>
  <c r="R135" i="29"/>
  <c r="R134" i="29" s="1"/>
  <c r="Q135" i="29"/>
  <c r="Q134" i="29" s="1"/>
  <c r="O135" i="29"/>
  <c r="O134" i="29" s="1"/>
  <c r="N135" i="29"/>
  <c r="N134" i="29" s="1"/>
  <c r="M135" i="29"/>
  <c r="M134" i="29" s="1"/>
  <c r="K135" i="29"/>
  <c r="K134" i="29" s="1"/>
  <c r="J135" i="29"/>
  <c r="J134" i="29" s="1"/>
  <c r="I135" i="29"/>
  <c r="I134" i="29" s="1"/>
  <c r="H135" i="29"/>
  <c r="H134" i="29" s="1"/>
  <c r="G135" i="29"/>
  <c r="G134" i="29" s="1"/>
  <c r="U133" i="29"/>
  <c r="U132" i="29" s="1"/>
  <c r="S133" i="29"/>
  <c r="S132" i="29" s="1"/>
  <c r="P133" i="29"/>
  <c r="P132" i="29" s="1"/>
  <c r="L133" i="29"/>
  <c r="T132" i="29"/>
  <c r="R132" i="29"/>
  <c r="Q132" i="29"/>
  <c r="O132" i="29"/>
  <c r="N132" i="29"/>
  <c r="M132" i="29"/>
  <c r="K132" i="29"/>
  <c r="J132" i="29"/>
  <c r="I132" i="29"/>
  <c r="H132" i="29"/>
  <c r="G132" i="29"/>
  <c r="U131" i="29"/>
  <c r="U130" i="29" s="1"/>
  <c r="S131" i="29"/>
  <c r="S130" i="29" s="1"/>
  <c r="P131" i="29"/>
  <c r="P130" i="29" s="1"/>
  <c r="L131" i="29"/>
  <c r="T130" i="29"/>
  <c r="R130" i="29"/>
  <c r="Q130" i="29"/>
  <c r="O130" i="29"/>
  <c r="N130" i="29"/>
  <c r="M130" i="29"/>
  <c r="K130" i="29"/>
  <c r="J130" i="29"/>
  <c r="I130" i="29"/>
  <c r="H130" i="29"/>
  <c r="G130" i="29"/>
  <c r="U128" i="29"/>
  <c r="U127" i="29" s="1"/>
  <c r="U126" i="29" s="1"/>
  <c r="S128" i="29"/>
  <c r="S127" i="29" s="1"/>
  <c r="S126" i="29" s="1"/>
  <c r="P128" i="29"/>
  <c r="P127" i="29" s="1"/>
  <c r="P126" i="29" s="1"/>
  <c r="L128" i="29"/>
  <c r="T127" i="29"/>
  <c r="T126" i="29" s="1"/>
  <c r="R127" i="29"/>
  <c r="R126" i="29" s="1"/>
  <c r="Q127" i="29"/>
  <c r="Q126" i="29" s="1"/>
  <c r="O127" i="29"/>
  <c r="O126" i="29" s="1"/>
  <c r="N127" i="29"/>
  <c r="N126" i="29" s="1"/>
  <c r="M127" i="29"/>
  <c r="M126" i="29" s="1"/>
  <c r="K127" i="29"/>
  <c r="K126" i="29" s="1"/>
  <c r="J127" i="29"/>
  <c r="J126" i="29" s="1"/>
  <c r="I127" i="29"/>
  <c r="H127" i="29"/>
  <c r="H126" i="29" s="1"/>
  <c r="G127" i="29"/>
  <c r="G126" i="29" s="1"/>
  <c r="U125" i="29"/>
  <c r="U124" i="29" s="1"/>
  <c r="S125" i="29"/>
  <c r="S124" i="29" s="1"/>
  <c r="P125" i="29"/>
  <c r="P124" i="29" s="1"/>
  <c r="L125" i="29"/>
  <c r="T124" i="29"/>
  <c r="R124" i="29"/>
  <c r="Q124" i="29"/>
  <c r="O124" i="29"/>
  <c r="N124" i="29"/>
  <c r="M124" i="29"/>
  <c r="K124" i="29"/>
  <c r="J124" i="29"/>
  <c r="I124" i="29"/>
  <c r="H124" i="29"/>
  <c r="G124" i="29"/>
  <c r="U123" i="29"/>
  <c r="U122" i="29" s="1"/>
  <c r="P123" i="29"/>
  <c r="P122" i="29" s="1"/>
  <c r="L123" i="29"/>
  <c r="T122" i="29"/>
  <c r="S122" i="29"/>
  <c r="R122" i="29"/>
  <c r="Q122" i="29"/>
  <c r="O122" i="29"/>
  <c r="N122" i="29"/>
  <c r="M122" i="29"/>
  <c r="K122" i="29"/>
  <c r="J122" i="29"/>
  <c r="I122" i="29"/>
  <c r="H122" i="29"/>
  <c r="G122" i="29"/>
  <c r="U120" i="29"/>
  <c r="U119" i="29" s="1"/>
  <c r="U118" i="29" s="1"/>
  <c r="S120" i="29"/>
  <c r="S119" i="29" s="1"/>
  <c r="S118" i="29" s="1"/>
  <c r="P120" i="29"/>
  <c r="P119" i="29" s="1"/>
  <c r="P118" i="29" s="1"/>
  <c r="L120" i="29"/>
  <c r="T119" i="29"/>
  <c r="T118" i="29" s="1"/>
  <c r="R119" i="29"/>
  <c r="R118" i="29" s="1"/>
  <c r="Q119" i="29"/>
  <c r="Q118" i="29" s="1"/>
  <c r="O119" i="29"/>
  <c r="O118" i="29" s="1"/>
  <c r="N119" i="29"/>
  <c r="N118" i="29" s="1"/>
  <c r="M119" i="29"/>
  <c r="M118" i="29" s="1"/>
  <c r="K119" i="29"/>
  <c r="K118" i="29" s="1"/>
  <c r="J119" i="29"/>
  <c r="J118" i="29" s="1"/>
  <c r="I119" i="29"/>
  <c r="H119" i="29"/>
  <c r="H118" i="29" s="1"/>
  <c r="G119" i="29"/>
  <c r="G118" i="29" s="1"/>
  <c r="U117" i="29"/>
  <c r="U116" i="29" s="1"/>
  <c r="U115" i="29" s="1"/>
  <c r="S117" i="29"/>
  <c r="S116" i="29" s="1"/>
  <c r="S115" i="29" s="1"/>
  <c r="P117" i="29"/>
  <c r="P116" i="29" s="1"/>
  <c r="P115" i="29" s="1"/>
  <c r="L117" i="29"/>
  <c r="T116" i="29"/>
  <c r="T115" i="29" s="1"/>
  <c r="R116" i="29"/>
  <c r="R115" i="29" s="1"/>
  <c r="Q116" i="29"/>
  <c r="Q115" i="29" s="1"/>
  <c r="O116" i="29"/>
  <c r="O115" i="29" s="1"/>
  <c r="N116" i="29"/>
  <c r="N115" i="29" s="1"/>
  <c r="M116" i="29"/>
  <c r="M115" i="29" s="1"/>
  <c r="K116" i="29"/>
  <c r="K115" i="29" s="1"/>
  <c r="J116" i="29"/>
  <c r="J115" i="29" s="1"/>
  <c r="I116" i="29"/>
  <c r="H116" i="29"/>
  <c r="H115" i="29" s="1"/>
  <c r="G116" i="29"/>
  <c r="G115" i="29" s="1"/>
  <c r="U114" i="29"/>
  <c r="U113" i="29" s="1"/>
  <c r="U112" i="29" s="1"/>
  <c r="S114" i="29"/>
  <c r="S113" i="29" s="1"/>
  <c r="S112" i="29" s="1"/>
  <c r="P114" i="29"/>
  <c r="P113" i="29" s="1"/>
  <c r="P112" i="29" s="1"/>
  <c r="L114" i="29"/>
  <c r="T113" i="29"/>
  <c r="T112" i="29" s="1"/>
  <c r="R113" i="29"/>
  <c r="R112" i="29" s="1"/>
  <c r="Q113" i="29"/>
  <c r="Q112" i="29" s="1"/>
  <c r="O113" i="29"/>
  <c r="O112" i="29" s="1"/>
  <c r="N113" i="29"/>
  <c r="N112" i="29" s="1"/>
  <c r="M113" i="29"/>
  <c r="M112" i="29" s="1"/>
  <c r="K113" i="29"/>
  <c r="K112" i="29" s="1"/>
  <c r="J113" i="29"/>
  <c r="J112" i="29" s="1"/>
  <c r="I113" i="29"/>
  <c r="H113" i="29"/>
  <c r="H112" i="29" s="1"/>
  <c r="G113" i="29"/>
  <c r="G112" i="29" s="1"/>
  <c r="U109" i="29"/>
  <c r="U108" i="29" s="1"/>
  <c r="S109" i="29"/>
  <c r="S108" i="29" s="1"/>
  <c r="P109" i="29"/>
  <c r="P108" i="29" s="1"/>
  <c r="L109" i="29"/>
  <c r="T108" i="29"/>
  <c r="R108" i="29"/>
  <c r="Q108" i="29"/>
  <c r="O108" i="29"/>
  <c r="N108" i="29"/>
  <c r="M108" i="29"/>
  <c r="K108" i="29"/>
  <c r="J108" i="29"/>
  <c r="I108" i="29"/>
  <c r="H108" i="29"/>
  <c r="H105" i="29" s="1"/>
  <c r="G108" i="29"/>
  <c r="G105" i="29" s="1"/>
  <c r="U107" i="29"/>
  <c r="U106" i="29" s="1"/>
  <c r="S107" i="29"/>
  <c r="S106" i="29" s="1"/>
  <c r="P107" i="29"/>
  <c r="P106" i="29" s="1"/>
  <c r="L107" i="29"/>
  <c r="T106" i="29"/>
  <c r="R106" i="29"/>
  <c r="Q106" i="29"/>
  <c r="O106" i="29"/>
  <c r="N106" i="29"/>
  <c r="M106" i="29"/>
  <c r="K106" i="29"/>
  <c r="J106" i="29"/>
  <c r="I106" i="29"/>
  <c r="L106" i="29" s="1"/>
  <c r="U104" i="29"/>
  <c r="U103" i="29" s="1"/>
  <c r="S104" i="29"/>
  <c r="S103" i="29" s="1"/>
  <c r="P104" i="29"/>
  <c r="P103" i="29" s="1"/>
  <c r="L104" i="29"/>
  <c r="T103" i="29"/>
  <c r="R103" i="29"/>
  <c r="Q103" i="29"/>
  <c r="O103" i="29"/>
  <c r="N103" i="29"/>
  <c r="M103" i="29"/>
  <c r="K103" i="29"/>
  <c r="J103" i="29"/>
  <c r="I103" i="29"/>
  <c r="H103" i="29"/>
  <c r="G103" i="29"/>
  <c r="U102" i="29"/>
  <c r="U101" i="29" s="1"/>
  <c r="S102" i="29"/>
  <c r="S101" i="29" s="1"/>
  <c r="P102" i="29"/>
  <c r="P101" i="29" s="1"/>
  <c r="L102" i="29"/>
  <c r="T101" i="29"/>
  <c r="R101" i="29"/>
  <c r="Q101" i="29"/>
  <c r="O101" i="29"/>
  <c r="N101" i="29"/>
  <c r="M101" i="29"/>
  <c r="K101" i="29"/>
  <c r="J101" i="29"/>
  <c r="I101" i="29"/>
  <c r="H101" i="29"/>
  <c r="G101" i="29"/>
  <c r="U100" i="29"/>
  <c r="U99" i="29" s="1"/>
  <c r="S100" i="29"/>
  <c r="S99" i="29" s="1"/>
  <c r="P100" i="29"/>
  <c r="P99" i="29" s="1"/>
  <c r="L100" i="29"/>
  <c r="T99" i="29"/>
  <c r="R99" i="29"/>
  <c r="Q99" i="29"/>
  <c r="O99" i="29"/>
  <c r="N99" i="29"/>
  <c r="M99" i="29"/>
  <c r="K99" i="29"/>
  <c r="J99" i="29"/>
  <c r="I99" i="29"/>
  <c r="H99" i="29"/>
  <c r="G99" i="29"/>
  <c r="U98" i="29"/>
  <c r="S98" i="29"/>
  <c r="P98" i="29"/>
  <c r="L98" i="29"/>
  <c r="U97" i="29"/>
  <c r="S97" i="29"/>
  <c r="P97" i="29"/>
  <c r="L97" i="29"/>
  <c r="T96" i="29"/>
  <c r="R96" i="29"/>
  <c r="Q96" i="29"/>
  <c r="O96" i="29"/>
  <c r="N96" i="29"/>
  <c r="M96" i="29"/>
  <c r="K96" i="29"/>
  <c r="J96" i="29"/>
  <c r="I96" i="29"/>
  <c r="H96" i="29"/>
  <c r="G96" i="29"/>
  <c r="U94" i="29"/>
  <c r="U93" i="29" s="1"/>
  <c r="S94" i="29"/>
  <c r="S93" i="29" s="1"/>
  <c r="P94" i="29"/>
  <c r="P93" i="29" s="1"/>
  <c r="L94" i="29"/>
  <c r="T93" i="29"/>
  <c r="R93" i="29"/>
  <c r="Q93" i="29"/>
  <c r="O93" i="29"/>
  <c r="N93" i="29"/>
  <c r="M93" i="29"/>
  <c r="K93" i="29"/>
  <c r="J93" i="29"/>
  <c r="I93" i="29"/>
  <c r="H93" i="29"/>
  <c r="G93" i="29"/>
  <c r="U92" i="29"/>
  <c r="U91" i="29" s="1"/>
  <c r="S92" i="29"/>
  <c r="S91" i="29" s="1"/>
  <c r="P92" i="29"/>
  <c r="P91" i="29" s="1"/>
  <c r="L92" i="29"/>
  <c r="T91" i="29"/>
  <c r="R91" i="29"/>
  <c r="Q91" i="29"/>
  <c r="O91" i="29"/>
  <c r="N91" i="29"/>
  <c r="M91" i="29"/>
  <c r="K91" i="29"/>
  <c r="J91" i="29"/>
  <c r="I91" i="29"/>
  <c r="H91" i="29"/>
  <c r="G91" i="29"/>
  <c r="U89" i="29"/>
  <c r="U88" i="29" s="1"/>
  <c r="S89" i="29"/>
  <c r="S88" i="29" s="1"/>
  <c r="P89" i="29"/>
  <c r="P88" i="29" s="1"/>
  <c r="L89" i="29"/>
  <c r="T88" i="29"/>
  <c r="R88" i="29"/>
  <c r="Q88" i="29"/>
  <c r="O88" i="29"/>
  <c r="N88" i="29"/>
  <c r="M88" i="29"/>
  <c r="K88" i="29"/>
  <c r="J88" i="29"/>
  <c r="I88" i="29"/>
  <c r="H88" i="29"/>
  <c r="G88" i="29"/>
  <c r="U87" i="29"/>
  <c r="S87" i="29"/>
  <c r="P87" i="29"/>
  <c r="L87" i="29"/>
  <c r="U86" i="29"/>
  <c r="S86" i="29"/>
  <c r="P86" i="29"/>
  <c r="L86" i="29"/>
  <c r="U85" i="29"/>
  <c r="S85" i="29"/>
  <c r="P85" i="29"/>
  <c r="L85" i="29"/>
  <c r="T84" i="29"/>
  <c r="R84" i="29"/>
  <c r="Q84" i="29"/>
  <c r="O84" i="29"/>
  <c r="N84" i="29"/>
  <c r="M84" i="29"/>
  <c r="K84" i="29"/>
  <c r="J84" i="29"/>
  <c r="I84" i="29"/>
  <c r="H84" i="29"/>
  <c r="G84" i="29"/>
  <c r="U83" i="29"/>
  <c r="S83" i="29"/>
  <c r="P83" i="29"/>
  <c r="L83" i="29"/>
  <c r="U82" i="29"/>
  <c r="S82" i="29"/>
  <c r="P82" i="29"/>
  <c r="L82" i="29"/>
  <c r="T81" i="29"/>
  <c r="R81" i="29"/>
  <c r="Q81" i="29"/>
  <c r="O81" i="29"/>
  <c r="N81" i="29"/>
  <c r="M81" i="29"/>
  <c r="K81" i="29"/>
  <c r="J81" i="29"/>
  <c r="I81" i="29"/>
  <c r="H81" i="29"/>
  <c r="G81" i="29"/>
  <c r="U80" i="29"/>
  <c r="S80" i="29"/>
  <c r="P80" i="29"/>
  <c r="L80" i="29"/>
  <c r="U79" i="29"/>
  <c r="S79" i="29"/>
  <c r="P79" i="29"/>
  <c r="L79" i="29"/>
  <c r="U78" i="29"/>
  <c r="S78" i="29"/>
  <c r="P78" i="29"/>
  <c r="L78" i="29"/>
  <c r="U77" i="29"/>
  <c r="S77" i="29"/>
  <c r="P77" i="29"/>
  <c r="L77" i="29"/>
  <c r="T76" i="29"/>
  <c r="R76" i="29"/>
  <c r="Q76" i="29"/>
  <c r="O76" i="29"/>
  <c r="N76" i="29"/>
  <c r="M76" i="29"/>
  <c r="K76" i="29"/>
  <c r="J76" i="29"/>
  <c r="I76" i="29"/>
  <c r="H76" i="29"/>
  <c r="G76" i="29"/>
  <c r="U75" i="29"/>
  <c r="U74" i="29" s="1"/>
  <c r="S75" i="29"/>
  <c r="S74" i="29" s="1"/>
  <c r="P75" i="29"/>
  <c r="P74" i="29" s="1"/>
  <c r="L75" i="29"/>
  <c r="T74" i="29"/>
  <c r="R74" i="29"/>
  <c r="Q74" i="29"/>
  <c r="O74" i="29"/>
  <c r="N74" i="29"/>
  <c r="M74" i="29"/>
  <c r="K74" i="29"/>
  <c r="J74" i="29"/>
  <c r="I74" i="29"/>
  <c r="H74" i="29"/>
  <c r="G74" i="29"/>
  <c r="U72" i="29"/>
  <c r="U71" i="29" s="1"/>
  <c r="S72" i="29"/>
  <c r="S71" i="29" s="1"/>
  <c r="P72" i="29"/>
  <c r="P71" i="29" s="1"/>
  <c r="L72" i="29"/>
  <c r="T71" i="29"/>
  <c r="R71" i="29"/>
  <c r="Q71" i="29"/>
  <c r="O71" i="29"/>
  <c r="N71" i="29"/>
  <c r="M71" i="29"/>
  <c r="K71" i="29"/>
  <c r="J71" i="29"/>
  <c r="I71" i="29"/>
  <c r="H71" i="29"/>
  <c r="G71" i="29"/>
  <c r="U70" i="29"/>
  <c r="S70" i="29"/>
  <c r="P70" i="29"/>
  <c r="L70" i="29"/>
  <c r="U69" i="29"/>
  <c r="S69" i="29"/>
  <c r="P69" i="29"/>
  <c r="L69" i="29"/>
  <c r="U68" i="29"/>
  <c r="S68" i="29"/>
  <c r="P68" i="29"/>
  <c r="L68" i="29"/>
  <c r="T67" i="29"/>
  <c r="R67" i="29"/>
  <c r="Q67" i="29"/>
  <c r="O67" i="29"/>
  <c r="N67" i="29"/>
  <c r="M67" i="29"/>
  <c r="K67" i="29"/>
  <c r="J67" i="29"/>
  <c r="I67" i="29"/>
  <c r="H67" i="29"/>
  <c r="G67" i="29"/>
  <c r="U66" i="29"/>
  <c r="U65" i="29" s="1"/>
  <c r="S66" i="29"/>
  <c r="S65" i="29" s="1"/>
  <c r="P66" i="29"/>
  <c r="P65" i="29" s="1"/>
  <c r="L66" i="29"/>
  <c r="T65" i="29"/>
  <c r="R65" i="29"/>
  <c r="Q65" i="29"/>
  <c r="O65" i="29"/>
  <c r="N65" i="29"/>
  <c r="M65" i="29"/>
  <c r="K65" i="29"/>
  <c r="J65" i="29"/>
  <c r="I65" i="29"/>
  <c r="H65" i="29"/>
  <c r="G65" i="29"/>
  <c r="L63" i="29"/>
  <c r="U62" i="29"/>
  <c r="T62" i="29"/>
  <c r="S62" i="29"/>
  <c r="R62" i="29"/>
  <c r="Q62" i="29"/>
  <c r="P62" i="29"/>
  <c r="O62" i="29"/>
  <c r="K62" i="29"/>
  <c r="J62" i="29"/>
  <c r="I62" i="29"/>
  <c r="L62" i="29" s="1"/>
  <c r="U61" i="29"/>
  <c r="S61" i="29"/>
  <c r="P61" i="29"/>
  <c r="L61" i="29"/>
  <c r="U60" i="29"/>
  <c r="S60" i="29"/>
  <c r="P60" i="29"/>
  <c r="L60" i="29"/>
  <c r="U59" i="29"/>
  <c r="S59" i="29"/>
  <c r="P59" i="29"/>
  <c r="L59" i="29"/>
  <c r="U58" i="29"/>
  <c r="S58" i="29"/>
  <c r="P58" i="29"/>
  <c r="L58" i="29"/>
  <c r="T57" i="29"/>
  <c r="R57" i="29"/>
  <c r="Q57" i="29"/>
  <c r="O57" i="29"/>
  <c r="N57" i="29"/>
  <c r="M57" i="29"/>
  <c r="K57" i="29"/>
  <c r="J57" i="29"/>
  <c r="I57" i="29"/>
  <c r="H57" i="29"/>
  <c r="G57" i="29"/>
  <c r="U56" i="29"/>
  <c r="U55" i="29" s="1"/>
  <c r="S56" i="29"/>
  <c r="S55" i="29" s="1"/>
  <c r="P56" i="29"/>
  <c r="P55" i="29" s="1"/>
  <c r="L56" i="29"/>
  <c r="T55" i="29"/>
  <c r="R55" i="29"/>
  <c r="Q55" i="29"/>
  <c r="O55" i="29"/>
  <c r="N55" i="29"/>
  <c r="M55" i="29"/>
  <c r="K55" i="29"/>
  <c r="J55" i="29"/>
  <c r="I55" i="29"/>
  <c r="H55" i="29"/>
  <c r="G55" i="29"/>
  <c r="U54" i="29"/>
  <c r="U53" i="29" s="1"/>
  <c r="S54" i="29"/>
  <c r="S53" i="29" s="1"/>
  <c r="P54" i="29"/>
  <c r="P53" i="29" s="1"/>
  <c r="L54" i="29"/>
  <c r="T53" i="29"/>
  <c r="R53" i="29"/>
  <c r="Q53" i="29"/>
  <c r="O53" i="29"/>
  <c r="N53" i="29"/>
  <c r="M53" i="29"/>
  <c r="K53" i="29"/>
  <c r="J53" i="29"/>
  <c r="I53" i="29"/>
  <c r="H53" i="29"/>
  <c r="G53" i="29"/>
  <c r="U52" i="29"/>
  <c r="U51" i="29" s="1"/>
  <c r="S52" i="29"/>
  <c r="S51" i="29" s="1"/>
  <c r="P52" i="29"/>
  <c r="P51" i="29" s="1"/>
  <c r="L52" i="29"/>
  <c r="T51" i="29"/>
  <c r="R51" i="29"/>
  <c r="Q51" i="29"/>
  <c r="O51" i="29"/>
  <c r="N51" i="29"/>
  <c r="M51" i="29"/>
  <c r="K51" i="29"/>
  <c r="J51" i="29"/>
  <c r="I51" i="29"/>
  <c r="H51" i="29"/>
  <c r="G51" i="29"/>
  <c r="U50" i="29"/>
  <c r="S50" i="29"/>
  <c r="P50" i="29"/>
  <c r="L50" i="29"/>
  <c r="U49" i="29"/>
  <c r="S49" i="29"/>
  <c r="P49" i="29"/>
  <c r="L49" i="29"/>
  <c r="U48" i="29"/>
  <c r="S48" i="29"/>
  <c r="P48" i="29"/>
  <c r="L48" i="29"/>
  <c r="T47" i="29"/>
  <c r="R47" i="29"/>
  <c r="Q47" i="29"/>
  <c r="O47" i="29"/>
  <c r="N47" i="29"/>
  <c r="M47" i="29"/>
  <c r="K47" i="29"/>
  <c r="J47" i="29"/>
  <c r="I47" i="29"/>
  <c r="H47" i="29"/>
  <c r="G47" i="29"/>
  <c r="U46" i="29"/>
  <c r="S46" i="29"/>
  <c r="P46" i="29"/>
  <c r="L46" i="29"/>
  <c r="U45" i="29"/>
  <c r="S45" i="29"/>
  <c r="P45" i="29"/>
  <c r="L45" i="29"/>
  <c r="U44" i="29"/>
  <c r="S44" i="29"/>
  <c r="P44" i="29"/>
  <c r="L44" i="29"/>
  <c r="U43" i="29"/>
  <c r="S43" i="29"/>
  <c r="P43" i="29"/>
  <c r="L43" i="29"/>
  <c r="U42" i="29"/>
  <c r="S42" i="29"/>
  <c r="P42" i="29"/>
  <c r="L42" i="29"/>
  <c r="U41" i="29"/>
  <c r="S41" i="29"/>
  <c r="P41" i="29"/>
  <c r="L41" i="29"/>
  <c r="T40" i="29"/>
  <c r="R40" i="29"/>
  <c r="Q40" i="29"/>
  <c r="O40" i="29"/>
  <c r="N40" i="29"/>
  <c r="M40" i="29"/>
  <c r="K40" i="29"/>
  <c r="J40" i="29"/>
  <c r="I40" i="29"/>
  <c r="H40" i="29"/>
  <c r="G40" i="29"/>
  <c r="U39" i="29"/>
  <c r="U38" i="29" s="1"/>
  <c r="S39" i="29"/>
  <c r="S38" i="29" s="1"/>
  <c r="P39" i="29"/>
  <c r="P38" i="29" s="1"/>
  <c r="L39" i="29"/>
  <c r="T38" i="29"/>
  <c r="R38" i="29"/>
  <c r="Q38" i="29"/>
  <c r="O38" i="29"/>
  <c r="N38" i="29"/>
  <c r="M38" i="29"/>
  <c r="K38" i="29"/>
  <c r="J38" i="29"/>
  <c r="I38" i="29"/>
  <c r="H38" i="29"/>
  <c r="G38" i="29"/>
  <c r="U37" i="29"/>
  <c r="S37" i="29"/>
  <c r="P37" i="29"/>
  <c r="L37" i="29"/>
  <c r="U36" i="29"/>
  <c r="S36" i="29"/>
  <c r="P36" i="29"/>
  <c r="L36" i="29"/>
  <c r="U35" i="29"/>
  <c r="S35" i="29"/>
  <c r="P35" i="29"/>
  <c r="L35" i="29"/>
  <c r="U34" i="29"/>
  <c r="S34" i="29"/>
  <c r="P34" i="29"/>
  <c r="L34" i="29"/>
  <c r="U33" i="29"/>
  <c r="S33" i="29"/>
  <c r="P33" i="29"/>
  <c r="L33" i="29"/>
  <c r="U32" i="29"/>
  <c r="S32" i="29"/>
  <c r="P32" i="29"/>
  <c r="L32" i="29"/>
  <c r="U31" i="29"/>
  <c r="S31" i="29"/>
  <c r="P31" i="29"/>
  <c r="L31" i="29"/>
  <c r="U30" i="29"/>
  <c r="S30" i="29"/>
  <c r="P30" i="29"/>
  <c r="L30" i="29"/>
  <c r="U29" i="29"/>
  <c r="S29" i="29"/>
  <c r="P29" i="29"/>
  <c r="L29" i="29"/>
  <c r="T28" i="29"/>
  <c r="R28" i="29"/>
  <c r="Q28" i="29"/>
  <c r="O28" i="29"/>
  <c r="N28" i="29"/>
  <c r="M28" i="29"/>
  <c r="K28" i="29"/>
  <c r="J28" i="29"/>
  <c r="I28" i="29"/>
  <c r="H28" i="29"/>
  <c r="G28" i="29"/>
  <c r="U27" i="29"/>
  <c r="S27" i="29"/>
  <c r="P27" i="29"/>
  <c r="L27" i="29"/>
  <c r="U26" i="29"/>
  <c r="S26" i="29"/>
  <c r="P26" i="29"/>
  <c r="L26" i="29"/>
  <c r="U25" i="29"/>
  <c r="S25" i="29"/>
  <c r="P25" i="29"/>
  <c r="L25" i="29"/>
  <c r="U24" i="29"/>
  <c r="S24" i="29"/>
  <c r="P24" i="29"/>
  <c r="L24" i="29"/>
  <c r="U23" i="29"/>
  <c r="S23" i="29"/>
  <c r="P23" i="29"/>
  <c r="L23" i="29"/>
  <c r="U22" i="29"/>
  <c r="S22" i="29"/>
  <c r="P22" i="29"/>
  <c r="L22" i="29"/>
  <c r="T21" i="29"/>
  <c r="R21" i="29"/>
  <c r="Q21" i="29"/>
  <c r="O21" i="29"/>
  <c r="N21" i="29"/>
  <c r="M21" i="29"/>
  <c r="K21" i="29"/>
  <c r="J21" i="29"/>
  <c r="I21" i="29"/>
  <c r="H21" i="29"/>
  <c r="G21" i="29"/>
  <c r="U20" i="29"/>
  <c r="S20" i="29"/>
  <c r="P20" i="29"/>
  <c r="L20" i="29"/>
  <c r="U19" i="29"/>
  <c r="S19" i="29"/>
  <c r="P19" i="29"/>
  <c r="L19" i="29"/>
  <c r="U18" i="29"/>
  <c r="S18" i="29"/>
  <c r="P18" i="29"/>
  <c r="L18" i="29"/>
  <c r="U17" i="29"/>
  <c r="S17" i="29"/>
  <c r="P17" i="29"/>
  <c r="L17" i="29"/>
  <c r="T16" i="29"/>
  <c r="R16" i="29"/>
  <c r="Q16" i="29"/>
  <c r="O16" i="29"/>
  <c r="N16" i="29"/>
  <c r="M16" i="29"/>
  <c r="K16" i="29"/>
  <c r="J16" i="29"/>
  <c r="I16" i="29"/>
  <c r="H16" i="29"/>
  <c r="G16" i="29"/>
  <c r="U15" i="29"/>
  <c r="S15" i="29"/>
  <c r="P15" i="29"/>
  <c r="L15" i="29"/>
  <c r="U14" i="29"/>
  <c r="S14" i="29"/>
  <c r="P14" i="29"/>
  <c r="L14" i="29"/>
  <c r="U13" i="29"/>
  <c r="S13" i="29"/>
  <c r="P13" i="29"/>
  <c r="L13" i="29"/>
  <c r="T12" i="29"/>
  <c r="R12" i="29"/>
  <c r="Q12" i="29"/>
  <c r="O12" i="29"/>
  <c r="N12" i="29"/>
  <c r="M12" i="29"/>
  <c r="K12" i="29"/>
  <c r="J12" i="29"/>
  <c r="I12" i="29"/>
  <c r="H12" i="29"/>
  <c r="G12" i="29"/>
  <c r="U11" i="29"/>
  <c r="U10" i="29" s="1"/>
  <c r="S11" i="29"/>
  <c r="S10" i="29" s="1"/>
  <c r="P11" i="29"/>
  <c r="P10" i="29" s="1"/>
  <c r="L11" i="29"/>
  <c r="T10" i="29"/>
  <c r="R10" i="29"/>
  <c r="Q10" i="29"/>
  <c r="O10" i="29"/>
  <c r="N10" i="29"/>
  <c r="M10" i="29"/>
  <c r="K10" i="29"/>
  <c r="J10" i="29"/>
  <c r="I10" i="29"/>
  <c r="H10" i="29"/>
  <c r="G10" i="29"/>
  <c r="U9" i="29"/>
  <c r="S9" i="29"/>
  <c r="P9" i="29"/>
  <c r="L9" i="29"/>
  <c r="U8" i="29"/>
  <c r="S8" i="29"/>
  <c r="P8" i="29"/>
  <c r="L8" i="29"/>
  <c r="U7" i="29"/>
  <c r="S7" i="29"/>
  <c r="P7" i="29"/>
  <c r="L7" i="29"/>
  <c r="T6" i="29"/>
  <c r="R6" i="29"/>
  <c r="Q6" i="29"/>
  <c r="O6" i="29"/>
  <c r="N6" i="29"/>
  <c r="M6" i="29"/>
  <c r="K6" i="29"/>
  <c r="J6" i="29"/>
  <c r="I6" i="29"/>
  <c r="H6" i="29"/>
  <c r="G6" i="29"/>
  <c r="W10" i="29"/>
  <c r="W11" i="29" s="1"/>
  <c r="X10" i="29"/>
  <c r="X11" i="29" s="1"/>
  <c r="V10" i="29"/>
  <c r="V11" i="29" s="1"/>
  <c r="P1245" i="29" l="1"/>
  <c r="U918" i="29"/>
  <c r="S1187" i="29"/>
  <c r="S1186" i="29" s="1"/>
  <c r="P178" i="29"/>
  <c r="P175" i="29" s="1"/>
  <c r="P1110" i="29"/>
  <c r="U461" i="29"/>
  <c r="U455" i="29" s="1"/>
  <c r="P426" i="29"/>
  <c r="S279" i="29"/>
  <c r="P271" i="29"/>
  <c r="P266" i="29" s="1"/>
  <c r="S510" i="29"/>
  <c r="U510" i="29"/>
  <c r="U1080" i="29"/>
  <c r="S291" i="29"/>
  <c r="S290" i="29" s="1"/>
  <c r="P1187" i="29"/>
  <c r="P1186" i="29" s="1"/>
  <c r="S1124" i="29"/>
  <c r="S1117" i="29" s="1"/>
  <c r="U283" i="29"/>
  <c r="P1177" i="29"/>
  <c r="S1002" i="29"/>
  <c r="S1001" i="29" s="1"/>
  <c r="P279" i="29"/>
  <c r="U318" i="29"/>
  <c r="S426" i="29"/>
  <c r="U888" i="29"/>
  <c r="S372" i="29"/>
  <c r="U958" i="29"/>
  <c r="S983" i="29"/>
  <c r="P254" i="29"/>
  <c r="P251" i="29" s="1"/>
  <c r="P376" i="29"/>
  <c r="U1118" i="29"/>
  <c r="P1214" i="29"/>
  <c r="U447" i="29"/>
  <c r="U446" i="29" s="1"/>
  <c r="P404" i="29"/>
  <c r="S434" i="29"/>
  <c r="S433" i="29" s="1"/>
  <c r="U291" i="29"/>
  <c r="U290" i="29" s="1"/>
  <c r="U1151" i="29"/>
  <c r="U324" i="29"/>
  <c r="U421" i="29"/>
  <c r="P172" i="29"/>
  <c r="P171" i="29" s="1"/>
  <c r="P1015" i="29"/>
  <c r="U258" i="29"/>
  <c r="U1218" i="29"/>
  <c r="S1018" i="29"/>
  <c r="U387" i="29"/>
  <c r="S393" i="29"/>
  <c r="U21" i="29"/>
  <c r="U1083" i="29"/>
  <c r="U1104" i="29"/>
  <c r="U1255" i="29"/>
  <c r="U1254" i="29" s="1"/>
  <c r="P1092" i="29"/>
  <c r="S283" i="29"/>
  <c r="S401" i="29"/>
  <c r="P461" i="29"/>
  <c r="P455" i="29" s="1"/>
  <c r="U12" i="29"/>
  <c r="S324" i="29"/>
  <c r="S461" i="29"/>
  <c r="S455" i="29" s="1"/>
  <c r="S515" i="29"/>
  <c r="P1157" i="29"/>
  <c r="U1124" i="29"/>
  <c r="S404" i="29"/>
  <c r="P1238" i="29"/>
  <c r="P1124" i="29"/>
  <c r="P1117" i="29" s="1"/>
  <c r="P977" i="29"/>
  <c r="Q558" i="29"/>
  <c r="G558" i="29"/>
  <c r="S237" i="29"/>
  <c r="S236" i="29" s="1"/>
  <c r="U1075" i="29"/>
  <c r="U181" i="29"/>
  <c r="H558" i="29"/>
  <c r="R558" i="29"/>
  <c r="I558" i="29"/>
  <c r="T181" i="29"/>
  <c r="O558" i="29"/>
  <c r="S81" i="29"/>
  <c r="P891" i="29"/>
  <c r="S918" i="29"/>
  <c r="P283" i="29"/>
  <c r="U47" i="29"/>
  <c r="P181" i="29"/>
  <c r="S181" i="29"/>
  <c r="U896" i="29"/>
  <c r="U16" i="29"/>
  <c r="S161" i="29"/>
  <c r="S160" i="29" s="1"/>
  <c r="U376" i="29"/>
  <c r="S387" i="29"/>
  <c r="P515" i="29"/>
  <c r="U263" i="29"/>
  <c r="U178" i="29"/>
  <c r="U175" i="29" s="1"/>
  <c r="U1018" i="29"/>
  <c r="S299" i="29"/>
  <c r="U411" i="29"/>
  <c r="P510" i="29"/>
  <c r="S891" i="29"/>
  <c r="S929" i="29"/>
  <c r="S928" i="29" s="1"/>
  <c r="U944" i="29"/>
  <c r="U1037" i="29"/>
  <c r="U1034" i="29" s="1"/>
  <c r="P1166" i="29"/>
  <c r="S1255" i="29"/>
  <c r="S1254" i="29" s="1"/>
  <c r="S178" i="29"/>
  <c r="S175" i="29" s="1"/>
  <c r="S258" i="29"/>
  <c r="S1166" i="29"/>
  <c r="S172" i="29"/>
  <c r="S171" i="29" s="1"/>
  <c r="S1104" i="29"/>
  <c r="U1238" i="29"/>
  <c r="S411" i="29"/>
  <c r="S304" i="29"/>
  <c r="U1157" i="29"/>
  <c r="U1177" i="29"/>
  <c r="S421" i="29"/>
  <c r="U426" i="29"/>
  <c r="P372" i="29"/>
  <c r="P1151" i="29"/>
  <c r="P958" i="29"/>
  <c r="U515" i="29"/>
  <c r="U1015" i="29"/>
  <c r="U81" i="29"/>
  <c r="P290" i="29"/>
  <c r="U237" i="29"/>
  <c r="U236" i="29" s="1"/>
  <c r="U404" i="29"/>
  <c r="P84" i="29"/>
  <c r="H1129" i="29"/>
  <c r="S1211" i="29"/>
  <c r="P1224" i="29"/>
  <c r="U929" i="29"/>
  <c r="U928" i="29" s="1"/>
  <c r="S1130" i="29"/>
  <c r="S1129" i="29" s="1"/>
  <c r="P1130" i="29"/>
  <c r="P1129" i="29" s="1"/>
  <c r="S1083" i="29"/>
  <c r="S991" i="29"/>
  <c r="P1147" i="29"/>
  <c r="S254" i="29"/>
  <c r="J774" i="29"/>
  <c r="O774" i="29"/>
  <c r="H774" i="29"/>
  <c r="O1129" i="29"/>
  <c r="U1245" i="29"/>
  <c r="N1129" i="29"/>
  <c r="T1129" i="29"/>
  <c r="G1129" i="29"/>
  <c r="Q1129" i="29"/>
  <c r="S1233" i="29"/>
  <c r="S84" i="29"/>
  <c r="P896" i="29"/>
  <c r="U1279" i="29"/>
  <c r="U1274" i="29" s="1"/>
  <c r="U1273" i="29" s="1"/>
  <c r="U84" i="29"/>
  <c r="J312" i="29"/>
  <c r="O312" i="29"/>
  <c r="M312" i="29"/>
  <c r="P1211" i="29"/>
  <c r="T312" i="29"/>
  <c r="H312" i="29"/>
  <c r="U983" i="29"/>
  <c r="P81" i="29"/>
  <c r="G499" i="29"/>
  <c r="K499" i="29"/>
  <c r="S1092" i="29"/>
  <c r="S318" i="29"/>
  <c r="U901" i="29"/>
  <c r="J928" i="29"/>
  <c r="O928" i="29"/>
  <c r="G928" i="29"/>
  <c r="U299" i="29"/>
  <c r="H928" i="29"/>
  <c r="M928" i="29"/>
  <c r="H499" i="29"/>
  <c r="J189" i="29"/>
  <c r="O189" i="29"/>
  <c r="N499" i="29"/>
  <c r="M499" i="29"/>
  <c r="J499" i="29"/>
  <c r="O499" i="29"/>
  <c r="G189" i="29"/>
  <c r="M189" i="29"/>
  <c r="K189" i="29"/>
  <c r="N189" i="29"/>
  <c r="P1284" i="29"/>
  <c r="J137" i="29"/>
  <c r="O137" i="29"/>
  <c r="U304" i="29"/>
  <c r="U372" i="29"/>
  <c r="S1015" i="29"/>
  <c r="S21" i="29"/>
  <c r="M137" i="29"/>
  <c r="K137" i="29"/>
  <c r="Q137" i="29"/>
  <c r="N137" i="29"/>
  <c r="U991" i="29"/>
  <c r="P411" i="29"/>
  <c r="P421" i="29"/>
  <c r="S12" i="29"/>
  <c r="S901" i="29"/>
  <c r="U1224" i="29"/>
  <c r="P1083" i="29"/>
  <c r="Q523" i="29"/>
  <c r="U279" i="29"/>
  <c r="P12" i="29"/>
  <c r="P40" i="29"/>
  <c r="S1157" i="29"/>
  <c r="P1075" i="29"/>
  <c r="L1184" i="29"/>
  <c r="U57" i="29"/>
  <c r="R1129" i="29"/>
  <c r="U254" i="29"/>
  <c r="G137" i="29"/>
  <c r="S28" i="29"/>
  <c r="U96" i="29"/>
  <c r="U95" i="29" s="1"/>
  <c r="P929" i="29"/>
  <c r="P928" i="29" s="1"/>
  <c r="P983" i="29"/>
  <c r="H90" i="29"/>
  <c r="M1129" i="29"/>
  <c r="P1088" i="29"/>
  <c r="T90" i="29"/>
  <c r="H744" i="29"/>
  <c r="K90" i="29"/>
  <c r="Q90" i="29"/>
  <c r="L983" i="29"/>
  <c r="L1005" i="29"/>
  <c r="L1011" i="29"/>
  <c r="L1198" i="29"/>
  <c r="L1275" i="29"/>
  <c r="L1284" i="29"/>
  <c r="U434" i="29"/>
  <c r="U433" i="29" s="1"/>
  <c r="S40" i="29"/>
  <c r="N90" i="29"/>
  <c r="M1186" i="29"/>
  <c r="O1254" i="29"/>
  <c r="P774" i="29"/>
  <c r="N604" i="29"/>
  <c r="I488" i="29"/>
  <c r="U488" i="29"/>
  <c r="M1261" i="29"/>
  <c r="L1277" i="29"/>
  <c r="L1287" i="29"/>
  <c r="P1104" i="29"/>
  <c r="S896" i="29"/>
  <c r="P28" i="29"/>
  <c r="P129" i="29"/>
  <c r="L404" i="29"/>
  <c r="L407" i="29"/>
  <c r="L416" i="29"/>
  <c r="L434" i="29"/>
  <c r="L461" i="29"/>
  <c r="P21" i="29"/>
  <c r="N105" i="29"/>
  <c r="I290" i="29"/>
  <c r="U523" i="29"/>
  <c r="J105" i="29"/>
  <c r="O105" i="29"/>
  <c r="U67" i="29"/>
  <c r="U64" i="29" s="1"/>
  <c r="S240" i="29"/>
  <c r="M105" i="29"/>
  <c r="S376" i="29"/>
  <c r="S958" i="29"/>
  <c r="I859" i="29"/>
  <c r="L859" i="29" s="1"/>
  <c r="I1069" i="29"/>
  <c r="L1069" i="29" s="1"/>
  <c r="S1284" i="29"/>
  <c r="I240" i="29"/>
  <c r="U1166" i="29"/>
  <c r="I545" i="29"/>
  <c r="L545" i="29" s="1"/>
  <c r="L207" i="29"/>
  <c r="N240" i="29"/>
  <c r="P935" i="29"/>
  <c r="P230" i="29"/>
  <c r="Q760" i="29"/>
  <c r="N779" i="29"/>
  <c r="M175" i="29"/>
  <c r="R175" i="29"/>
  <c r="I202" i="29"/>
  <c r="O240" i="29"/>
  <c r="N175" i="29"/>
  <c r="T175" i="29"/>
  <c r="K240" i="29"/>
  <c r="Q240" i="29"/>
  <c r="I480" i="29"/>
  <c r="L524" i="29"/>
  <c r="L526" i="29"/>
  <c r="U576" i="29"/>
  <c r="U573" i="29" s="1"/>
  <c r="N583" i="29"/>
  <c r="P717" i="29"/>
  <c r="L727" i="29"/>
  <c r="P753" i="29"/>
  <c r="R774" i="29"/>
  <c r="L790" i="29"/>
  <c r="L792" i="29"/>
  <c r="L810" i="29"/>
  <c r="K809" i="29"/>
  <c r="S816" i="29"/>
  <c r="L819" i="29"/>
  <c r="L821" i="29"/>
  <c r="U823" i="29"/>
  <c r="G840" i="29"/>
  <c r="H175" i="29"/>
  <c r="J240" i="29"/>
  <c r="S16" i="29"/>
  <c r="U28" i="29"/>
  <c r="S67" i="29"/>
  <c r="S64" i="29" s="1"/>
  <c r="L84" i="29"/>
  <c r="L99" i="29"/>
  <c r="I779" i="29"/>
  <c r="L779" i="29" s="1"/>
  <c r="L234" i="29"/>
  <c r="J175" i="29"/>
  <c r="O175" i="29"/>
  <c r="H240" i="29"/>
  <c r="M240" i="29"/>
  <c r="R240" i="29"/>
  <c r="K290" i="29"/>
  <c r="Q290" i="29"/>
  <c r="L494" i="29"/>
  <c r="N518" i="29"/>
  <c r="H528" i="29"/>
  <c r="P671" i="29"/>
  <c r="R696" i="29"/>
  <c r="L720" i="29"/>
  <c r="L738" i="29"/>
  <c r="O744" i="29"/>
  <c r="L761" i="29"/>
  <c r="L785" i="29"/>
  <c r="L788" i="29"/>
  <c r="L817" i="29"/>
  <c r="J816" i="29"/>
  <c r="S1088" i="29"/>
  <c r="U1092" i="29"/>
  <c r="O1193" i="29"/>
  <c r="L12" i="29"/>
  <c r="L16" i="29"/>
  <c r="N290" i="29"/>
  <c r="J363" i="29"/>
  <c r="L387" i="29"/>
  <c r="L401" i="29"/>
  <c r="L429" i="29"/>
  <c r="L431" i="29"/>
  <c r="L442" i="29"/>
  <c r="L506" i="29"/>
  <c r="L510" i="29"/>
  <c r="N622" i="29"/>
  <c r="N703" i="29"/>
  <c r="L869" i="29"/>
  <c r="U868" i="29"/>
  <c r="L909" i="29"/>
  <c r="L911" i="29"/>
  <c r="T935" i="29"/>
  <c r="L953" i="29"/>
  <c r="L1177" i="29"/>
  <c r="U6" i="29"/>
  <c r="I1066" i="29"/>
  <c r="L1066" i="29" s="1"/>
  <c r="H290" i="29"/>
  <c r="R455" i="29"/>
  <c r="K551" i="29"/>
  <c r="H733" i="29"/>
  <c r="L51" i="29"/>
  <c r="P57" i="29"/>
  <c r="L67" i="29"/>
  <c r="S76" i="29"/>
  <c r="I802" i="29"/>
  <c r="L124" i="29"/>
  <c r="L164" i="29"/>
  <c r="L166" i="29"/>
  <c r="L182" i="29"/>
  <c r="L352" i="29"/>
  <c r="L357" i="29"/>
  <c r="L363" i="29"/>
  <c r="L372" i="29"/>
  <c r="L376" i="29"/>
  <c r="N640" i="29"/>
  <c r="L877" i="29"/>
  <c r="L896" i="29"/>
  <c r="L901" i="29"/>
  <c r="L948" i="29"/>
  <c r="L556" i="29"/>
  <c r="I551" i="29"/>
  <c r="T662" i="29"/>
  <c r="P687" i="29"/>
  <c r="S696" i="29"/>
  <c r="I1193" i="29"/>
  <c r="I1274" i="29"/>
  <c r="I1273" i="29" s="1"/>
  <c r="R296" i="29"/>
  <c r="I1139" i="29"/>
  <c r="O965" i="29"/>
  <c r="O943" i="29" s="1"/>
  <c r="P970" i="29"/>
  <c r="P965" i="29" s="1"/>
  <c r="I245" i="29"/>
  <c r="L245" i="29" s="1"/>
  <c r="T455" i="29"/>
  <c r="T290" i="29"/>
  <c r="L564" i="29"/>
  <c r="I563" i="29"/>
  <c r="L563" i="29" s="1"/>
  <c r="P1062" i="29"/>
  <c r="P1061" i="29"/>
  <c r="N717" i="29"/>
  <c r="J753" i="29"/>
  <c r="G767" i="29"/>
  <c r="P767" i="29"/>
  <c r="P779" i="29"/>
  <c r="G1254" i="29"/>
  <c r="K1254" i="29"/>
  <c r="Q1254" i="29"/>
  <c r="O1261" i="29"/>
  <c r="I876" i="29"/>
  <c r="L876" i="29" s="1"/>
  <c r="L10" i="29"/>
  <c r="L197" i="29"/>
  <c r="J202" i="29"/>
  <c r="O202" i="29"/>
  <c r="N210" i="29"/>
  <c r="T210" i="29"/>
  <c r="H251" i="29"/>
  <c r="M251" i="29"/>
  <c r="R251" i="29"/>
  <c r="L258" i="29"/>
  <c r="H276" i="29"/>
  <c r="M276" i="29"/>
  <c r="R276" i="29"/>
  <c r="L279" i="29"/>
  <c r="L283" i="29"/>
  <c r="L307" i="29"/>
  <c r="H317" i="29"/>
  <c r="M317" i="29"/>
  <c r="L322" i="29"/>
  <c r="H332" i="29"/>
  <c r="M332" i="29"/>
  <c r="L337" i="29"/>
  <c r="L340" i="29"/>
  <c r="L343" i="29"/>
  <c r="L483" i="29"/>
  <c r="L554" i="29"/>
  <c r="I573" i="29"/>
  <c r="L584" i="29"/>
  <c r="L586" i="29"/>
  <c r="K604" i="29"/>
  <c r="L618" i="29"/>
  <c r="L623" i="29"/>
  <c r="Q631" i="29"/>
  <c r="L636" i="29"/>
  <c r="I640" i="29"/>
  <c r="T640" i="29"/>
  <c r="R640" i="29"/>
  <c r="G662" i="29"/>
  <c r="L690" i="29"/>
  <c r="L692" i="29"/>
  <c r="Q710" i="29"/>
  <c r="L1023" i="29"/>
  <c r="L1032" i="29"/>
  <c r="T1034" i="29"/>
  <c r="L1037" i="29"/>
  <c r="L1043" i="29"/>
  <c r="O1074" i="29"/>
  <c r="L1088" i="29"/>
  <c r="L1092" i="29"/>
  <c r="L1122" i="29"/>
  <c r="L1142" i="29"/>
  <c r="L1151" i="29"/>
  <c r="L1157" i="29"/>
  <c r="H1254" i="29"/>
  <c r="N760" i="29"/>
  <c r="K767" i="29"/>
  <c r="Q767" i="29"/>
  <c r="P1056" i="29"/>
  <c r="L47" i="29"/>
  <c r="I828" i="29"/>
  <c r="L828" i="29" s="1"/>
  <c r="L172" i="29"/>
  <c r="H181" i="29"/>
  <c r="L184" i="29"/>
  <c r="L187" i="29"/>
  <c r="L252" i="29"/>
  <c r="L254" i="29"/>
  <c r="G251" i="29"/>
  <c r="K251" i="29"/>
  <c r="L277" i="29"/>
  <c r="T276" i="29"/>
  <c r="L304" i="29"/>
  <c r="L318" i="29"/>
  <c r="L333" i="29"/>
  <c r="Q455" i="29"/>
  <c r="L469" i="29"/>
  <c r="K488" i="29"/>
  <c r="U499" i="29"/>
  <c r="P523" i="29"/>
  <c r="L581" i="29"/>
  <c r="L609" i="29"/>
  <c r="L614" i="29"/>
  <c r="L616" i="29"/>
  <c r="U631" i="29"/>
  <c r="Q649" i="29"/>
  <c r="P662" i="29"/>
  <c r="L667" i="29"/>
  <c r="L672" i="29"/>
  <c r="U671" i="29"/>
  <c r="L683" i="29"/>
  <c r="L688" i="29"/>
  <c r="K696" i="29"/>
  <c r="L704" i="29"/>
  <c r="L854" i="29"/>
  <c r="L1008" i="29"/>
  <c r="L1018" i="29"/>
  <c r="L1021" i="29"/>
  <c r="L1029" i="29"/>
  <c r="L1083" i="29"/>
  <c r="L1115" i="29"/>
  <c r="L1118" i="29"/>
  <c r="L1140" i="29"/>
  <c r="R1139" i="29"/>
  <c r="I1186" i="29"/>
  <c r="N1186" i="29"/>
  <c r="L1194" i="29"/>
  <c r="Q1193" i="29"/>
  <c r="L1200" i="29"/>
  <c r="J1206" i="29"/>
  <c r="S1224" i="29"/>
  <c r="I251" i="29"/>
  <c r="L497" i="29"/>
  <c r="S1151" i="29"/>
  <c r="M1254" i="29"/>
  <c r="R1254" i="29"/>
  <c r="N1261" i="29"/>
  <c r="T1261" i="29"/>
  <c r="I569" i="29"/>
  <c r="L569" i="29" s="1"/>
  <c r="I1001" i="29"/>
  <c r="L122" i="29"/>
  <c r="L127" i="29"/>
  <c r="L132" i="29"/>
  <c r="L135" i="29"/>
  <c r="L138" i="29"/>
  <c r="L143" i="29"/>
  <c r="L148" i="29"/>
  <c r="L150" i="29"/>
  <c r="L178" i="29"/>
  <c r="T189" i="29"/>
  <c r="L192" i="29"/>
  <c r="H202" i="29"/>
  <c r="M202" i="29"/>
  <c r="R202" i="29"/>
  <c r="L205" i="29"/>
  <c r="L241" i="29"/>
  <c r="L243" i="29"/>
  <c r="J251" i="29"/>
  <c r="O251" i="29"/>
  <c r="L271" i="29"/>
  <c r="L274" i="29"/>
  <c r="J276" i="29"/>
  <c r="O276" i="29"/>
  <c r="L291" i="29"/>
  <c r="L294" i="29"/>
  <c r="L302" i="29"/>
  <c r="L313" i="29"/>
  <c r="J317" i="29"/>
  <c r="L330" i="29"/>
  <c r="J332" i="29"/>
  <c r="O332" i="29"/>
  <c r="L350" i="29"/>
  <c r="L398" i="29"/>
  <c r="L421" i="29"/>
  <c r="L426" i="29"/>
  <c r="L458" i="29"/>
  <c r="L464" i="29"/>
  <c r="L472" i="29"/>
  <c r="L475" i="29"/>
  <c r="L478" i="29"/>
  <c r="L481" i="29"/>
  <c r="L521" i="29"/>
  <c r="L552" i="29"/>
  <c r="G583" i="29"/>
  <c r="Q583" i="29"/>
  <c r="L590" i="29"/>
  <c r="L605" i="29"/>
  <c r="L656" i="29"/>
  <c r="L665" i="29"/>
  <c r="L711" i="29"/>
  <c r="R744" i="29"/>
  <c r="U767" i="29"/>
  <c r="U779" i="29"/>
  <c r="L796" i="29"/>
  <c r="L805" i="29"/>
  <c r="U835" i="29"/>
  <c r="L874" i="29"/>
  <c r="L891" i="29"/>
  <c r="L926" i="29"/>
  <c r="L929" i="29"/>
  <c r="L944" i="29"/>
  <c r="L965" i="29"/>
  <c r="L975" i="29"/>
  <c r="L977" i="29"/>
  <c r="L997" i="29"/>
  <c r="L1015" i="29"/>
  <c r="L1027" i="29"/>
  <c r="L1080" i="29"/>
  <c r="L1110" i="29"/>
  <c r="L1113" i="29"/>
  <c r="L1134" i="29"/>
  <c r="L1136" i="29"/>
  <c r="L1166" i="29"/>
  <c r="L1175" i="29"/>
  <c r="L1182" i="29"/>
  <c r="G1186" i="29"/>
  <c r="K1186" i="29"/>
  <c r="L1186" i="29" s="1"/>
  <c r="N1193" i="29"/>
  <c r="L1196" i="29"/>
  <c r="H1206" i="29"/>
  <c r="M1206" i="29"/>
  <c r="R1206" i="29"/>
  <c r="N1254" i="29"/>
  <c r="T1254" i="29"/>
  <c r="J1261" i="29"/>
  <c r="L1187" i="29"/>
  <c r="I935" i="29"/>
  <c r="L935" i="29" s="1"/>
  <c r="I703" i="29"/>
  <c r="I868" i="29"/>
  <c r="L491" i="29"/>
  <c r="I1206" i="29"/>
  <c r="L1206" i="29" s="1"/>
  <c r="I339" i="29"/>
  <c r="L339" i="29" s="1"/>
  <c r="I816" i="29"/>
  <c r="I583" i="29"/>
  <c r="L1289" i="29"/>
  <c r="L862" i="29"/>
  <c r="I1074" i="29"/>
  <c r="I1053" i="29"/>
  <c r="L1053" i="29" s="1"/>
  <c r="I566" i="29"/>
  <c r="L566" i="29" s="1"/>
  <c r="L309" i="29"/>
  <c r="L237" i="29"/>
  <c r="L6" i="29"/>
  <c r="L38" i="29"/>
  <c r="L40" i="29"/>
  <c r="U40" i="29"/>
  <c r="L57" i="29"/>
  <c r="L76" i="29"/>
  <c r="L93" i="29"/>
  <c r="I787" i="29"/>
  <c r="I784" i="29"/>
  <c r="L784" i="29" s="1"/>
  <c r="I523" i="29"/>
  <c r="I1007" i="29"/>
  <c r="L1007" i="29" s="1"/>
  <c r="I853" i="29"/>
  <c r="L853" i="29" s="1"/>
  <c r="I687" i="29"/>
  <c r="I317" i="29"/>
  <c r="L925" i="29"/>
  <c r="I493" i="29"/>
  <c r="L493" i="29" s="1"/>
  <c r="L21" i="29"/>
  <c r="L28" i="29"/>
  <c r="L53" i="29"/>
  <c r="L55" i="29"/>
  <c r="L71" i="29"/>
  <c r="L74" i="29"/>
  <c r="L88" i="29"/>
  <c r="L103" i="29"/>
  <c r="L116" i="29"/>
  <c r="T121" i="29"/>
  <c r="L152" i="29"/>
  <c r="U189" i="29"/>
  <c r="L203" i="29"/>
  <c r="L263" i="29"/>
  <c r="L286" i="29"/>
  <c r="L288" i="29"/>
  <c r="L299" i="29"/>
  <c r="L310" i="29"/>
  <c r="L324" i="29"/>
  <c r="L328" i="29"/>
  <c r="L345" i="29"/>
  <c r="L353" i="29"/>
  <c r="S367" i="29"/>
  <c r="L393" i="29"/>
  <c r="L396" i="29"/>
  <c r="L409" i="29"/>
  <c r="L411" i="29"/>
  <c r="L451" i="29"/>
  <c r="L453" i="29"/>
  <c r="T499" i="29"/>
  <c r="L502" i="29"/>
  <c r="L515" i="29"/>
  <c r="L531" i="29"/>
  <c r="L559" i="29"/>
  <c r="L561" i="29"/>
  <c r="L576" i="29"/>
  <c r="L588" i="29"/>
  <c r="L625" i="29"/>
  <c r="L643" i="29"/>
  <c r="L645" i="29"/>
  <c r="L650" i="29"/>
  <c r="L654" i="29"/>
  <c r="L663" i="29"/>
  <c r="L679" i="29"/>
  <c r="L722" i="29"/>
  <c r="L747" i="29"/>
  <c r="L749" i="29"/>
  <c r="L754" i="29"/>
  <c r="L794" i="29"/>
  <c r="L803" i="29"/>
  <c r="L824" i="29"/>
  <c r="L826" i="29"/>
  <c r="L863" i="29"/>
  <c r="L866" i="29"/>
  <c r="L871" i="29"/>
  <c r="L886" i="29"/>
  <c r="L888" i="29"/>
  <c r="L918" i="29"/>
  <c r="L921" i="29"/>
  <c r="L958" i="29"/>
  <c r="L991" i="29"/>
  <c r="L1025" i="29"/>
  <c r="L1041" i="29"/>
  <c r="L1078" i="29"/>
  <c r="L1102" i="29"/>
  <c r="L1104" i="29"/>
  <c r="L1124" i="29"/>
  <c r="L1127" i="29"/>
  <c r="L1144" i="29"/>
  <c r="L1147" i="29"/>
  <c r="L1170" i="29"/>
  <c r="L1173" i="29"/>
  <c r="L1191" i="29"/>
  <c r="L1202" i="29"/>
  <c r="G1261" i="29"/>
  <c r="K1261" i="29"/>
  <c r="Q1261" i="29"/>
  <c r="P1261" i="29"/>
  <c r="L1279" i="29"/>
  <c r="L1290" i="29"/>
  <c r="G480" i="29"/>
  <c r="K480" i="29"/>
  <c r="I276" i="29"/>
  <c r="J64" i="29"/>
  <c r="M64" i="29"/>
  <c r="O64" i="29"/>
  <c r="R64" i="29"/>
  <c r="K95" i="29"/>
  <c r="N95" i="29"/>
  <c r="Q95" i="29"/>
  <c r="N276" i="29"/>
  <c r="O613" i="29"/>
  <c r="O1274" i="29"/>
  <c r="O1273" i="29" s="1"/>
  <c r="P1279" i="29"/>
  <c r="S1279" i="29"/>
  <c r="T137" i="29"/>
  <c r="U76" i="29"/>
  <c r="Q105" i="29"/>
  <c r="T105" i="29"/>
  <c r="S105" i="29"/>
  <c r="H145" i="29"/>
  <c r="J145" i="29"/>
  <c r="M145" i="29"/>
  <c r="O145" i="29"/>
  <c r="G202" i="29"/>
  <c r="K202" i="29"/>
  <c r="N202" i="29"/>
  <c r="Q202" i="29"/>
  <c r="T202" i="29"/>
  <c r="G210" i="29"/>
  <c r="I210" i="29"/>
  <c r="L210" i="29" s="1"/>
  <c r="R1261" i="29"/>
  <c r="S1261" i="29"/>
  <c r="P1255" i="29"/>
  <c r="P1254" i="29" s="1"/>
  <c r="U1186" i="29"/>
  <c r="M1139" i="29"/>
  <c r="O1139" i="29"/>
  <c r="H802" i="29"/>
  <c r="J802" i="29"/>
  <c r="M802" i="29"/>
  <c r="N480" i="29"/>
  <c r="Q480" i="29"/>
  <c r="T480" i="29"/>
  <c r="O446" i="29"/>
  <c r="S230" i="29"/>
  <c r="N194" i="29"/>
  <c r="M121" i="29"/>
  <c r="P96" i="29"/>
  <c r="P95" i="29" s="1"/>
  <c r="P90" i="29"/>
  <c r="J121" i="29"/>
  <c r="G160" i="29"/>
  <c r="Q160" i="29"/>
  <c r="T160" i="29"/>
  <c r="J181" i="29"/>
  <c r="M181" i="29"/>
  <c r="O181" i="29"/>
  <c r="R181" i="29"/>
  <c r="G332" i="29"/>
  <c r="K332" i="29"/>
  <c r="N332" i="29"/>
  <c r="H446" i="29"/>
  <c r="J446" i="29"/>
  <c r="S499" i="29"/>
  <c r="Q518" i="29"/>
  <c r="T518" i="29"/>
  <c r="P518" i="29"/>
  <c r="U518" i="29"/>
  <c r="Q802" i="29"/>
  <c r="T802" i="29"/>
  <c r="Q823" i="29"/>
  <c r="M868" i="29"/>
  <c r="O868" i="29"/>
  <c r="I744" i="29"/>
  <c r="O455" i="29"/>
  <c r="G5" i="29"/>
  <c r="K5" i="29"/>
  <c r="P6" i="29"/>
  <c r="G64" i="29"/>
  <c r="O121" i="29"/>
  <c r="R121" i="29"/>
  <c r="J129" i="29"/>
  <c r="M129" i="29"/>
  <c r="S137" i="29"/>
  <c r="N145" i="29"/>
  <c r="Q145" i="29"/>
  <c r="T145" i="29"/>
  <c r="G181" i="29"/>
  <c r="R189" i="29"/>
  <c r="P189" i="29"/>
  <c r="K317" i="29"/>
  <c r="Q332" i="29"/>
  <c r="G418" i="29"/>
  <c r="K418" i="29"/>
  <c r="N418" i="29"/>
  <c r="Q418" i="29"/>
  <c r="T418" i="29"/>
  <c r="K446" i="29"/>
  <c r="N446" i="29"/>
  <c r="Q446" i="29"/>
  <c r="T446" i="29"/>
  <c r="H455" i="29"/>
  <c r="J455" i="29"/>
  <c r="M455" i="29"/>
  <c r="O488" i="29"/>
  <c r="R499" i="29"/>
  <c r="P499" i="29"/>
  <c r="G505" i="29"/>
  <c r="N505" i="29"/>
  <c r="Q505" i="29"/>
  <c r="O518" i="29"/>
  <c r="R518" i="29"/>
  <c r="G528" i="29"/>
  <c r="I533" i="29"/>
  <c r="L533" i="29" s="1"/>
  <c r="H573" i="29"/>
  <c r="H583" i="29"/>
  <c r="J583" i="29"/>
  <c r="U583" i="29"/>
  <c r="P583" i="29"/>
  <c r="M696" i="29"/>
  <c r="O696" i="29"/>
  <c r="G703" i="29"/>
  <c r="K703" i="29"/>
  <c r="U703" i="29"/>
  <c r="G726" i="29"/>
  <c r="K726" i="29"/>
  <c r="N726" i="29"/>
  <c r="Q726" i="29"/>
  <c r="T726" i="29"/>
  <c r="P726" i="29"/>
  <c r="H760" i="29"/>
  <c r="O760" i="29"/>
  <c r="R760" i="29"/>
  <c r="H767" i="29"/>
  <c r="S767" i="29"/>
  <c r="R802" i="29"/>
  <c r="S802" i="29"/>
  <c r="T883" i="29"/>
  <c r="Q928" i="29"/>
  <c r="T928" i="29"/>
  <c r="G935" i="29"/>
  <c r="K935" i="29"/>
  <c r="N935" i="29"/>
  <c r="Q935" i="29"/>
  <c r="V945" i="29"/>
  <c r="V946" i="29" s="1"/>
  <c r="S90" i="29"/>
  <c r="T573" i="29"/>
  <c r="O671" i="29"/>
  <c r="H678" i="29"/>
  <c r="T760" i="29"/>
  <c r="M767" i="29"/>
  <c r="G779" i="29"/>
  <c r="K779" i="29"/>
  <c r="T779" i="29"/>
  <c r="H787" i="29"/>
  <c r="J787" i="29"/>
  <c r="M787" i="29"/>
  <c r="O787" i="29"/>
  <c r="R787" i="29"/>
  <c r="O802" i="29"/>
  <c r="U802" i="29"/>
  <c r="H809" i="29"/>
  <c r="H816" i="29"/>
  <c r="G868" i="29"/>
  <c r="K868" i="29"/>
  <c r="N868" i="29"/>
  <c r="T868" i="29"/>
  <c r="P868" i="29"/>
  <c r="G1001" i="29"/>
  <c r="N1001" i="29"/>
  <c r="Q1001" i="29"/>
  <c r="T1001" i="29"/>
  <c r="P1001" i="29"/>
  <c r="U230" i="29"/>
  <c r="Q1139" i="29"/>
  <c r="Q943" i="29"/>
  <c r="V885" i="29"/>
  <c r="V886" i="29" s="1"/>
  <c r="S760" i="29"/>
  <c r="S576" i="29"/>
  <c r="S573" i="29" s="1"/>
  <c r="O418" i="29"/>
  <c r="S357" i="29"/>
  <c r="J367" i="29"/>
  <c r="U367" i="29"/>
  <c r="O317" i="29"/>
  <c r="N317" i="29"/>
  <c r="K194" i="29"/>
  <c r="P194" i="29"/>
  <c r="R194" i="29"/>
  <c r="T194" i="29"/>
  <c r="R160" i="29"/>
  <c r="L186" i="29"/>
  <c r="T64" i="29"/>
  <c r="I121" i="29"/>
  <c r="G121" i="29"/>
  <c r="N121" i="29"/>
  <c r="I126" i="29"/>
  <c r="L126" i="29" s="1"/>
  <c r="K129" i="29"/>
  <c r="N129" i="29"/>
  <c r="R137" i="29"/>
  <c r="P137" i="29"/>
  <c r="R145" i="29"/>
  <c r="U145" i="29"/>
  <c r="H160" i="29"/>
  <c r="M160" i="29"/>
  <c r="O160" i="29"/>
  <c r="P160" i="29"/>
  <c r="G175" i="29"/>
  <c r="K175" i="29"/>
  <c r="Q175" i="29"/>
  <c r="K181" i="29"/>
  <c r="N181" i="29"/>
  <c r="Q181" i="29"/>
  <c r="Q189" i="29"/>
  <c r="S189" i="29"/>
  <c r="L195" i="29"/>
  <c r="O194" i="29"/>
  <c r="Q194" i="29"/>
  <c r="S194" i="29"/>
  <c r="U194" i="29"/>
  <c r="P216" i="29"/>
  <c r="U216" i="29"/>
  <c r="S220" i="29"/>
  <c r="P226" i="29"/>
  <c r="U226" i="29"/>
  <c r="P240" i="29"/>
  <c r="N251" i="29"/>
  <c r="Q251" i="29"/>
  <c r="G296" i="29"/>
  <c r="K296" i="29"/>
  <c r="N296" i="29"/>
  <c r="Q296" i="29"/>
  <c r="T296" i="29"/>
  <c r="G312" i="29"/>
  <c r="Q312" i="29"/>
  <c r="U312" i="29"/>
  <c r="R317" i="29"/>
  <c r="T332" i="29"/>
  <c r="H342" i="29"/>
  <c r="O342" i="29"/>
  <c r="R342" i="29"/>
  <c r="R356" i="29"/>
  <c r="P480" i="29"/>
  <c r="U480" i="29"/>
  <c r="R480" i="29"/>
  <c r="T488" i="29"/>
  <c r="J528" i="29"/>
  <c r="M528" i="29"/>
  <c r="O528" i="29"/>
  <c r="H551" i="29"/>
  <c r="M551" i="29"/>
  <c r="R551" i="29"/>
  <c r="S551" i="29"/>
  <c r="K573" i="29"/>
  <c r="N573" i="29"/>
  <c r="Q573" i="29"/>
  <c r="P576" i="29"/>
  <c r="P573" i="29" s="1"/>
  <c r="K583" i="29"/>
  <c r="S583" i="29"/>
  <c r="J604" i="29"/>
  <c r="M604" i="29"/>
  <c r="P604" i="29"/>
  <c r="N613" i="29"/>
  <c r="S613" i="29"/>
  <c r="H622" i="29"/>
  <c r="J622" i="29"/>
  <c r="M622" i="29"/>
  <c r="R622" i="29"/>
  <c r="S622" i="29"/>
  <c r="J631" i="29"/>
  <c r="T649" i="29"/>
  <c r="P649" i="29"/>
  <c r="J649" i="29"/>
  <c r="K662" i="29"/>
  <c r="N662" i="29"/>
  <c r="U662" i="29"/>
  <c r="I671" i="29"/>
  <c r="H671" i="29"/>
  <c r="J671" i="29"/>
  <c r="M671" i="29"/>
  <c r="R671" i="29"/>
  <c r="S671" i="29"/>
  <c r="N671" i="29"/>
  <c r="S678" i="29"/>
  <c r="H687" i="29"/>
  <c r="J687" i="29"/>
  <c r="M687" i="29"/>
  <c r="O687" i="29"/>
  <c r="R687" i="29"/>
  <c r="S687" i="29"/>
  <c r="N696" i="29"/>
  <c r="G710" i="29"/>
  <c r="T710" i="29"/>
  <c r="H717" i="29"/>
  <c r="Q717" i="29"/>
  <c r="T717" i="29"/>
  <c r="T733" i="29"/>
  <c r="P733" i="29"/>
  <c r="U733" i="29"/>
  <c r="J779" i="29"/>
  <c r="M779" i="29"/>
  <c r="P809" i="29"/>
  <c r="G816" i="29"/>
  <c r="G823" i="29"/>
  <c r="P823" i="29"/>
  <c r="G828" i="29"/>
  <c r="K828" i="29"/>
  <c r="N828" i="29"/>
  <c r="P828" i="29"/>
  <c r="R828" i="29"/>
  <c r="T828" i="29"/>
  <c r="S868" i="29"/>
  <c r="M883" i="29"/>
  <c r="Q883" i="29"/>
  <c r="K883" i="29"/>
  <c r="N883" i="29"/>
  <c r="R935" i="29"/>
  <c r="Q1034" i="29"/>
  <c r="G1074" i="29"/>
  <c r="K1074" i="29"/>
  <c r="N1074" i="29"/>
  <c r="Q1074" i="29"/>
  <c r="U1129" i="29"/>
  <c r="Q129" i="29"/>
  <c r="I181" i="29"/>
  <c r="P202" i="29"/>
  <c r="S6" i="29"/>
  <c r="T240" i="29"/>
  <c r="G266" i="29"/>
  <c r="K266" i="29"/>
  <c r="G276" i="29"/>
  <c r="Q276" i="29"/>
  <c r="M446" i="29"/>
  <c r="H480" i="29"/>
  <c r="J480" i="29"/>
  <c r="M480" i="29"/>
  <c r="O480" i="29"/>
  <c r="G523" i="29"/>
  <c r="Q528" i="29"/>
  <c r="T528" i="29"/>
  <c r="S528" i="29"/>
  <c r="T604" i="29"/>
  <c r="S604" i="29"/>
  <c r="H613" i="29"/>
  <c r="G622" i="29"/>
  <c r="K622" i="29"/>
  <c r="Q622" i="29"/>
  <c r="T622" i="29"/>
  <c r="U622" i="29"/>
  <c r="T631" i="29"/>
  <c r="P631" i="29"/>
  <c r="H649" i="29"/>
  <c r="T1139" i="29"/>
  <c r="K1139" i="29"/>
  <c r="R1186" i="29"/>
  <c r="R1193" i="29"/>
  <c r="U1193" i="29"/>
  <c r="P357" i="29"/>
  <c r="N687" i="29"/>
  <c r="S717" i="29"/>
  <c r="H726" i="29"/>
  <c r="G760" i="29"/>
  <c r="S774" i="29"/>
  <c r="O779" i="29"/>
  <c r="S779" i="29"/>
  <c r="G787" i="29"/>
  <c r="K787" i="29"/>
  <c r="N787" i="29"/>
  <c r="Q787" i="29"/>
  <c r="T787" i="29"/>
  <c r="P787" i="29"/>
  <c r="G802" i="29"/>
  <c r="K802" i="29"/>
  <c r="N802" i="29"/>
  <c r="T809" i="29"/>
  <c r="U809" i="29"/>
  <c r="M816" i="29"/>
  <c r="O816" i="29"/>
  <c r="R816" i="29"/>
  <c r="O835" i="29"/>
  <c r="Q835" i="29"/>
  <c r="S835" i="29"/>
  <c r="H840" i="29"/>
  <c r="S840" i="29"/>
  <c r="V1276" i="29"/>
  <c r="V1277" i="29" s="1"/>
  <c r="J1074" i="29"/>
  <c r="I1031" i="29"/>
  <c r="L1031" i="29" s="1"/>
  <c r="I865" i="29"/>
  <c r="L865" i="29" s="1"/>
  <c r="K835" i="29"/>
  <c r="P835" i="29"/>
  <c r="R835" i="29"/>
  <c r="O823" i="29"/>
  <c r="S809" i="29"/>
  <c r="P802" i="29"/>
  <c r="S787" i="29"/>
  <c r="O767" i="29"/>
  <c r="O753" i="29"/>
  <c r="R753" i="29"/>
  <c r="S753" i="29"/>
  <c r="S726" i="29"/>
  <c r="G687" i="29"/>
  <c r="K687" i="29"/>
  <c r="Q687" i="29"/>
  <c r="T687" i="29"/>
  <c r="U640" i="29"/>
  <c r="H640" i="29"/>
  <c r="P640" i="29"/>
  <c r="O622" i="29"/>
  <c r="O583" i="29"/>
  <c r="R573" i="29"/>
  <c r="T505" i="29"/>
  <c r="J488" i="29"/>
  <c r="P488" i="29"/>
  <c r="L477" i="29"/>
  <c r="L474" i="29"/>
  <c r="G356" i="29"/>
  <c r="J357" i="29"/>
  <c r="U357" i="29"/>
  <c r="P299" i="29"/>
  <c r="H266" i="29"/>
  <c r="L211" i="29"/>
  <c r="H210" i="29"/>
  <c r="O210" i="29"/>
  <c r="R210" i="29"/>
  <c r="S202" i="29"/>
  <c r="I142" i="29"/>
  <c r="L142" i="29" s="1"/>
  <c r="H129" i="29"/>
  <c r="S129" i="29"/>
  <c r="S121" i="29"/>
  <c r="U121" i="29"/>
  <c r="P47" i="29"/>
  <c r="S47" i="29"/>
  <c r="H64" i="29"/>
  <c r="O73" i="29"/>
  <c r="R73" i="29"/>
  <c r="M90" i="29"/>
  <c r="O90" i="29"/>
  <c r="L96" i="29"/>
  <c r="U129" i="29"/>
  <c r="P145" i="29"/>
  <c r="S213" i="29"/>
  <c r="P220" i="29"/>
  <c r="U220" i="29"/>
  <c r="L248" i="29"/>
  <c r="L249" i="29"/>
  <c r="O266" i="29"/>
  <c r="R266" i="29"/>
  <c r="R312" i="29"/>
  <c r="R332" i="29"/>
  <c r="U332" i="29"/>
  <c r="Q342" i="29"/>
  <c r="P342" i="29"/>
  <c r="U342" i="29"/>
  <c r="P678" i="29"/>
  <c r="U678" i="29"/>
  <c r="P121" i="29"/>
  <c r="U137" i="29"/>
  <c r="L236" i="29"/>
  <c r="P312" i="29"/>
  <c r="L361" i="29"/>
  <c r="U363" i="29"/>
  <c r="M400" i="29"/>
  <c r="O400" i="29"/>
  <c r="R400" i="29"/>
  <c r="H418" i="29"/>
  <c r="J418" i="29"/>
  <c r="M418" i="29"/>
  <c r="R418" i="29"/>
  <c r="N433" i="29"/>
  <c r="Q433" i="29"/>
  <c r="T433" i="29"/>
  <c r="P433" i="29"/>
  <c r="G455" i="29"/>
  <c r="K455" i="29"/>
  <c r="N455" i="29"/>
  <c r="S480" i="29"/>
  <c r="H518" i="29"/>
  <c r="J518" i="29"/>
  <c r="M518" i="29"/>
  <c r="S518" i="29"/>
  <c r="H523" i="29"/>
  <c r="J523" i="29"/>
  <c r="G551" i="29"/>
  <c r="P551" i="29"/>
  <c r="U551" i="29"/>
  <c r="G604" i="29"/>
  <c r="Q604" i="29"/>
  <c r="U604" i="29"/>
  <c r="H604" i="29"/>
  <c r="O604" i="29"/>
  <c r="I613" i="29"/>
  <c r="K613" i="29"/>
  <c r="R613" i="29"/>
  <c r="U613" i="29"/>
  <c r="P613" i="29"/>
  <c r="H631" i="29"/>
  <c r="K631" i="29"/>
  <c r="N631" i="29"/>
  <c r="N649" i="29"/>
  <c r="S649" i="29"/>
  <c r="K649" i="29"/>
  <c r="H662" i="29"/>
  <c r="J662" i="29"/>
  <c r="M662" i="29"/>
  <c r="O662" i="29"/>
  <c r="T678" i="29"/>
  <c r="K678" i="29"/>
  <c r="N678" i="29"/>
  <c r="Q678" i="29"/>
  <c r="U687" i="29"/>
  <c r="J696" i="29"/>
  <c r="H703" i="29"/>
  <c r="J703" i="29"/>
  <c r="M703" i="29"/>
  <c r="O703" i="29"/>
  <c r="S703" i="29"/>
  <c r="R710" i="29"/>
  <c r="S710" i="29"/>
  <c r="P710" i="29"/>
  <c r="G717" i="29"/>
  <c r="M726" i="29"/>
  <c r="O726" i="29"/>
  <c r="U726" i="29"/>
  <c r="G573" i="29"/>
  <c r="G613" i="29"/>
  <c r="M613" i="29"/>
  <c r="P703" i="29"/>
  <c r="J726" i="29"/>
  <c r="Q753" i="29"/>
  <c r="H753" i="29"/>
  <c r="J760" i="29"/>
  <c r="M760" i="29"/>
  <c r="P760" i="29"/>
  <c r="K774" i="29"/>
  <c r="N774" i="29"/>
  <c r="T774" i="29"/>
  <c r="N816" i="29"/>
  <c r="Q816" i="29"/>
  <c r="T816" i="29"/>
  <c r="H823" i="29"/>
  <c r="J823" i="29"/>
  <c r="M823" i="29"/>
  <c r="S823" i="29"/>
  <c r="T823" i="29"/>
  <c r="H828" i="29"/>
  <c r="J828" i="29"/>
  <c r="M828" i="29"/>
  <c r="O828" i="29"/>
  <c r="Q828" i="29"/>
  <c r="S828" i="29"/>
  <c r="U828" i="29"/>
  <c r="T835" i="29"/>
  <c r="I873" i="29"/>
  <c r="L873" i="29" s="1"/>
  <c r="R928" i="29"/>
  <c r="P1193" i="29"/>
  <c r="P744" i="29"/>
  <c r="Q809" i="29"/>
  <c r="U935" i="29"/>
  <c r="U965" i="29"/>
  <c r="S1011" i="29"/>
  <c r="S1034" i="29"/>
  <c r="U1056" i="29"/>
  <c r="V1076" i="29"/>
  <c r="V1077" i="29" s="1"/>
  <c r="R1074" i="29"/>
  <c r="K1129" i="29"/>
  <c r="G1139" i="29"/>
  <c r="Q1186" i="29"/>
  <c r="T1186" i="29"/>
  <c r="G1193" i="29"/>
  <c r="T1193" i="29"/>
  <c r="P16" i="29"/>
  <c r="S57" i="29"/>
  <c r="Q64" i="29"/>
  <c r="K64" i="29"/>
  <c r="N64" i="29"/>
  <c r="G73" i="29"/>
  <c r="J73" i="29"/>
  <c r="M73" i="29"/>
  <c r="P76" i="29"/>
  <c r="H73" i="29"/>
  <c r="G90" i="29"/>
  <c r="R90" i="29"/>
  <c r="U90" i="29"/>
  <c r="K105" i="29"/>
  <c r="R105" i="29"/>
  <c r="U105" i="29"/>
  <c r="K145" i="29"/>
  <c r="J160" i="29"/>
  <c r="J194" i="29"/>
  <c r="M194" i="29"/>
  <c r="H194" i="29"/>
  <c r="K210" i="29"/>
  <c r="Q210" i="29"/>
  <c r="P213" i="29"/>
  <c r="U213" i="29"/>
  <c r="P237" i="29"/>
  <c r="P236" i="29" s="1"/>
  <c r="T251" i="29"/>
  <c r="J266" i="29"/>
  <c r="M266" i="29"/>
  <c r="Q266" i="29"/>
  <c r="T266" i="29"/>
  <c r="L471" i="29"/>
  <c r="T5" i="29"/>
  <c r="H5" i="29"/>
  <c r="R5" i="29"/>
  <c r="P67" i="29"/>
  <c r="P64" i="29" s="1"/>
  <c r="K73" i="29"/>
  <c r="J90" i="29"/>
  <c r="G95" i="29"/>
  <c r="J95" i="29"/>
  <c r="M95" i="29"/>
  <c r="R95" i="29"/>
  <c r="T95" i="29"/>
  <c r="H95" i="29"/>
  <c r="K121" i="29"/>
  <c r="Q121" i="29"/>
  <c r="O129" i="29"/>
  <c r="R129" i="29"/>
  <c r="T129" i="29"/>
  <c r="L134" i="29"/>
  <c r="H137" i="29"/>
  <c r="K160" i="29"/>
  <c r="N160" i="29"/>
  <c r="M210" i="29"/>
  <c r="G240" i="29"/>
  <c r="U266" i="29"/>
  <c r="S266" i="29"/>
  <c r="N266" i="29"/>
  <c r="K276" i="29"/>
  <c r="L496" i="29"/>
  <c r="P318" i="29"/>
  <c r="P317" i="29" s="1"/>
  <c r="P332" i="29"/>
  <c r="K356" i="29"/>
  <c r="L367" i="29"/>
  <c r="P367" i="29"/>
  <c r="G400" i="29"/>
  <c r="J400" i="29"/>
  <c r="H400" i="29"/>
  <c r="P446" i="29"/>
  <c r="R446" i="29"/>
  <c r="S488" i="29"/>
  <c r="K505" i="29"/>
  <c r="J505" i="29"/>
  <c r="R528" i="29"/>
  <c r="J573" i="29"/>
  <c r="M573" i="29"/>
  <c r="R604" i="29"/>
  <c r="U710" i="29"/>
  <c r="U753" i="29"/>
  <c r="P840" i="29"/>
  <c r="U840" i="29"/>
  <c r="G290" i="29"/>
  <c r="J290" i="29"/>
  <c r="M290" i="29"/>
  <c r="P304" i="29"/>
  <c r="G317" i="29"/>
  <c r="G342" i="29"/>
  <c r="J342" i="29"/>
  <c r="M342" i="29"/>
  <c r="K342" i="29"/>
  <c r="O356" i="29"/>
  <c r="G433" i="29"/>
  <c r="J433" i="29"/>
  <c r="H433" i="29"/>
  <c r="K433" i="29"/>
  <c r="M488" i="29"/>
  <c r="R488" i="29"/>
  <c r="Q499" i="29"/>
  <c r="H505" i="29"/>
  <c r="K518" i="29"/>
  <c r="K523" i="29"/>
  <c r="N523" i="29"/>
  <c r="T523" i="29"/>
  <c r="S523" i="29"/>
  <c r="R523" i="29"/>
  <c r="K528" i="29"/>
  <c r="N528" i="29"/>
  <c r="J551" i="29"/>
  <c r="N551" i="29"/>
  <c r="Q551" i="29"/>
  <c r="T551" i="29"/>
  <c r="J558" i="29"/>
  <c r="M558" i="29"/>
  <c r="N558" i="29"/>
  <c r="T583" i="29"/>
  <c r="G631" i="29"/>
  <c r="M631" i="29"/>
  <c r="O631" i="29"/>
  <c r="R631" i="29"/>
  <c r="S631" i="29"/>
  <c r="R649" i="29"/>
  <c r="M649" i="29"/>
  <c r="O649" i="29"/>
  <c r="U649" i="29"/>
  <c r="I662" i="29"/>
  <c r="R662" i="29"/>
  <c r="G671" i="29"/>
  <c r="T671" i="29"/>
  <c r="G696" i="29"/>
  <c r="Q696" i="29"/>
  <c r="T696" i="29"/>
  <c r="P696" i="29"/>
  <c r="U696" i="29"/>
  <c r="Q703" i="29"/>
  <c r="T703" i="29"/>
  <c r="H710" i="29"/>
  <c r="J710" i="29"/>
  <c r="M710" i="29"/>
  <c r="O710" i="29"/>
  <c r="K710" i="29"/>
  <c r="I717" i="29"/>
  <c r="K717" i="29"/>
  <c r="U717" i="29"/>
  <c r="K733" i="29"/>
  <c r="N733" i="29"/>
  <c r="Q733" i="29"/>
  <c r="S733" i="29"/>
  <c r="G733" i="29"/>
  <c r="R733" i="29"/>
  <c r="T744" i="29"/>
  <c r="N744" i="29"/>
  <c r="Q744" i="29"/>
  <c r="S744" i="29"/>
  <c r="G744" i="29"/>
  <c r="M744" i="29"/>
  <c r="M753" i="29"/>
  <c r="T753" i="29"/>
  <c r="K753" i="29"/>
  <c r="N753" i="29"/>
  <c r="G753" i="29"/>
  <c r="K760" i="29"/>
  <c r="U760" i="29"/>
  <c r="G774" i="29"/>
  <c r="Q774" i="29"/>
  <c r="U774" i="29"/>
  <c r="U816" i="29"/>
  <c r="P816" i="29"/>
  <c r="J835" i="29"/>
  <c r="N840" i="29"/>
  <c r="R840" i="29"/>
  <c r="K840" i="29"/>
  <c r="T840" i="29"/>
  <c r="L857" i="29"/>
  <c r="I856" i="29"/>
  <c r="L856" i="29" s="1"/>
  <c r="J640" i="29"/>
  <c r="O640" i="29"/>
  <c r="Q640" i="29"/>
  <c r="R678" i="29"/>
  <c r="G678" i="29"/>
  <c r="J678" i="29"/>
  <c r="M678" i="29"/>
  <c r="O678" i="29"/>
  <c r="O717" i="29"/>
  <c r="N767" i="29"/>
  <c r="R767" i="29"/>
  <c r="T767" i="29"/>
  <c r="M774" i="29"/>
  <c r="R809" i="29"/>
  <c r="G809" i="29"/>
  <c r="M809" i="29"/>
  <c r="R823" i="29"/>
  <c r="G883" i="29"/>
  <c r="J883" i="29"/>
  <c r="O883" i="29"/>
  <c r="R883" i="29"/>
  <c r="S935" i="29"/>
  <c r="H943" i="29"/>
  <c r="G943" i="29"/>
  <c r="J943" i="29"/>
  <c r="M943" i="29"/>
  <c r="R943" i="29"/>
  <c r="T943" i="29"/>
  <c r="U1001" i="29"/>
  <c r="H1001" i="29"/>
  <c r="R1001" i="29"/>
  <c r="H868" i="29"/>
  <c r="J868" i="29"/>
  <c r="P918" i="29"/>
  <c r="P1011" i="29"/>
  <c r="U1011" i="29"/>
  <c r="N1010" i="29"/>
  <c r="Q1010" i="29"/>
  <c r="T1010" i="29"/>
  <c r="G1010" i="29"/>
  <c r="M1010" i="29"/>
  <c r="O1010" i="29"/>
  <c r="R1010" i="29"/>
  <c r="H1010" i="29"/>
  <c r="G1034" i="29"/>
  <c r="N1034" i="29"/>
  <c r="K1034" i="29"/>
  <c r="M1034" i="29"/>
  <c r="O1034" i="29"/>
  <c r="G1056" i="29"/>
  <c r="H1074" i="29"/>
  <c r="P1080" i="29"/>
  <c r="S1080" i="29"/>
  <c r="M1074" i="29"/>
  <c r="K1117" i="29"/>
  <c r="N1117" i="29"/>
  <c r="Q1117" i="29"/>
  <c r="T1117" i="29"/>
  <c r="G1117" i="29"/>
  <c r="R1117" i="29"/>
  <c r="J1117" i="29"/>
  <c r="H1139" i="29"/>
  <c r="J1139" i="29"/>
  <c r="N1139" i="29"/>
  <c r="T1206" i="29"/>
  <c r="O1186" i="29"/>
  <c r="K1193" i="29"/>
  <c r="J1193" i="29"/>
  <c r="K1206" i="29"/>
  <c r="N1206" i="29"/>
  <c r="Q1206" i="29"/>
  <c r="J1254" i="29"/>
  <c r="H1261" i="29"/>
  <c r="L1282" i="29"/>
  <c r="N1274" i="29"/>
  <c r="N1273" i="29" s="1"/>
  <c r="G1274" i="29"/>
  <c r="G1273" i="29" s="1"/>
  <c r="J1274" i="29"/>
  <c r="J1273" i="29" s="1"/>
  <c r="M1274" i="29"/>
  <c r="M1273" i="29" s="1"/>
  <c r="L91" i="29"/>
  <c r="I90" i="29"/>
  <c r="L108" i="29"/>
  <c r="I105" i="29"/>
  <c r="L105" i="29" s="1"/>
  <c r="P105" i="29"/>
  <c r="L155" i="29"/>
  <c r="I154" i="29"/>
  <c r="L154" i="29" s="1"/>
  <c r="L169" i="29"/>
  <c r="I168" i="29"/>
  <c r="L168" i="29" s="1"/>
  <c r="I175" i="29"/>
  <c r="L176" i="29"/>
  <c r="L190" i="29"/>
  <c r="I189" i="29"/>
  <c r="L297" i="29"/>
  <c r="I296" i="29"/>
  <c r="L315" i="29"/>
  <c r="I312" i="29"/>
  <c r="L347" i="29"/>
  <c r="I342" i="29"/>
  <c r="Q364" i="29"/>
  <c r="Q363" i="29" s="1"/>
  <c r="Q356" i="29" s="1"/>
  <c r="P363" i="29"/>
  <c r="L456" i="29"/>
  <c r="I455" i="29"/>
  <c r="L486" i="29"/>
  <c r="I485" i="29"/>
  <c r="L485" i="29" s="1"/>
  <c r="N488" i="29"/>
  <c r="Q488" i="29"/>
  <c r="L500" i="29"/>
  <c r="I499" i="29"/>
  <c r="L508" i="29"/>
  <c r="I505" i="29"/>
  <c r="L529" i="29"/>
  <c r="I528" i="29"/>
  <c r="L540" i="29"/>
  <c r="I539" i="29"/>
  <c r="L539" i="29" s="1"/>
  <c r="K640" i="29"/>
  <c r="L641" i="29"/>
  <c r="L652" i="29"/>
  <c r="I649" i="29"/>
  <c r="L697" i="29"/>
  <c r="I696" i="29"/>
  <c r="L713" i="29"/>
  <c r="I710" i="29"/>
  <c r="L734" i="29"/>
  <c r="I733" i="29"/>
  <c r="L756" i="29"/>
  <c r="I753" i="29"/>
  <c r="L812" i="29"/>
  <c r="I809" i="29"/>
  <c r="L836" i="29"/>
  <c r="I835" i="29"/>
  <c r="L835" i="29" s="1"/>
  <c r="L880" i="29"/>
  <c r="I879" i="29"/>
  <c r="L879" i="29" s="1"/>
  <c r="L884" i="29"/>
  <c r="I883" i="29"/>
  <c r="L950" i="29"/>
  <c r="I943" i="29"/>
  <c r="K1001" i="29"/>
  <c r="L1002" i="29"/>
  <c r="L1035" i="29"/>
  <c r="I1034" i="29"/>
  <c r="L1255" i="29"/>
  <c r="I1254" i="29"/>
  <c r="L1254" i="29" s="1"/>
  <c r="I823" i="29"/>
  <c r="I774" i="29"/>
  <c r="L774" i="29" s="1"/>
  <c r="I400" i="29"/>
  <c r="I760" i="29"/>
  <c r="L718" i="29"/>
  <c r="L208" i="29"/>
  <c r="I1117" i="29"/>
  <c r="S1056" i="29"/>
  <c r="L632" i="29"/>
  <c r="L468" i="29"/>
  <c r="I5" i="29"/>
  <c r="J5" i="29"/>
  <c r="N5" i="29"/>
  <c r="Q5" i="29"/>
  <c r="M5" i="29"/>
  <c r="O5" i="29"/>
  <c r="L65" i="29"/>
  <c r="I64" i="29"/>
  <c r="N73" i="29"/>
  <c r="Q73" i="29"/>
  <c r="T73" i="29"/>
  <c r="L81" i="29"/>
  <c r="I73" i="29"/>
  <c r="O95" i="29"/>
  <c r="S96" i="29"/>
  <c r="S95" i="29" s="1"/>
  <c r="L101" i="29"/>
  <c r="I95" i="29"/>
  <c r="I112" i="29"/>
  <c r="L113" i="29"/>
  <c r="I115" i="29"/>
  <c r="L115" i="29" s="1"/>
  <c r="L119" i="29"/>
  <c r="I118" i="29"/>
  <c r="L118" i="29" s="1"/>
  <c r="H121" i="29"/>
  <c r="G129" i="29"/>
  <c r="L130" i="29"/>
  <c r="I129" i="29"/>
  <c r="L140" i="29"/>
  <c r="I137" i="29"/>
  <c r="G145" i="29"/>
  <c r="L146" i="29"/>
  <c r="I145" i="29"/>
  <c r="S145" i="29"/>
  <c r="L158" i="29"/>
  <c r="I157" i="29"/>
  <c r="L157" i="29" s="1"/>
  <c r="L161" i="29"/>
  <c r="I160" i="29"/>
  <c r="U160" i="29"/>
  <c r="I171" i="29"/>
  <c r="L171" i="29" s="1"/>
  <c r="H189" i="29"/>
  <c r="G194" i="29"/>
  <c r="L200" i="29"/>
  <c r="I194" i="29"/>
  <c r="U202" i="29"/>
  <c r="J210" i="29"/>
  <c r="S216" i="29"/>
  <c r="S226" i="29"/>
  <c r="U240" i="29"/>
  <c r="L267" i="29"/>
  <c r="L269" i="29"/>
  <c r="I266" i="29"/>
  <c r="O290" i="29"/>
  <c r="R290" i="29"/>
  <c r="H296" i="29"/>
  <c r="J296" i="29"/>
  <c r="M296" i="29"/>
  <c r="O296" i="29"/>
  <c r="K312" i="29"/>
  <c r="N312" i="29"/>
  <c r="S312" i="29"/>
  <c r="Q317" i="29"/>
  <c r="T317" i="29"/>
  <c r="S332" i="29"/>
  <c r="L335" i="29"/>
  <c r="I332" i="29"/>
  <c r="N342" i="29"/>
  <c r="T342" i="29"/>
  <c r="S342" i="29"/>
  <c r="I349" i="29"/>
  <c r="L349" i="29" s="1"/>
  <c r="H356" i="29"/>
  <c r="T356" i="29"/>
  <c r="I356" i="29"/>
  <c r="N364" i="29"/>
  <c r="N363" i="29" s="1"/>
  <c r="N356" i="29" s="1"/>
  <c r="M363" i="29"/>
  <c r="M356" i="29" s="1"/>
  <c r="S363" i="29"/>
  <c r="K400" i="29"/>
  <c r="N400" i="29"/>
  <c r="Q400" i="29"/>
  <c r="T400" i="29"/>
  <c r="L419" i="29"/>
  <c r="I418" i="29"/>
  <c r="M433" i="29"/>
  <c r="O433" i="29"/>
  <c r="R433" i="29"/>
  <c r="L440" i="29"/>
  <c r="I433" i="29"/>
  <c r="G446" i="29"/>
  <c r="L447" i="29"/>
  <c r="I446" i="29"/>
  <c r="S447" i="29"/>
  <c r="S446" i="29" s="1"/>
  <c r="M505" i="29"/>
  <c r="O505" i="29"/>
  <c r="R505" i="29"/>
  <c r="G518" i="29"/>
  <c r="L519" i="29"/>
  <c r="I518" i="29"/>
  <c r="M523" i="29"/>
  <c r="O523" i="29"/>
  <c r="P528" i="29"/>
  <c r="U528" i="29"/>
  <c r="L537" i="29"/>
  <c r="I536" i="29"/>
  <c r="L536" i="29" s="1"/>
  <c r="L543" i="29"/>
  <c r="I542" i="29"/>
  <c r="L542" i="29" s="1"/>
  <c r="L549" i="29"/>
  <c r="I548" i="29"/>
  <c r="L548" i="29" s="1"/>
  <c r="O551" i="29"/>
  <c r="K558" i="29"/>
  <c r="T558" i="29"/>
  <c r="L574" i="29"/>
  <c r="O573" i="29"/>
  <c r="M583" i="29"/>
  <c r="R583" i="29"/>
  <c r="L607" i="29"/>
  <c r="I604" i="29"/>
  <c r="J613" i="29"/>
  <c r="Q613" i="29"/>
  <c r="T613" i="29"/>
  <c r="P622" i="29"/>
  <c r="L627" i="29"/>
  <c r="I622" i="29"/>
  <c r="L634" i="29"/>
  <c r="I631" i="29"/>
  <c r="L681" i="29"/>
  <c r="I678" i="29"/>
  <c r="L729" i="29"/>
  <c r="I726" i="29"/>
  <c r="J744" i="29"/>
  <c r="L768" i="29"/>
  <c r="I767" i="29"/>
  <c r="L767" i="29" s="1"/>
  <c r="J809" i="29"/>
  <c r="N809" i="29"/>
  <c r="I840" i="29"/>
  <c r="L840" i="29" s="1"/>
  <c r="L841" i="29"/>
  <c r="L933" i="29"/>
  <c r="I928" i="29"/>
  <c r="K943" i="29"/>
  <c r="N943" i="29"/>
  <c r="I1010" i="29"/>
  <c r="K1010" i="29"/>
  <c r="R1034" i="29"/>
  <c r="P1034" i="29"/>
  <c r="L1130" i="29"/>
  <c r="I1129" i="29"/>
  <c r="H1186" i="29"/>
  <c r="J1186" i="29"/>
  <c r="V1208" i="29"/>
  <c r="V1209" i="29" s="1"/>
  <c r="O1206" i="29"/>
  <c r="L1262" i="29"/>
  <c r="I1261" i="29"/>
  <c r="R1274" i="29"/>
  <c r="R1273" i="29" s="1"/>
  <c r="G640" i="29"/>
  <c r="M640" i="29"/>
  <c r="S640" i="29"/>
  <c r="G649" i="29"/>
  <c r="Q662" i="29"/>
  <c r="S662" i="29"/>
  <c r="K671" i="29"/>
  <c r="Q671" i="29"/>
  <c r="H696" i="29"/>
  <c r="R703" i="29"/>
  <c r="N710" i="29"/>
  <c r="J717" i="29"/>
  <c r="M717" i="29"/>
  <c r="R717" i="29"/>
  <c r="R726" i="29"/>
  <c r="J733" i="29"/>
  <c r="M733" i="29"/>
  <c r="O733" i="29"/>
  <c r="K744" i="29"/>
  <c r="U744" i="29"/>
  <c r="J767" i="29"/>
  <c r="H779" i="29"/>
  <c r="U787" i="29"/>
  <c r="O809" i="29"/>
  <c r="K816" i="29"/>
  <c r="K823" i="29"/>
  <c r="N823" i="29"/>
  <c r="J840" i="29"/>
  <c r="M840" i="29"/>
  <c r="O840" i="29"/>
  <c r="Q840" i="29"/>
  <c r="H883" i="29"/>
  <c r="K928" i="29"/>
  <c r="N928" i="29"/>
  <c r="H935" i="29"/>
  <c r="J935" i="29"/>
  <c r="M935" i="29"/>
  <c r="O935" i="29"/>
  <c r="J1001" i="29"/>
  <c r="M1001" i="29"/>
  <c r="O1001" i="29"/>
  <c r="J1010" i="29"/>
  <c r="H1034" i="29"/>
  <c r="J1034" i="29"/>
  <c r="G1061" i="29"/>
  <c r="U1062" i="29"/>
  <c r="U1061" i="29"/>
  <c r="S1064" i="29"/>
  <c r="S1061" i="29"/>
  <c r="L1075" i="29"/>
  <c r="T1074" i="29"/>
  <c r="H1117" i="29"/>
  <c r="M1117" i="29"/>
  <c r="O1117" i="29"/>
  <c r="J1129" i="29"/>
  <c r="H1193" i="29"/>
  <c r="M1193" i="29"/>
  <c r="S1193" i="29"/>
  <c r="G1206" i="29"/>
  <c r="U1261" i="29"/>
  <c r="K1274" i="29"/>
  <c r="T1274" i="29"/>
  <c r="T1273" i="29" s="1"/>
  <c r="H1274" i="29"/>
  <c r="H1273" i="29" s="1"/>
  <c r="Q1274" i="29"/>
  <c r="Q1273" i="29" s="1"/>
  <c r="P418" i="29" l="1"/>
  <c r="S276" i="29"/>
  <c r="U505" i="29"/>
  <c r="U504" i="29" s="1"/>
  <c r="S505" i="29"/>
  <c r="S504" i="29" s="1"/>
  <c r="P400" i="29"/>
  <c r="U276" i="29"/>
  <c r="P276" i="29"/>
  <c r="S418" i="29"/>
  <c r="U317" i="29"/>
  <c r="U1117" i="29"/>
  <c r="P1010" i="29"/>
  <c r="U418" i="29"/>
  <c r="S317" i="29"/>
  <c r="S400" i="29"/>
  <c r="U1074" i="29"/>
  <c r="U883" i="29"/>
  <c r="U882" i="29" s="1"/>
  <c r="S296" i="29"/>
  <c r="U251" i="29"/>
  <c r="P505" i="29"/>
  <c r="P504" i="29" s="1"/>
  <c r="S251" i="29"/>
  <c r="U400" i="29"/>
  <c r="U1139" i="29"/>
  <c r="U1138" i="29" s="1"/>
  <c r="L488" i="29"/>
  <c r="S73" i="29"/>
  <c r="P1139" i="29"/>
  <c r="P1138" i="29" s="1"/>
  <c r="P943" i="29"/>
  <c r="U1010" i="29"/>
  <c r="P1206" i="29"/>
  <c r="P1205" i="29" s="1"/>
  <c r="L251" i="29"/>
  <c r="S943" i="29"/>
  <c r="U1206" i="29"/>
  <c r="U1205" i="29" s="1"/>
  <c r="S1206" i="29"/>
  <c r="S1205" i="29" s="1"/>
  <c r="H467" i="29"/>
  <c r="U73" i="29"/>
  <c r="P883" i="29"/>
  <c r="P882" i="29" s="1"/>
  <c r="L189" i="29"/>
  <c r="G467" i="29"/>
  <c r="P73" i="29"/>
  <c r="L499" i="29"/>
  <c r="U296" i="29"/>
  <c r="P1274" i="29"/>
  <c r="P1273" i="29" s="1"/>
  <c r="S1010" i="29"/>
  <c r="L137" i="29"/>
  <c r="U943" i="29"/>
  <c r="S883" i="29"/>
  <c r="S882" i="29" s="1"/>
  <c r="S1139" i="29"/>
  <c r="S1138" i="29" s="1"/>
  <c r="L90" i="29"/>
  <c r="L290" i="29"/>
  <c r="L518" i="29"/>
  <c r="L202" i="29"/>
  <c r="H1073" i="29"/>
  <c r="P1074" i="29"/>
  <c r="P1073" i="29" s="1"/>
  <c r="L726" i="29"/>
  <c r="O572" i="29"/>
  <c r="L446" i="29"/>
  <c r="L455" i="29"/>
  <c r="S1274" i="29"/>
  <c r="S1273" i="29" s="1"/>
  <c r="L1117" i="29"/>
  <c r="H504" i="29"/>
  <c r="L181" i="29"/>
  <c r="L1034" i="29"/>
  <c r="Q1205" i="29"/>
  <c r="L809" i="29"/>
  <c r="L696" i="29"/>
  <c r="L868" i="29"/>
  <c r="L671" i="29"/>
  <c r="N572" i="29"/>
  <c r="L480" i="29"/>
  <c r="N504" i="29"/>
  <c r="M882" i="29"/>
  <c r="S356" i="29"/>
  <c r="S1074" i="29"/>
  <c r="S1073" i="29" s="1"/>
  <c r="Q504" i="29"/>
  <c r="G572" i="29"/>
  <c r="S5" i="29"/>
  <c r="L551" i="29"/>
  <c r="L64" i="29"/>
  <c r="L573" i="29"/>
  <c r="L240" i="29"/>
  <c r="K504" i="29"/>
  <c r="L332" i="29"/>
  <c r="I1138" i="29"/>
  <c r="L678" i="29"/>
  <c r="R572" i="29"/>
  <c r="G882" i="29"/>
  <c r="P296" i="29"/>
  <c r="L583" i="29"/>
  <c r="J356" i="29"/>
  <c r="J355" i="29" s="1"/>
  <c r="L175" i="29"/>
  <c r="N1138" i="29"/>
  <c r="O467" i="29"/>
  <c r="U5" i="29"/>
  <c r="U467" i="29"/>
  <c r="L622" i="29"/>
  <c r="M111" i="29"/>
  <c r="L418" i="29"/>
  <c r="L760" i="29"/>
  <c r="T1205" i="29"/>
  <c r="Q942" i="29"/>
  <c r="G1138" i="29"/>
  <c r="K1073" i="29"/>
  <c r="G942" i="29"/>
  <c r="J1138" i="29"/>
  <c r="Q1073" i="29"/>
  <c r="Q882" i="29"/>
  <c r="R1205" i="29"/>
  <c r="L631" i="29"/>
  <c r="K467" i="29"/>
  <c r="G355" i="29"/>
  <c r="Q111" i="29"/>
  <c r="L266" i="29"/>
  <c r="L1001" i="29"/>
  <c r="I572" i="29"/>
  <c r="P210" i="29"/>
  <c r="P5" i="29"/>
  <c r="L802" i="29"/>
  <c r="L1139" i="29"/>
  <c r="H1138" i="29"/>
  <c r="M1073" i="29"/>
  <c r="O882" i="29"/>
  <c r="L744" i="29"/>
  <c r="R355" i="29"/>
  <c r="L640" i="29"/>
  <c r="L1193" i="29"/>
  <c r="P593" i="29"/>
  <c r="P592" i="29" s="1"/>
  <c r="P572" i="29"/>
  <c r="G504" i="29"/>
  <c r="O355" i="29"/>
  <c r="J1073" i="29"/>
  <c r="T1073" i="29"/>
  <c r="H942" i="29"/>
  <c r="J882" i="29"/>
  <c r="K882" i="29"/>
  <c r="L816" i="29"/>
  <c r="O1205" i="29"/>
  <c r="L194" i="29"/>
  <c r="L145" i="29"/>
  <c r="L296" i="29"/>
  <c r="R882" i="29"/>
  <c r="M467" i="29"/>
  <c r="T1138" i="29"/>
  <c r="G1073" i="29"/>
  <c r="L703" i="29"/>
  <c r="H4" i="29"/>
  <c r="N1073" i="29"/>
  <c r="O1073" i="29"/>
  <c r="U572" i="29"/>
  <c r="L433" i="29"/>
  <c r="T4" i="29"/>
  <c r="N467" i="29"/>
  <c r="N1205" i="29"/>
  <c r="O1138" i="29"/>
  <c r="L687" i="29"/>
  <c r="H572" i="29"/>
  <c r="K4" i="29"/>
  <c r="L787" i="29"/>
  <c r="L1074" i="29"/>
  <c r="O942" i="29"/>
  <c r="P356" i="29"/>
  <c r="P355" i="29" s="1"/>
  <c r="R1073" i="29"/>
  <c r="U356" i="29"/>
  <c r="G1205" i="29"/>
  <c r="L95" i="29"/>
  <c r="L73" i="29"/>
  <c r="J4" i="29"/>
  <c r="J1205" i="29"/>
  <c r="J467" i="29"/>
  <c r="T467" i="29"/>
  <c r="L523" i="29"/>
  <c r="M1205" i="29"/>
  <c r="M1138" i="29"/>
  <c r="L1129" i="29"/>
  <c r="M572" i="29"/>
  <c r="R504" i="29"/>
  <c r="H355" i="29"/>
  <c r="L129" i="29"/>
  <c r="L753" i="29"/>
  <c r="L710" i="29"/>
  <c r="L649" i="29"/>
  <c r="Q467" i="29"/>
  <c r="H1205" i="29"/>
  <c r="K1205" i="29"/>
  <c r="T572" i="29"/>
  <c r="J572" i="29"/>
  <c r="L121" i="29"/>
  <c r="P467" i="29"/>
  <c r="Q572" i="29"/>
  <c r="L317" i="29"/>
  <c r="M942" i="29"/>
  <c r="N882" i="29"/>
  <c r="R942" i="29"/>
  <c r="N942" i="29"/>
  <c r="T593" i="29"/>
  <c r="T592" i="29" s="1"/>
  <c r="T504" i="29"/>
  <c r="K355" i="29"/>
  <c r="R111" i="29"/>
  <c r="L160" i="29"/>
  <c r="M4" i="29"/>
  <c r="L733" i="29"/>
  <c r="L528" i="29"/>
  <c r="L342" i="29"/>
  <c r="L662" i="29"/>
  <c r="R467" i="29"/>
  <c r="L276" i="29"/>
  <c r="G4" i="29"/>
  <c r="U210" i="29"/>
  <c r="R1138" i="29"/>
  <c r="Q1138" i="29"/>
  <c r="S467" i="29"/>
  <c r="K111" i="29"/>
  <c r="T882" i="29"/>
  <c r="I467" i="29"/>
  <c r="O4" i="29"/>
  <c r="Q4" i="29"/>
  <c r="S572" i="29"/>
  <c r="K572" i="29"/>
  <c r="J942" i="29"/>
  <c r="H593" i="29"/>
  <c r="H592" i="29" s="1"/>
  <c r="J111" i="29"/>
  <c r="L613" i="29"/>
  <c r="S593" i="29"/>
  <c r="S592" i="29" s="1"/>
  <c r="N111" i="29"/>
  <c r="O111" i="29"/>
  <c r="S210" i="29"/>
  <c r="L1010" i="29"/>
  <c r="K942" i="29"/>
  <c r="K593" i="29"/>
  <c r="K592" i="29" s="1"/>
  <c r="U593" i="29"/>
  <c r="U592" i="29" s="1"/>
  <c r="O593" i="29"/>
  <c r="O592" i="29" s="1"/>
  <c r="R593" i="29"/>
  <c r="R592" i="29" s="1"/>
  <c r="Q593" i="29"/>
  <c r="Q592" i="29" s="1"/>
  <c r="G593" i="29"/>
  <c r="G592" i="29" s="1"/>
  <c r="M593" i="29"/>
  <c r="M592" i="29" s="1"/>
  <c r="T111" i="29"/>
  <c r="G111" i="29"/>
  <c r="L400" i="29"/>
  <c r="T942" i="29"/>
  <c r="L717" i="29"/>
  <c r="K1138" i="29"/>
  <c r="N593" i="29"/>
  <c r="N592" i="29" s="1"/>
  <c r="J593" i="29"/>
  <c r="J592" i="29" s="1"/>
  <c r="N355" i="29"/>
  <c r="H111" i="29"/>
  <c r="Q355" i="29"/>
  <c r="J504" i="29"/>
  <c r="R4" i="29"/>
  <c r="K1273" i="29"/>
  <c r="L1273" i="29" s="1"/>
  <c r="L1274" i="29"/>
  <c r="H882" i="29"/>
  <c r="L1261" i="29"/>
  <c r="I1205" i="29"/>
  <c r="L1205" i="29" s="1"/>
  <c r="O504" i="29"/>
  <c r="T355" i="29"/>
  <c r="I111" i="29"/>
  <c r="L112" i="29"/>
  <c r="L823" i="29"/>
  <c r="L883" i="29"/>
  <c r="I882" i="29"/>
  <c r="L505" i="29"/>
  <c r="I504" i="29"/>
  <c r="L558" i="29"/>
  <c r="L928" i="29"/>
  <c r="L604" i="29"/>
  <c r="I593" i="29"/>
  <c r="M504" i="29"/>
  <c r="M355" i="29"/>
  <c r="I355" i="29"/>
  <c r="L356" i="29"/>
  <c r="N4" i="29"/>
  <c r="I4" i="29"/>
  <c r="L5" i="29"/>
  <c r="I1073" i="29"/>
  <c r="L943" i="29"/>
  <c r="I942" i="29"/>
  <c r="L312" i="29"/>
  <c r="U1073" i="29" l="1"/>
  <c r="P942" i="29"/>
  <c r="S355" i="29"/>
  <c r="S111" i="29"/>
  <c r="U355" i="29"/>
  <c r="S4" i="29"/>
  <c r="U942" i="29"/>
  <c r="S942" i="29"/>
  <c r="P4" i="29"/>
  <c r="U111" i="29"/>
  <c r="U4" i="29"/>
  <c r="J1072" i="29"/>
  <c r="H1072" i="29"/>
  <c r="H466" i="29"/>
  <c r="N466" i="29"/>
  <c r="O110" i="29"/>
  <c r="Q110" i="29"/>
  <c r="L504" i="29"/>
  <c r="J110" i="29"/>
  <c r="G1072" i="29"/>
  <c r="U1072" i="29"/>
  <c r="P111" i="29"/>
  <c r="P110" i="29" s="1"/>
  <c r="M110" i="29"/>
  <c r="P466" i="29"/>
  <c r="P1072" i="29"/>
  <c r="O1072" i="29"/>
  <c r="L355" i="29"/>
  <c r="L1138" i="29"/>
  <c r="L572" i="29"/>
  <c r="K110" i="29"/>
  <c r="H110" i="29"/>
  <c r="G110" i="29"/>
  <c r="S466" i="29"/>
  <c r="N1072" i="29"/>
  <c r="G466" i="29"/>
  <c r="M1072" i="29"/>
  <c r="L467" i="29"/>
  <c r="Q1072" i="29"/>
  <c r="S1072" i="29"/>
  <c r="T1072" i="29"/>
  <c r="O466" i="29"/>
  <c r="K466" i="29"/>
  <c r="R1072" i="29"/>
  <c r="R466" i="29"/>
  <c r="R110" i="29"/>
  <c r="T466" i="29"/>
  <c r="U466" i="29"/>
  <c r="L942" i="29"/>
  <c r="L882" i="29"/>
  <c r="M466" i="29"/>
  <c r="J466" i="29"/>
  <c r="Q466" i="29"/>
  <c r="N110" i="29"/>
  <c r="K1072" i="29"/>
  <c r="T110" i="29"/>
  <c r="I1072" i="29"/>
  <c r="L1073" i="29"/>
  <c r="L4" i="29"/>
  <c r="I592" i="29"/>
  <c r="L592" i="29" s="1"/>
  <c r="L593" i="29"/>
  <c r="I466" i="29"/>
  <c r="L111" i="29"/>
  <c r="I110" i="29"/>
  <c r="S110" i="29" l="1"/>
  <c r="U110" i="29"/>
  <c r="Q3" i="29"/>
  <c r="Q2" i="29" s="1"/>
  <c r="S3" i="29"/>
  <c r="S2" i="29" s="1"/>
  <c r="W3" i="29" s="1"/>
  <c r="N3" i="29"/>
  <c r="N2" i="29" s="1"/>
  <c r="M3" i="29"/>
  <c r="M2" i="29" s="1"/>
  <c r="Q1320" i="29"/>
  <c r="O3" i="29"/>
  <c r="O2" i="29" s="1"/>
  <c r="H3" i="29"/>
  <c r="H2" i="29" s="1"/>
  <c r="G3" i="29"/>
  <c r="G2" i="29" s="1"/>
  <c r="K3" i="29"/>
  <c r="K2" i="29" s="1"/>
  <c r="U3" i="29"/>
  <c r="U2" i="29" s="1"/>
  <c r="X3" i="29" s="1"/>
  <c r="P3" i="29"/>
  <c r="P2" i="29" s="1"/>
  <c r="V3" i="29" s="1"/>
  <c r="J3" i="29"/>
  <c r="J2" i="29" s="1"/>
  <c r="R3" i="29"/>
  <c r="R2" i="29" s="1"/>
  <c r="T3" i="29"/>
  <c r="T2" i="29" s="1"/>
  <c r="L110" i="29"/>
  <c r="L466" i="29"/>
  <c r="L1072" i="29"/>
  <c r="I3" i="29"/>
  <c r="L3" i="29" l="1"/>
  <c r="I2" i="29"/>
  <c r="L2" i="29" s="1"/>
</calcChain>
</file>

<file path=xl/sharedStrings.xml><?xml version="1.0" encoding="utf-8"?>
<sst xmlns="http://schemas.openxmlformats.org/spreadsheetml/2006/main" count="11258" uniqueCount="798">
  <si>
    <t>NAZIV AKTIVNOSTI ILI PROJEKTA</t>
  </si>
  <si>
    <t>A570442</t>
  </si>
  <si>
    <t>K570297</t>
  </si>
  <si>
    <t>A570465</t>
  </si>
  <si>
    <t>Ostala nematerijalna imovina</t>
  </si>
  <si>
    <t>Osiguranje sigurnosno prometnih standarda u zračnim lukama RH</t>
  </si>
  <si>
    <t>Održavanje željezničke infrastrukture i regulacija prometa</t>
  </si>
  <si>
    <t>A570333</t>
  </si>
  <si>
    <t>K103278</t>
  </si>
  <si>
    <t>A570249</t>
  </si>
  <si>
    <t>Gorske službe spašavanja</t>
  </si>
  <si>
    <t>Provedba ugovora o koncesiji za izgradnju autoceste Zagreb-Macelj</t>
  </si>
  <si>
    <t>VHS sustav-Uspostava organizacije višenamjenske helikopterske službe u RH</t>
  </si>
  <si>
    <t>A570000</t>
  </si>
  <si>
    <t>A570017</t>
  </si>
  <si>
    <t>A570001</t>
  </si>
  <si>
    <t>K250796</t>
  </si>
  <si>
    <t>FP</t>
  </si>
  <si>
    <t>0490</t>
  </si>
  <si>
    <t>Plaće za redovan rad</t>
  </si>
  <si>
    <t>Plaće za prekovremeni rad</t>
  </si>
  <si>
    <t>Plaće za posebne uvjete rada</t>
  </si>
  <si>
    <t xml:space="preserve">Ostali rashodi za zaposlene </t>
  </si>
  <si>
    <t>0454</t>
  </si>
  <si>
    <t>0451</t>
  </si>
  <si>
    <t>0452</t>
  </si>
  <si>
    <t>0460</t>
  </si>
  <si>
    <t>0453</t>
  </si>
  <si>
    <t>0485</t>
  </si>
  <si>
    <t>A570312</t>
  </si>
  <si>
    <t>Obnova i održavanje poslovnog prostora lučkih kapetanija i ispostava</t>
  </si>
  <si>
    <t>Dodjela koncesija na pomorskom dobru</t>
  </si>
  <si>
    <t>Rad Savske i Dunavske komisije, te sudjelovanje u radu međunarodnih institucija s područja unutarnje plovidbe</t>
  </si>
  <si>
    <t>A570350</t>
  </si>
  <si>
    <t>K570411</t>
  </si>
  <si>
    <t>Obnova voznog parka</t>
  </si>
  <si>
    <t>Intelektualne i osobne usluge</t>
  </si>
  <si>
    <t>Članarine</t>
  </si>
  <si>
    <t>Kapitalne donacije neprofitnim organizacijama</t>
  </si>
  <si>
    <t>K570319</t>
  </si>
  <si>
    <t>K570321</t>
  </si>
  <si>
    <t>Ostale usluge</t>
  </si>
  <si>
    <t>Zakupnine i najamnine</t>
  </si>
  <si>
    <t>Stipendiranje redovnih učenika i studenata srednjih pomorskih škola i pomorskih fakulteta, te vježbeničkog staža pomoraca</t>
  </si>
  <si>
    <t>Unapređenje strukturnih reformi željeznice u predpristupnom procesu</t>
  </si>
  <si>
    <t>SEETO-financiranje tajništva SEETO-a</t>
  </si>
  <si>
    <t>Naknada u cijeni goriva za HC d.o.o.</t>
  </si>
  <si>
    <t>Naknada u cijeni goriva za HAC d.o.o.</t>
  </si>
  <si>
    <t>KTO</t>
  </si>
  <si>
    <t>A570482</t>
  </si>
  <si>
    <t>A570491</t>
  </si>
  <si>
    <t>A570497</t>
  </si>
  <si>
    <t>A570504</t>
  </si>
  <si>
    <t>A570506</t>
  </si>
  <si>
    <t>Očuvanje prometne povezanosti regija (domaći linijski zračni prijevoz)</t>
  </si>
  <si>
    <t>Potpora Lučkoj upravi Zadar za otplatu kredita Fonda za razvoj i zapošljavanje (HPB-a Zagreb)</t>
  </si>
  <si>
    <t>Poticanje brodara u nacionalnoj plovidbi</t>
  </si>
  <si>
    <t>NCC-Nacionalni kontrolni centar</t>
  </si>
  <si>
    <t>Upravljanje infrastrukturnim projektima</t>
  </si>
  <si>
    <t>Izgradnja trajektne luke Gaženica</t>
  </si>
  <si>
    <t>Poticanje željezničkog putničkog prijevoza</t>
  </si>
  <si>
    <t>Modernizacija željezničkih vozila</t>
  </si>
  <si>
    <t>Osuvremenjivanje i izgradnja željezničke infrastrukture</t>
  </si>
  <si>
    <t>IZV</t>
  </si>
  <si>
    <t>A570503</t>
  </si>
  <si>
    <t>A570348</t>
  </si>
  <si>
    <t>A570501</t>
  </si>
  <si>
    <t>A587040</t>
  </si>
  <si>
    <t>K587029</t>
  </si>
  <si>
    <t>K587028</t>
  </si>
  <si>
    <t>K587027</t>
  </si>
  <si>
    <t>A570334</t>
  </si>
  <si>
    <t>K761009</t>
  </si>
  <si>
    <t>K587039</t>
  </si>
  <si>
    <t>4541</t>
  </si>
  <si>
    <t>K810001</t>
  </si>
  <si>
    <t>Poticanje redovitih pomorskih putničkih i brzobrodskih linija</t>
  </si>
  <si>
    <t>A587023</t>
  </si>
  <si>
    <t>Glava 45 Agencija za obalni linijski promet</t>
  </si>
  <si>
    <t>Obveze po sudskim sporovima</t>
  </si>
  <si>
    <t>A821001</t>
  </si>
  <si>
    <t>A250997</t>
  </si>
  <si>
    <t>4126</t>
  </si>
  <si>
    <t>NAZIV PROGRAMA</t>
  </si>
  <si>
    <t>Potpora Lučkoj upravi Rijeka za vraćanje obveza po zajmu EDCF - Projekt "Samsung"</t>
  </si>
  <si>
    <t>Administracija i upravljanje</t>
  </si>
  <si>
    <t>Glava 50 Agencija za vodne putove</t>
  </si>
  <si>
    <t>INFRASTRUKTURA</t>
  </si>
  <si>
    <t>A570445</t>
  </si>
  <si>
    <t>A570448</t>
  </si>
  <si>
    <t>VTS SUSTAV- uspostava  nadzora plovidbe i sustava radioveza za praćenje pomorskog prometa</t>
  </si>
  <si>
    <t>K819013</t>
  </si>
  <si>
    <t>Gradnja i tehničko održavanje plovnih putova unutarnjih voda</t>
  </si>
  <si>
    <t>Razvoj elektroničkih komunikacija, informacijskog društva i poštanskih usluga</t>
  </si>
  <si>
    <t>Izgradnja višenamjenskog kanala Dunav-Sava</t>
  </si>
  <si>
    <t>Naknada cestarina za NATO i EUFOR vozila</t>
  </si>
  <si>
    <t>Tehničko održavanje i upravljanje školskim brodom</t>
  </si>
  <si>
    <t>K810006</t>
  </si>
  <si>
    <t>A570340</t>
  </si>
  <si>
    <t>A820026</t>
  </si>
  <si>
    <t>K570358</t>
  </si>
  <si>
    <t>K821027</t>
  </si>
  <si>
    <t>K761028</t>
  </si>
  <si>
    <t>K819028</t>
  </si>
  <si>
    <t>T821028</t>
  </si>
  <si>
    <t>K761029</t>
  </si>
  <si>
    <t>A820029</t>
  </si>
  <si>
    <t>K570441</t>
  </si>
  <si>
    <t>A819031</t>
  </si>
  <si>
    <t>Naknade za rad predstavničkih i izvršnih tijela, povjerenstava i sl.</t>
  </si>
  <si>
    <t>Službena putovanja</t>
  </si>
  <si>
    <t>Naknade za prijevoz, za rad na terenu i odvojeni život</t>
  </si>
  <si>
    <t>Stručno usavršavanje zaposlenika</t>
  </si>
  <si>
    <t>Uredski materijal i ostali mater. rash.</t>
  </si>
  <si>
    <t>Materijal i sirovine</t>
  </si>
  <si>
    <t>Energija</t>
  </si>
  <si>
    <t>Materijal i dijelovi za tekuće i inv.odr.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</si>
  <si>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</si>
  <si>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</si>
  <si>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</si>
  <si>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</si>
  <si>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</si>
  <si>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Računalne usluge</t>
  </si>
  <si>
    <t>Premije osiguranja</t>
  </si>
  <si>
    <t>Reprezentacija</t>
  </si>
  <si>
    <t>Ostali nespomenuti rashodi poslovanja</t>
  </si>
  <si>
    <t>Zatezne kamate</t>
  </si>
  <si>
    <t>Ostali nespomenuti financijski rashodi</t>
  </si>
  <si>
    <t>Prijevozna sredstva u cestovnom prometu</t>
  </si>
  <si>
    <t>Uredska oprema i namještaj</t>
  </si>
  <si>
    <t>Komunikacijska oprema</t>
  </si>
  <si>
    <t>Oprema za održavanje i zaštitu</t>
  </si>
  <si>
    <t>Uređaji, strojevi i oprema za ostale namjene</t>
  </si>
  <si>
    <t>Licence</t>
  </si>
  <si>
    <t>Instrumenti, uređaji i strojevi</t>
  </si>
  <si>
    <t>Ulaganja u računalne programe</t>
  </si>
  <si>
    <t>Dodatna ulaganja na građevinskim objektima</t>
  </si>
  <si>
    <t>Dodatna ulaganja na postrojenjima i opremi</t>
  </si>
  <si>
    <t>Ostali rashodi za zaposlene</t>
  </si>
  <si>
    <t>Subvencije trgovačkim društvima izvan javnog sektora</t>
  </si>
  <si>
    <t>Subvencije trgovačkim društvima u javnom sektoru</t>
  </si>
  <si>
    <t>Tekuće donacije u novcu</t>
  </si>
  <si>
    <t>Prijevozna sredstva u pomorskom i riječnom prometu</t>
  </si>
  <si>
    <t>Stručna usavršavanja zaposlenika</t>
  </si>
  <si>
    <t>Materijal i dijelovi za tekuće i investicijsko održavanje</t>
  </si>
  <si>
    <t>Dodatna ulaganja na prijevoznim sredstvima</t>
  </si>
  <si>
    <t>Uredski materijal i ostali materijalni rashodi</t>
  </si>
  <si>
    <t xml:space="preserve">Materijal i dijelovi za tekuće i inv. održavanje </t>
  </si>
  <si>
    <t>Ulaganje u računalne programe</t>
  </si>
  <si>
    <t>Naknade građanima i kućanstvima u novcu</t>
  </si>
  <si>
    <t>Ostale  usluge</t>
  </si>
  <si>
    <t>Sitni inventar i auto gume</t>
  </si>
  <si>
    <t>Naknade za rad predstavničkih i izvršnih tijela, povjerenstava i slično</t>
  </si>
  <si>
    <t>Bankarske usluge i usluge platnog prometa</t>
  </si>
  <si>
    <t>Ostali građevinski objekti</t>
  </si>
  <si>
    <t>Dodatna ulaganja za ostalu nefinacijsku imovinu</t>
  </si>
  <si>
    <t>K810007</t>
  </si>
  <si>
    <t>3237</t>
  </si>
  <si>
    <t>3211</t>
  </si>
  <si>
    <t>4221</t>
  </si>
  <si>
    <t>A570288</t>
  </si>
  <si>
    <t>A819003</t>
  </si>
  <si>
    <t>A570293</t>
  </si>
  <si>
    <t>A570294</t>
  </si>
  <si>
    <t>A570464</t>
  </si>
  <si>
    <t>A587041</t>
  </si>
  <si>
    <t>A/K/T</t>
  </si>
  <si>
    <t>A570219</t>
  </si>
  <si>
    <t>A570447</t>
  </si>
  <si>
    <t>A821014</t>
  </si>
  <si>
    <t>A570193</t>
  </si>
  <si>
    <t>A587050</t>
  </si>
  <si>
    <t>T761012</t>
  </si>
  <si>
    <t>A761011</t>
  </si>
  <si>
    <t>K570344</t>
  </si>
  <si>
    <t>A570323</t>
  </si>
  <si>
    <t xml:space="preserve">A663000 </t>
  </si>
  <si>
    <t>3111</t>
  </si>
  <si>
    <t>3121</t>
  </si>
  <si>
    <t>3132</t>
  </si>
  <si>
    <t>3133</t>
  </si>
  <si>
    <t>3223</t>
  </si>
  <si>
    <t>3232</t>
  </si>
  <si>
    <t>4222</t>
  </si>
  <si>
    <t>AGENCIJA ZA SIGURNOST ŽELJEZNIČKOG PROMETA</t>
  </si>
  <si>
    <t>AGENCIJA ZA ISTRAŽIVANJE NESREĆA I OZBILJNIH NEZGODA ZRAKOPLOVA</t>
  </si>
  <si>
    <t>Glava 51  Agencije u prometu i infrastrukturi</t>
  </si>
  <si>
    <t>Glava 60 Hrvatski hidrografski institut</t>
  </si>
  <si>
    <t>3113</t>
  </si>
  <si>
    <t>3212</t>
  </si>
  <si>
    <t>3213</t>
  </si>
  <si>
    <t>3221</t>
  </si>
  <si>
    <t>3225</t>
  </si>
  <si>
    <t>3231</t>
  </si>
  <si>
    <t>3233</t>
  </si>
  <si>
    <t>3234</t>
  </si>
  <si>
    <t>3235</t>
  </si>
  <si>
    <t>3236</t>
  </si>
  <si>
    <t>3238</t>
  </si>
  <si>
    <t>3239</t>
  </si>
  <si>
    <t>3291</t>
  </si>
  <si>
    <t>3292</t>
  </si>
  <si>
    <t>3293</t>
  </si>
  <si>
    <t>3299</t>
  </si>
  <si>
    <t>3431</t>
  </si>
  <si>
    <t>4262</t>
  </si>
  <si>
    <t>4312</t>
  </si>
  <si>
    <t>A570014</t>
  </si>
  <si>
    <t>Sigurnost prometa na cestama</t>
  </si>
  <si>
    <t>0530</t>
  </si>
  <si>
    <t>Poticanje razvoja širokopojasnog pristupa internetu</t>
  </si>
  <si>
    <t>Doprinosi za mirovinsko osiguranje</t>
  </si>
  <si>
    <t>licence</t>
  </si>
  <si>
    <t>A576182</t>
  </si>
  <si>
    <t>Istraživanje i razvoj novih tehnologija i sustava</t>
  </si>
  <si>
    <t>A570487</t>
  </si>
  <si>
    <t>Pomoć jedinicama lokalne i regionalne samouprave za razvoj riječnog prometa i županijskih luka i pristaništa</t>
  </si>
  <si>
    <t>T819036</t>
  </si>
  <si>
    <t>A820032</t>
  </si>
  <si>
    <t>K819034</t>
  </si>
  <si>
    <t>K820034</t>
  </si>
  <si>
    <t>K821034</t>
  </si>
  <si>
    <t>K761035</t>
  </si>
  <si>
    <t>K820035</t>
  </si>
  <si>
    <t>K820033</t>
  </si>
  <si>
    <t>K838001</t>
  </si>
  <si>
    <t>A838002</t>
  </si>
  <si>
    <t>A840001</t>
  </si>
  <si>
    <t>Stipendiranje redovnih studenata Fakulteta prometnih znanosti i učenika srednje škole</t>
  </si>
  <si>
    <t>A810015</t>
  </si>
  <si>
    <t>Potpora brodarima unutarnje plovidbe u nacionalnom prijevozu</t>
  </si>
  <si>
    <t>Rekonstrukcija, obnova i održavanje poslovnih zgrada Ministarstva</t>
  </si>
  <si>
    <t>Naknade građanima i kućanstvu u novcu</t>
  </si>
  <si>
    <t>Tekuće pomoći unutar općeg proračuna</t>
  </si>
  <si>
    <t>Ostale naknade troškova zaposlenima</t>
  </si>
  <si>
    <t>Službena, radna i zaštitna odjeća i obuća</t>
  </si>
  <si>
    <t>Naknada troškova osobama izvan radnog odnosa</t>
  </si>
  <si>
    <t>Pristojbe i naknade</t>
  </si>
  <si>
    <t>Naknade troškova osobama izvan radnog odnosa</t>
  </si>
  <si>
    <t>3214</t>
  </si>
  <si>
    <t>3241</t>
  </si>
  <si>
    <t>3295</t>
  </si>
  <si>
    <t>Informatizacija</t>
  </si>
  <si>
    <t>Potpora Lučkoj upravi Šibenik za realizaciju Zajma EBRD-Projekt modernizacije lučke infrastrukture luke Šibenik-domaća komponenta</t>
  </si>
  <si>
    <t>Kapitalne pomoći unutar općeg proračuna</t>
  </si>
  <si>
    <t>Službena i radna odjeća</t>
  </si>
  <si>
    <t>3224</t>
  </si>
  <si>
    <t>3227</t>
  </si>
  <si>
    <t>Nacionalna povjerenstva iz područja zračnog prometa</t>
  </si>
  <si>
    <t>3105 RAZVOJ I SIGURNOST UNUTARNJE PLOVIDBE, LUČKE INFRASTRUKTURE I PLOVNIH PUTOVA UNUTARNJIH VODA - 31 PROMET, PROMETNA INFRASTRUKTURA I KOMUNIKACIJE</t>
  </si>
  <si>
    <t>3106 RAZVOJ I SIGURNOST ZRAČNOG PROMETA I INFRASTRUKTURE - 31 PROMET, PROMETNA INFRASTRUKTURA I KOMUNIKACIJE</t>
  </si>
  <si>
    <t>3102 RAZVOJ I SIGURNOST ŽELJEZNIČKOG PROMETA, INFRASTRUKTURE I ŽIČARA - 31 PROMET, PROMETNA INFRASTRUKTURA I KOMUNIKACIJE</t>
  </si>
  <si>
    <t>3107 RAZVOJ TRŽIŠTA POŠTANSKIH USLUGA I ELEKTRONIČKIH KOMUNIKACIJA - 31 PROMET, PROMETNA INFRASTRUKTURA I KOMUNIKACIJE</t>
  </si>
  <si>
    <t>3101 UPRAVLJANJE NA PODRUČJU PROMETNE POLITIKE - 31 PROMET, PROMETNA INFRASTRUKTURA I KOMUNIKACIJE</t>
  </si>
  <si>
    <t>Potpora Lučkoj upravi Rijeka za realizaciju zajma Svjetske banke (IBRD) -Projekt obnove riječkog prometnog pravca</t>
  </si>
  <si>
    <t>Utvrđivanje i provedba granica pomorskog dobra s izvlaštenjem</t>
  </si>
  <si>
    <t>Umjetnička, literarna i znanstvena djela</t>
  </si>
  <si>
    <t>IPA I 2009-Sudjelovanje u programu Unije-Marco Polo II</t>
  </si>
  <si>
    <t>Doprinosi za obvezno osiguranje u slučaju nezaposlenosti</t>
  </si>
  <si>
    <t>4123</t>
  </si>
  <si>
    <t>4231</t>
  </si>
  <si>
    <t>Administracija i upravljanje Hrvatskog hidrografskog instituta</t>
  </si>
  <si>
    <t>Administracija i upravljanje Agencije za istraživanje nesreća i ozbiljnih nezgoda zrakoplova</t>
  </si>
  <si>
    <t>Administracija i upravljanje Agencije za sigurnost željezničkog prometa</t>
  </si>
  <si>
    <t>Administracija i upravljanje Agencije za vodne putove</t>
  </si>
  <si>
    <t>Administracija i upravljanje Agencije za obalni linijski promet</t>
  </si>
  <si>
    <t>Otkup zemljišta na lučkom području unutarnjih voda</t>
  </si>
  <si>
    <t>K840002</t>
  </si>
  <si>
    <t>K840003</t>
  </si>
  <si>
    <t>K838003</t>
  </si>
  <si>
    <t>K663002</t>
  </si>
  <si>
    <t>A810020</t>
  </si>
  <si>
    <t>T810018</t>
  </si>
  <si>
    <t>A810019</t>
  </si>
  <si>
    <t>K810016</t>
  </si>
  <si>
    <t>T810022</t>
  </si>
  <si>
    <t>T810027</t>
  </si>
  <si>
    <t>T810026</t>
  </si>
  <si>
    <t>T810025</t>
  </si>
  <si>
    <t>K810017</t>
  </si>
  <si>
    <t>Doprinosi za obvezno zdravstveno osiguranje</t>
  </si>
  <si>
    <t>IPA I 2009-Jačanje tehničke sposobnosti Agencije za istraživanje nesreća i ozbiljnih nezgoda zrakoplova</t>
  </si>
  <si>
    <t>Kapitalne pomoći kreditnim i ostalim financijskim institucijama te trgovačkim društvima u javnom sektoru</t>
  </si>
  <si>
    <t>Razvoj infrastrukture zračnog prometa</t>
  </si>
  <si>
    <t>Opremanje inspekcije opremom i ostalim uređajima</t>
  </si>
  <si>
    <t>IPA I 2008-Učinkovito djelovanje sustava inspekcije cestovnog prometa</t>
  </si>
  <si>
    <t>Kapitalne pomoći kreditnim i ostalim financijskim institucijama te trgovačkim društvima izvan javnog sektora</t>
  </si>
  <si>
    <t>IPA I 2010-Akcijski plan za razvoj brodarstva</t>
  </si>
  <si>
    <t>Sigurnost plovidbe</t>
  </si>
  <si>
    <t>Uspostava informacijskog sustava sigurnosti plovidbe</t>
  </si>
  <si>
    <t>Sitni inventar i auto-gume</t>
  </si>
  <si>
    <t>K810024</t>
  </si>
  <si>
    <t>Izgradnja plovila i plovnih objekata u riječnoj plovidbi</t>
  </si>
  <si>
    <t>A810034</t>
  </si>
  <si>
    <t>Potpora Lučkoj upravi Ploče za otplatu Zajma Svjetske banke (IBRD) -Projekt integracije trgovine i transporta</t>
  </si>
  <si>
    <t>Naknade šteta pravnim i fizičkim osobama</t>
  </si>
  <si>
    <t>T810031</t>
  </si>
  <si>
    <t>T810033</t>
  </si>
  <si>
    <t>IPA ADRIATIC - Projekt razvoja autocesta mora na Jadranu (Adriatic MoS)</t>
  </si>
  <si>
    <t>A810036</t>
  </si>
  <si>
    <t>Sigurnost plovidbe unutarnjim vodama</t>
  </si>
  <si>
    <t>Opremanje lučkih kapetanija unutarnjih voda plovilima, prijevoznim sredstvima, uređajima i ostalom opremom</t>
  </si>
  <si>
    <t>Uspostava i održavanje informacijskog sustava sigurnosti plovidbe unutarnjim vodama</t>
  </si>
  <si>
    <t>Traganje i spašavanje na unutarnjim vodama</t>
  </si>
  <si>
    <t>Obnova i održavanje poslovnog prostora lučkih kapetanija i ispostava unutarnjih voda</t>
  </si>
  <si>
    <t>A810037</t>
  </si>
  <si>
    <t>K810038</t>
  </si>
  <si>
    <t>K810029</t>
  </si>
  <si>
    <t>Provedba ugovora o koncesiji - Autocesta Rijeka-Zagreb</t>
  </si>
  <si>
    <t>K810023</t>
  </si>
  <si>
    <t>Kapitalne pomoći ostalim izvanproračunskim korisnicima državnog proračuna</t>
  </si>
  <si>
    <t>K810039</t>
  </si>
  <si>
    <t>IPA II 2007-Mreža povezivanja ustanova za praćenje i upravljanje vodnog puta na rijeci Dunav-Newada duo</t>
  </si>
  <si>
    <t>Potpora Lučkoj upravi Ploče za realizaciju Projekta integracije trgovine i transporta</t>
  </si>
  <si>
    <t>Sanacija i rekonstrukcija objekata podgradnje u lukama otvorenim za javni promet od županijskog i lokalnog značaja te modernizacija, obnova i izgradnja ribarske infrastrukture</t>
  </si>
  <si>
    <t>Planovi intervencija, traganje i spašavanje na moru</t>
  </si>
  <si>
    <t>Provedba ugovora o koncesiji -  Bina-Istra</t>
  </si>
  <si>
    <t>PROMET</t>
  </si>
  <si>
    <t>POMORSTVO</t>
  </si>
  <si>
    <t>Pohranjene knjige, umjetnička djela i slične vrijednosti</t>
  </si>
  <si>
    <t>T810035</t>
  </si>
  <si>
    <t>IPA IIIa 2007-Tehnička pomoć operativnoj strukturi za promet za upravljanje operativnim programom i provedbu projekata-ugovor o uslugama  3.1.4.</t>
  </si>
  <si>
    <t>Promocija pomorstva i intermodalnosti</t>
  </si>
  <si>
    <t>Upravljanje i nadzor balastnih voda i taloga</t>
  </si>
  <si>
    <t xml:space="preserve">SF-Projekt izgradnje nove željezničke pruge za prigradski promet na dionici Podsused Tvornica-Samobor Perivoj </t>
  </si>
  <si>
    <t>Priprema projekata za financiranje kroz SF</t>
  </si>
  <si>
    <t>Suradnja s međunarodnim organizacijama te provedba mjera razvitka zračnog prometa</t>
  </si>
  <si>
    <t>IPA IIIa 2007-Rekonstrukcija kolosijeka i izgradnja drugog kolosijeka pruge Dugo Selo-Novska, projektna dokumentacija faza 2, 3, 1.1.8.</t>
  </si>
  <si>
    <t xml:space="preserve">SF-Projekt rekonstrukcije i elektrifikacije željezničke pruge na dionici Zaprešić-Zabok </t>
  </si>
  <si>
    <t>Otkup zemljišta na lučkom području Osijek za potrebe financiranja projekata izgradnje lučke infrastrukture iz Strukturnih fondova EU</t>
  </si>
  <si>
    <t>Priprema projekata u pomorstvu</t>
  </si>
  <si>
    <t>065 MINISTARSTVO POMORSTVA, PROMETA I INFRASTRUKTURE</t>
  </si>
  <si>
    <t>Glava 05 Ministarstvo pomorstva, prometa i infrastrukture</t>
  </si>
  <si>
    <t>RKP 45228</t>
  </si>
  <si>
    <t>K810045</t>
  </si>
  <si>
    <t>A810040</t>
  </si>
  <si>
    <t>T810041</t>
  </si>
  <si>
    <t>IPA I 2009 - Studija prometnog povezivanja teritorija Republike Hrvatske</t>
  </si>
  <si>
    <t>T810042</t>
  </si>
  <si>
    <t>K810043</t>
  </si>
  <si>
    <t>SF-Izgradnja nove željezničke pruge za prigradski promet na dionici Gradec-Sv. Ivan Žabno</t>
  </si>
  <si>
    <t>T810046</t>
  </si>
  <si>
    <t>3109-SIGURNOST POMORSKOG PROMETA - 31 PROMET, PROMETNA INFRASTRUKTURA I KOMUNIKACIJE</t>
  </si>
  <si>
    <t>Potpora Lučkoj upravi Dubrovnik za otplatu Zajma EBRD-Projekt izgradnje lučke infrastrukture-domaća komponenta</t>
  </si>
  <si>
    <t>T810044</t>
  </si>
  <si>
    <t>IPA IIIa 2007I-Rehabilitacija dionice pruge Okučani-Novska 1.1.1.</t>
  </si>
  <si>
    <t>IPA IIIa 2007-Rehabilitacija i unapređenje plovnog puta rijeke Save 2.1.1.</t>
  </si>
  <si>
    <t>IPA IIIa 2007- Rekonstrukcija južne obale luke Osijek, tehnička pomoć, 2.1.3.</t>
  </si>
  <si>
    <t>IPA IIIa 2010- Terminal za opasne terete Slavonski Brod 2.1.4.</t>
  </si>
  <si>
    <t>IPA IIIa 2010-Pomoć u izradi Strategije prometnog razvitka Republike Hrvatske i nacionalnog Prometnog modela 3.1.5.</t>
  </si>
  <si>
    <t>IPA IIIa 2007-Priprema projektne dokumentacije za projekt Izgradnje drugog željezničkog kolosijeka Goljak-Skradnik 1.1.4.</t>
  </si>
  <si>
    <t>IPA IIIa 2007- Izrada projektne dokumentacije za izgradnju poslovne zgrade Agencije za sigurnost željezničkog prometa 1.2.2.</t>
  </si>
  <si>
    <t>IPA IIIa 2007-Potpora operativnoj strukturi za promet u samostalnoj identifikaciji, ocjenjivanju i pripremi projekata 3.1.1.</t>
  </si>
  <si>
    <t>IPA IIIa 2007-Sustav signalnosigurnosnih uređaja na zagrebačkom Glavnom kolodvoru 1.2.1.</t>
  </si>
  <si>
    <t xml:space="preserve">IPA IIIa 2007-Rekonstrukcija kolosijeka pruge Dugo Selo-Novska, projektna dokumentacija faza 1, 1.1.2. </t>
  </si>
  <si>
    <t>IPA IIIa 2010-Izrada master plana Nova luka Sisak 2.1.5.</t>
  </si>
  <si>
    <t>Poticanje gradnje brodova za hrvatske brodare te izgradnja i rekonstrukcija plovnih objekata u hrvatskim brodogradilištima-Obveze iz prethodnog razdoblja</t>
  </si>
  <si>
    <t>SF-Izgradnja drugog kolosijeka i rekonstrukcija dionice pruge Dugo Selo -Križevci  1.1.12.</t>
  </si>
  <si>
    <t>IPA IIIa 2007- Izrada projektno tehničke dokumentacije za projekt: Izgradnja drugog kolosijeka i rekonstrukcija dionice pruge Križevci-Koprivnica-državna granica 1.1.6.</t>
  </si>
  <si>
    <t>IPA IIIa 2007-Priprema projektne dokumentacije za projekt Rekonstrukcija pruge Hrvatski Leskovac-Karlovac  1.1.11.</t>
  </si>
  <si>
    <t>IPA IIIa 2007-Rekonstukcija Luke Vukovar-Nova luka istok 2.1.2.</t>
  </si>
  <si>
    <t>IPA II 2009-Digitalna televizija u Jugoistočnoj Europi-HAKOM</t>
  </si>
  <si>
    <t>Nadogradnja registra prijevoznika u domaćem cestovnom prijevozu, registra vozila osoba s invaliditetom i informacijskog sustava cestovnog prometa</t>
  </si>
  <si>
    <t>Opremanje lučkih kapetanija plovilima, vozilima, uređajima i ostalom opremom</t>
  </si>
  <si>
    <t>Provedba ugovora o koncesiji - Autocesta Rijeka-Zagreb-Obveze iz prethodnog razdoblja</t>
  </si>
  <si>
    <t>Provedba ugovora o koncesiji -  Bina-Istra-Obveze iz prethodnog razdoblja</t>
  </si>
  <si>
    <t>K821048</t>
  </si>
  <si>
    <t>T820047</t>
  </si>
  <si>
    <t>A821046</t>
  </si>
  <si>
    <t>A820048</t>
  </si>
  <si>
    <t>K810048</t>
  </si>
  <si>
    <t>IPA I 2008 TAIB FPPRAC 2008 Strategija pomorskog razvitka</t>
  </si>
  <si>
    <t>IPA I 2010 TAIB  - Razvoj standardiziranog prikupljanja podataka u prometu u Republici Hrvatskoj</t>
  </si>
  <si>
    <t>Potpora za izradu projektno-tehničke dokumentacije vezano za razvoj integriranog putničkog prijevoza (IPP)</t>
  </si>
  <si>
    <t>IPA 2007 IIIa-Potpuna provedba riječnog informacijskog servisa na vodnom putu rijeke Save (RIS)</t>
  </si>
  <si>
    <t>K810049</t>
  </si>
  <si>
    <t>Članarine u međunarodnim organizacijama i inicijativama u pomorstvu</t>
  </si>
  <si>
    <t>A810050</t>
  </si>
  <si>
    <t>K587052</t>
  </si>
  <si>
    <t>A754005</t>
  </si>
  <si>
    <t>Godišnja naknada za uporabu javnih cesta i cestarina za najteže invalide</t>
  </si>
  <si>
    <t>Ostale naknade iz proračuna u novcu</t>
  </si>
  <si>
    <t>Međunarodne članarine</t>
  </si>
  <si>
    <t>Uprava prometne inspekcije</t>
  </si>
  <si>
    <t>Uprava zračnog prometa, elektroničkih komunikacija i pošte</t>
  </si>
  <si>
    <t>Uprava cestovnog i željezničkog prometa</t>
  </si>
  <si>
    <t>Uprava za sigurnost plovidbe</t>
  </si>
  <si>
    <t>Uprava pomorske i unutarnje plovidbe, brodarstva, luka i pomorskog dobra</t>
  </si>
  <si>
    <t>Glavno tajništvo</t>
  </si>
  <si>
    <t>K821035</t>
  </si>
  <si>
    <t>IPA IIIa 2007 - Tehnička pomoć operativnoj strukturi za promet za upravljanje operativnim programom i provedbu projekata</t>
  </si>
  <si>
    <t>T810021</t>
  </si>
  <si>
    <t>IPA I 2009-Podrška HAKOM-u u području računovodstvenog razdvajanja poštanskih usluga - Twinning light</t>
  </si>
  <si>
    <t>Dani zajmovi tuzemnim trgovačkim društvima izvan javnog sektora</t>
  </si>
  <si>
    <t>Subvencije poljoprivrednicima i obrtnicima</t>
  </si>
  <si>
    <t>Indeks izvršenja 2013.</t>
  </si>
  <si>
    <t>Usvojena projekcija
2014.</t>
  </si>
  <si>
    <t>Prijedlog plana
2014.</t>
  </si>
  <si>
    <t>Usvojena
projekcija
2015.</t>
  </si>
  <si>
    <t>Prijedlog projekcije 2015.</t>
  </si>
  <si>
    <t>Prijedlog projekcije 2016.</t>
  </si>
  <si>
    <t>Zemljište</t>
  </si>
  <si>
    <t>K271210</t>
  </si>
  <si>
    <t>Strategija zračnog prometa</t>
  </si>
  <si>
    <t>Tekuće pomoći ostalim izvanproračunskim korisnicima državnog proračuna</t>
  </si>
  <si>
    <t>Prijedlog plana 2014. u limitu (11,12,83)</t>
  </si>
  <si>
    <t>Prijedlog projekcije 2015. u limitu (11,12,83)</t>
  </si>
  <si>
    <t>Prijedlog projekcije 2016. u limitu (11,12,83)</t>
  </si>
  <si>
    <t>Tekući plan u limitu
2013. (11,12,83)</t>
  </si>
  <si>
    <t>Izvorni plan
2013.</t>
  </si>
  <si>
    <t>Izvorni plan u limitu
2013.
(11,12,83)</t>
  </si>
  <si>
    <t>Usvojena projekcija u limitu
2014.</t>
  </si>
  <si>
    <t>NOVA A</t>
  </si>
  <si>
    <t>Stalno predstavništvo RH pri IMO-u i članarine u međunarodnim organizacijama</t>
  </si>
  <si>
    <t>Nadoknada troškova Hrvatskoj kontroli zračne plovidbe za rutne i terminalne naknade za izuzete letove</t>
  </si>
  <si>
    <t>NOVO</t>
  </si>
  <si>
    <t>SF Priprema projektne dokumentacije za projekt rekonstrukcije Okučani-Vninkovci</t>
  </si>
  <si>
    <t>SF Uvođenje sustava daljinskog upravljanja prometom na željezničkoj mreži</t>
  </si>
  <si>
    <t>SF Uvođenje telekomunikacijkog sustava GSM-R na željezničkoj mreži</t>
  </si>
  <si>
    <t>Novi putnički terminal Zračne luke Zagreb</t>
  </si>
  <si>
    <t>Projekt izgradnje vanjskih vezova na glavnom lukobranu u Gradskoj luci Split</t>
  </si>
  <si>
    <t>VKDS-studija opravdanosti</t>
  </si>
  <si>
    <t>Strategija razvoja poštanskog sektora u Republici Hrvatskoj</t>
  </si>
  <si>
    <t>K587047</t>
  </si>
  <si>
    <t>Izgradnja zimovnika u Opatovcu</t>
  </si>
  <si>
    <t>Uređenje vodnog puta rijeke Dunav kod Sotina</t>
  </si>
  <si>
    <t>Nabava brodova za nadzor plovnih putova</t>
  </si>
  <si>
    <t>Obnova i unapređenje plovnog puta rijeke Save</t>
  </si>
  <si>
    <t>Provedba Projekta e-građani</t>
  </si>
  <si>
    <t>324X</t>
  </si>
  <si>
    <t>386X</t>
  </si>
  <si>
    <t>412X</t>
  </si>
  <si>
    <t>422X</t>
  </si>
  <si>
    <t>423X</t>
  </si>
  <si>
    <t>SF-Tehnička pomoć</t>
  </si>
  <si>
    <t>Uprava za prometnu infrastrukturu i fondove EU</t>
  </si>
  <si>
    <t>K754024</t>
  </si>
  <si>
    <t>IPA IIIa 2007-Priprema projekata i ostale projektne dokumentacije za Rekonstrukciju i elektrifikaciju željezničke pruge Vinkovci-Vukovar  1.1.9.</t>
  </si>
  <si>
    <t>AGENCIJA ZA ISTRAŽIVANJE NESREĆA U ZRAČNOM, POMORSKOM I ŽELJEZNIČKOM PROMETU</t>
  </si>
  <si>
    <t>Administracija i upravljanje Agencije za istraživanje nesreća u zračnom, pomorskom i željezničkom prometu</t>
  </si>
  <si>
    <t>NOVI K</t>
  </si>
  <si>
    <t>Tekući plan (nakon rebalansa i preraspodjela)
2013.</t>
  </si>
  <si>
    <t>NOVO A</t>
  </si>
  <si>
    <t>OP Promet</t>
  </si>
  <si>
    <t>Strateška procjena utjecaja na okoliš za Strategiju prometnog razvoja</t>
  </si>
  <si>
    <t>Izvršenje
2013.
do 30.9.2013.</t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</si>
  <si>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A570503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</si>
  <si>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POMORSKOG PROMETA, POMORSKOG DOBRA I LUKA, TE ZAŠTITA MORSKOG OKOLIŠA OD ONEČIŠĆENJA S POMORSKIH OBJEKATA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</si>
  <si>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A810034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</si>
  <si>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</si>
  <si>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K810017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</si>
  <si>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K820033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</si>
  <si>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A821014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</si>
  <si>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</si>
  <si>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</si>
  <si>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K570297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</si>
  <si>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A570487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</si>
  <si>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K570358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</si>
  <si>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A570442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</si>
  <si>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 xml:space="preserve">K587028              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</si>
  <si>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 xml:space="preserve"> K570441             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</si>
  <si>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</si>
  <si>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</si>
  <si>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</si>
  <si>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</si>
  <si>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T810018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</si>
  <si>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</si>
  <si>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</si>
  <si>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A587040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</si>
  <si>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</si>
  <si>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A570350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</si>
  <si>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A570348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</si>
  <si>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</si>
  <si>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K587039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</si>
  <si>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A570219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</si>
  <si>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</si>
  <si>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</si>
  <si>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A819003</t>
    </r>
  </si>
  <si>
    <r>
      <t xml:space="preserve"> </t>
    </r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A576182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</si>
  <si>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A810020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</si>
  <si>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A570014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</si>
  <si>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A754005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</si>
  <si>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K810049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</si>
  <si>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A570491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</si>
  <si>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T761012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</si>
  <si>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</si>
  <si>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A761011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</si>
  <si>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</si>
  <si>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</si>
  <si>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A570249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</si>
  <si>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A570193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</si>
  <si>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</si>
  <si>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A570312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</si>
  <si>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</si>
  <si>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A587050</t>
    </r>
  </si>
  <si>
    <t>REAKTIVIRANJE
K587047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</si>
  <si>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K761028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</si>
  <si>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K821027</t>
    </r>
  </si>
  <si>
    <r>
      <rPr>
        <b/>
        <sz val="12"/>
        <color indexed="10"/>
        <rFont val="Arial"/>
        <family val="2"/>
        <charset val="238"/>
      </rPr>
      <t xml:space="preserve">SPAJANJE PODPROGRAMA U NOVU A "OP Promet" </t>
    </r>
    <r>
      <rPr>
        <b/>
        <sz val="12"/>
        <rFont val="Arial"/>
        <family val="2"/>
        <charset val="238"/>
      </rPr>
      <t>K819034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</si>
  <si>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</si>
  <si>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</si>
  <si>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K810007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</si>
  <si>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K810043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</si>
  <si>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K761029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</si>
  <si>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</si>
  <si>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T820047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</si>
  <si>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T810041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</si>
  <si>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T810042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</si>
  <si>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</si>
  <si>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</si>
  <si>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T821028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</si>
  <si>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</si>
  <si>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</si>
  <si>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</si>
  <si>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T810026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</si>
  <si>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</si>
  <si>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T819036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</si>
  <si>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K810038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</si>
  <si>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K810029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</si>
  <si>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T810046</t>
    </r>
  </si>
  <si>
    <r>
      <rPr>
        <b/>
        <sz val="12"/>
        <color indexed="10"/>
        <rFont val="Arial"/>
        <family val="2"/>
        <charset val="238"/>
      </rPr>
      <t xml:space="preserve"> PROMJENA PRIPADNOSTI</t>
    </r>
    <r>
      <rPr>
        <b/>
        <sz val="12"/>
        <rFont val="Arial"/>
        <family val="2"/>
        <charset val="238"/>
      </rPr>
      <t xml:space="preserve"> K821048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</si>
  <si>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</si>
  <si>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K754024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</si>
  <si>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</si>
  <si>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</si>
  <si>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</si>
  <si>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K570344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</si>
  <si>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</si>
  <si>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A819031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</si>
  <si>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</si>
  <si>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</si>
  <si>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K587052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</si>
  <si>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</si>
  <si>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</si>
  <si>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K810024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</si>
  <si>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K810001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</si>
  <si>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K810006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</si>
  <si>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K810039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</si>
  <si>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A840001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</si>
  <si>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</si>
  <si>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K840003</t>
    </r>
  </si>
  <si>
    <r>
      <rPr>
        <b/>
        <sz val="12"/>
        <color indexed="10"/>
        <rFont val="Arial"/>
        <family val="2"/>
        <charset val="238"/>
      </rPr>
      <t>ZATVARANJE</t>
    </r>
    <r>
      <rPr>
        <b/>
        <sz val="12"/>
        <rFont val="Arial"/>
        <family val="2"/>
        <charset val="238"/>
      </rPr>
      <t xml:space="preserve">
RKP 45084</t>
    </r>
  </si>
  <si>
    <t xml:space="preserve"> NOVO RKP 48031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</si>
  <si>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ŽELJEZNIČKOG PROMETA - 31 PROMET, PROMETNA INFRASTRUKTURA I KOMUNIKACIJE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</si>
  <si>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ZRAČNOG PROMETA - 31 PROMET, PROMETNA INFRASTRUKTURA I KOMUNIKACIJE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</si>
  <si>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INSPEKCIJSKI NADZOR CESTOVNOG I ŽELJEZNIČKOG PROMETA I CESTA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</si>
  <si>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PLANIRANJE, IZGRADNJA, MODERNIZACIJA I ODRŽAVANJE KAPITALNIH OBJEKATA PROMETNE INFRASTRUKTURE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</si>
  <si>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RAZVOJ SUSTAVA ŽELJEZNIČKOG PROMETA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</si>
  <si>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ISTRAŽIVANJE NESREĆA U PROMETU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</si>
  <si>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PRIPADNOSTI
PROMJENA NAZIVA
 </t>
    </r>
    <r>
      <rPr>
        <b/>
        <sz val="12"/>
        <rFont val="Arial"/>
        <family val="2"/>
        <charset val="238"/>
      </rPr>
      <t>A570447</t>
    </r>
  </si>
  <si>
    <t>Gradnja i modernizacija lučkih građevina u unutarnjoj plovidbi</t>
  </si>
  <si>
    <t>Poticanje redovnog obavljanja javne službe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</si>
  <si>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</si>
  <si>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 ZATVORITI </t>
    </r>
    <r>
      <rPr>
        <b/>
        <sz val="12"/>
        <rFont val="Arial"/>
        <family val="2"/>
        <charset val="238"/>
      </rPr>
      <t>K810048</t>
    </r>
  </si>
  <si>
    <t>kapitalne pomoći trgovačkim društvima u javnom sektoru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</si>
  <si>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A570288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</si>
  <si>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A570501</t>
    </r>
  </si>
  <si>
    <r>
      <rPr>
        <b/>
        <sz val="12"/>
        <color indexed="10"/>
        <rFont val="Arial"/>
        <family val="2"/>
        <charset val="238"/>
      </rPr>
      <t xml:space="preserve">ZATVORITI
 </t>
    </r>
    <r>
      <rPr>
        <b/>
        <sz val="12"/>
        <rFont val="Arial"/>
        <family val="2"/>
        <charset val="238"/>
      </rPr>
      <t>A587041</t>
    </r>
  </si>
  <si>
    <r>
      <rPr>
        <b/>
        <sz val="12"/>
        <color indexed="10"/>
        <rFont val="Arial"/>
        <family val="2"/>
        <charset val="238"/>
      </rPr>
      <t xml:space="preserve"> PROMJENA PRIPADNOSTI 
</t>
    </r>
    <r>
      <rPr>
        <b/>
        <sz val="12"/>
        <rFont val="Arial"/>
        <family val="2"/>
        <charset val="238"/>
      </rPr>
      <t>A810040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</si>
  <si>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A810050</t>
    </r>
  </si>
  <si>
    <t>Informatizacija u obalnom linijskom pomorskom prometu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</si>
  <si>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K819028</t>
    </r>
  </si>
  <si>
    <t>IPA I 2009-Jačanje tehničke sposobnosti Agencije za istraživanje nesreća</t>
  </si>
  <si>
    <r>
      <rPr>
        <b/>
        <sz val="12"/>
        <color indexed="10"/>
        <rFont val="Arial"/>
        <family val="2"/>
        <charset val="238"/>
      </rPr>
      <t>PROMJENA FP</t>
    </r>
    <r>
      <rPr>
        <b/>
        <sz val="12"/>
        <rFont val="Arial"/>
        <family val="2"/>
        <charset val="238"/>
      </rPr>
      <t xml:space="preserve">
K570321</t>
    </r>
  </si>
  <si>
    <t>Naknada u cijeni goriva za HŽ Infrastrukturu d.o.o.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</si>
  <si>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A820048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</si>
  <si>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A821046</t>
    </r>
  </si>
  <si>
    <t>Zadani limit
2014.</t>
  </si>
  <si>
    <t>Zadani limit
2016.</t>
  </si>
  <si>
    <t>Zadani limit
2015.</t>
  </si>
  <si>
    <t>RAZLIKA</t>
  </si>
  <si>
    <t>31                065</t>
  </si>
  <si>
    <t>limit plaća   065</t>
  </si>
  <si>
    <t>limit         06540</t>
  </si>
  <si>
    <t>31           06540</t>
  </si>
  <si>
    <t>limit plaća ostalih glava</t>
  </si>
  <si>
    <t>limit plaća      45228</t>
  </si>
  <si>
    <t>31                    45228</t>
  </si>
  <si>
    <t>limit plaća       06550</t>
  </si>
  <si>
    <t>31                     06550</t>
  </si>
  <si>
    <t>limit plaća        48031</t>
  </si>
  <si>
    <t>31                      48031</t>
  </si>
  <si>
    <t>limit plaća      06560</t>
  </si>
  <si>
    <t>31                     06560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</si>
  <si>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K761009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</si>
  <si>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K271210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</si>
  <si>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T810021</t>
    </r>
  </si>
  <si>
    <r>
      <t xml:space="preserve">
</t>
    </r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T810022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</si>
  <si>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CESTOVNOG PROMETA - 31 PROMET, PROMETNA INFRASTRUKTURA I KOMUNIKACIJE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</si>
  <si>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T810031</t>
    </r>
  </si>
  <si>
    <t xml:space="preserve">Unapređenje strukturnih reformi željeznice </t>
  </si>
  <si>
    <t>K754026</t>
  </si>
  <si>
    <t>T754028</t>
  </si>
  <si>
    <t>A754031</t>
  </si>
  <si>
    <t>Poticanje redovnog obavljanja javne službe lučkih uprava</t>
  </si>
  <si>
    <t>A754025</t>
  </si>
  <si>
    <t>A754029</t>
  </si>
  <si>
    <t>Provedba ugovora o koncesiji - Bina-Istra</t>
  </si>
  <si>
    <t>A587053</t>
  </si>
  <si>
    <t xml:space="preserve"> A570491</t>
  </si>
  <si>
    <t>Provedba ugovora o koncesiji - Autocesta Zagreb-Macelj</t>
  </si>
  <si>
    <t>RKP 48031</t>
  </si>
  <si>
    <t>K870001</t>
  </si>
  <si>
    <t>A870003</t>
  </si>
  <si>
    <t xml:space="preserve">Naknada koja se dodjeljuje poduzetnicima kojima je povjereno obavljanje univerzalne poštanske usluge </t>
  </si>
  <si>
    <t>A754032</t>
  </si>
  <si>
    <t>A754030</t>
  </si>
  <si>
    <t>Članarine u međunarodnim organizacijama u pomorstvu</t>
  </si>
  <si>
    <t>T754034</t>
  </si>
  <si>
    <t>Doprinosi za obavezno zdravstveno osiguranje</t>
  </si>
  <si>
    <t>Doprinosi za obavezno osiguranje u slučaju nezaposlenosti</t>
  </si>
  <si>
    <t>A754035</t>
  </si>
  <si>
    <t>Provedba ugovora o koncesiji za izgradnju novog putničkog terminala Zračne luke Zagreb</t>
  </si>
  <si>
    <t>Priprema projekata i planskih dokumenata u unutarnjoj plovidbi</t>
  </si>
  <si>
    <t>Naknade građanima i kućanstvima u naravi</t>
  </si>
  <si>
    <t>A754036</t>
  </si>
  <si>
    <t>Članarine i norme</t>
  </si>
  <si>
    <t>Troškovi sudskih postupaka</t>
  </si>
  <si>
    <t>Ostale kazne</t>
  </si>
  <si>
    <t>Uspostava hidrografskog informacijskog sustava</t>
  </si>
  <si>
    <t>Stipendiranje redovnih učenika i studenata srednjih pomorskih škola i pomorskih fakulteta</t>
  </si>
  <si>
    <t>Sufinanciranje ukrcaja vježbenika na brodove u međunarodnoj i nacionalnoj plovidbi</t>
  </si>
  <si>
    <t>Rad Savske komisije, te sudjelovanje u radu međunarodnih institucija s područja unutarnje plovidbe</t>
  </si>
  <si>
    <t>Stipendiranje redovnih studenata i učenika obrazovnog usmjerenja iz područja unutarnje plovidbe, te vježbeničkog staža brodaraca unutarnje plovidbe</t>
  </si>
  <si>
    <t>UPRAVLJANJE FONDOVIMA EU</t>
  </si>
  <si>
    <t>Kapitalne pomoći temeljem prijenosa EU sredstava</t>
  </si>
  <si>
    <t>Naknade šteta zaposlenicima</t>
  </si>
  <si>
    <t>A754037</t>
  </si>
  <si>
    <t>Naknade za rad predstavničkih i izvršnih tijela, povjerenstva i slično</t>
  </si>
  <si>
    <t xml:space="preserve"> </t>
  </si>
  <si>
    <t>Medicinska i laboratorijska oprema</t>
  </si>
  <si>
    <t>Tekuće pomoći temeljem prijenosa EU sredstava</t>
  </si>
  <si>
    <t>T754039</t>
  </si>
  <si>
    <t>OP Konkurentnost i kohezija, prioritetna os 7. Povezanost i mobilnost</t>
  </si>
  <si>
    <t>Uprava sigurnosti plovidbe</t>
  </si>
  <si>
    <t>CEF TEHNIČKA POMOĆ</t>
  </si>
  <si>
    <t>CEF 2014.-2020.- FAIRway Hrvatska - koordinirana provedba Master plana za rehabilitaciju i održavanje plovnog puta rijeke Dunav i njegovih plovnih pritoka</t>
  </si>
  <si>
    <t>T754040</t>
  </si>
  <si>
    <t>K810052</t>
  </si>
  <si>
    <t xml:space="preserve"> A810040</t>
  </si>
  <si>
    <t xml:space="preserve"> A570447</t>
  </si>
  <si>
    <t>Glavno tajništvo i zajednički rashodi</t>
  </si>
  <si>
    <t>T754041</t>
  </si>
  <si>
    <t>OP Konkurentnost i kohezija, specifični cilj 2a1 Razvoj infrastrukture širokopojasne mreže sljedeće generacije</t>
  </si>
  <si>
    <t>K810053</t>
  </si>
  <si>
    <t>CEF 2014.-2020.- RIS COMEX- Primjena RIS-a u upravljanju prometnim koridorima</t>
  </si>
  <si>
    <t>RKP 49083</t>
  </si>
  <si>
    <t>Hrvatska agencija za civilno zrakoplovstvo</t>
  </si>
  <si>
    <t>A909001</t>
  </si>
  <si>
    <t>Plaće u naravi</t>
  </si>
  <si>
    <t>Doprinosi za ovbezno zdravstveno osiguranje</t>
  </si>
  <si>
    <t>Doprinosi za ovbezno osiguranje u slučaju nezaposlenosti</t>
  </si>
  <si>
    <t>Negativne tečajne razlike i razlike zbog primjene valutne klauzule</t>
  </si>
  <si>
    <t>Naknada štete pravnim i fizičkim osobama</t>
  </si>
  <si>
    <t>Ugovorne kazne i ostale naknade štete</t>
  </si>
  <si>
    <t>3101 - UPRAVLJANJE NA PODRUČJU PROMETNE POLITIKE - 31 PROMET, PROMETNA INFRASTRUKTURA I KOMUNIKACIJE</t>
  </si>
  <si>
    <t>3113 - RAZVOJ SUSTAVA ZRAČNOG PROMETA - 31 PROMET, PROMETNA INFRASTRUKTURA I KOMUNIKACIJE</t>
  </si>
  <si>
    <t>3107 - RAZVOJ TRŽIŠTA POŠTANSKIH USLUGA I ELEKTRONIČKIH KOMUNIKACIJA - 31 PROMET, PROMETNA INFRASTRUKTURA I KOMUNIKACIJE</t>
  </si>
  <si>
    <t>3111 - PRIPREMA I PROVEDBA PROJEKATA SUFINANCIRANIH SREDSTVIMA FONDOVA EU - 31 PROMET, PROMETNA INFRASTRUKTURA I KOMUNIKACIJE</t>
  </si>
  <si>
    <t>3117 - ISTRAŽIVANJE NESREĆA U PROMETU - 31 PROMET, PROMETNA INFRASTRUKTURA I KOMUNIKACIJE</t>
  </si>
  <si>
    <t>Agencija za istraživanje nesreća u zračnom, pomorskom i željezničkom prometu</t>
  </si>
  <si>
    <t>Agencija za sigurnost željezničkog prometa</t>
  </si>
  <si>
    <t>Glava</t>
  </si>
  <si>
    <t>06505</t>
  </si>
  <si>
    <t>06545</t>
  </si>
  <si>
    <t>06550</t>
  </si>
  <si>
    <t>06551</t>
  </si>
  <si>
    <t>45228</t>
  </si>
  <si>
    <t>48031</t>
  </si>
  <si>
    <t>49083</t>
  </si>
  <si>
    <t>06560</t>
  </si>
  <si>
    <t>NAZIV</t>
  </si>
  <si>
    <t>PROGRAM</t>
  </si>
  <si>
    <t xml:space="preserve"> A810015</t>
  </si>
  <si>
    <t xml:space="preserve"> A570334</t>
  </si>
  <si>
    <t xml:space="preserve">  A570323</t>
  </si>
  <si>
    <t>CEF 2017.-2019.-CROCODILE II CROATIA-Uvođenje inteligentnih prometnih sustava (ITS) na TNT cestama</t>
  </si>
  <si>
    <t>065 MINISTARSTVO MORA, PROMETA I INFRASTRUKTURE</t>
  </si>
  <si>
    <t>Glava 05 Ministarstvo mora, prometa i infrastrukture</t>
  </si>
  <si>
    <t>Glava 45 Agencija za obalni linijski pomorski promet</t>
  </si>
  <si>
    <t>Administracija i upravljanje Agencije za obalni linijski pomorski promet</t>
  </si>
  <si>
    <t>Izgradnja, sanacija i rekonstrukcija objekata podgradnje u lukama otvorenim za javni promet od županijskog i lokalnog značaja te modernizacija, obnova i izgradnja ribarske infrastrukture</t>
  </si>
  <si>
    <t>Priprema i provedba projekata u pomorstvu</t>
  </si>
  <si>
    <t>Subvencije trgovačkim društvima i zadrugama izvan javnog sektora</t>
  </si>
  <si>
    <t>Subvencije trgovačkim društvima, zadrugama, poljoprivrednicima i obrtnicima iz EU sredstava</t>
  </si>
  <si>
    <t>Kapitalne pomoći iz EU sredstava</t>
  </si>
  <si>
    <t>Modernizacija i restrukturiranje cestovnog sektora</t>
  </si>
  <si>
    <t>Doprinosi za osiguranje u slučaju nezaposlenosti</t>
  </si>
  <si>
    <t>EFRR-PROGRAM TRANSNACIONALNE SURADNJE DUNAV 2014.-2020.-Učinkovito upravljanje vodnim putovima</t>
  </si>
  <si>
    <t>Tekuće donacije iz EU sredstava</t>
  </si>
  <si>
    <t>Kapitalne donacije iz EU sredstava</t>
  </si>
  <si>
    <t>Promidžba pomorstva Republike Hrvatske</t>
  </si>
  <si>
    <t>Izgradnja  prometnice ulaza u lučko područje Slavonski Brod</t>
  </si>
  <si>
    <t>Program restrukturiranja trgovačkih društava pomorskog sektora</t>
  </si>
  <si>
    <t>CEF-Projekti pomorskog sektora</t>
  </si>
  <si>
    <t>K663006</t>
  </si>
  <si>
    <t>Tekuće pomoći međunarodnim organizacijama te institucijama i tijelima EU</t>
  </si>
  <si>
    <t>06565</t>
  </si>
  <si>
    <t>Potpora trgovačkim društvima u javnom sektoru u pripremi i provedbi projekata planiranih za sufinanciranje iz EU fondova</t>
  </si>
  <si>
    <t>A663007</t>
  </si>
  <si>
    <t>A840004</t>
  </si>
  <si>
    <t>K754042</t>
  </si>
  <si>
    <t>T754046</t>
  </si>
  <si>
    <t>A754044</t>
  </si>
  <si>
    <t>A754043</t>
  </si>
  <si>
    <t>A917001</t>
  </si>
  <si>
    <t>K810054</t>
  </si>
  <si>
    <t>T754048</t>
  </si>
  <si>
    <t>K754049</t>
  </si>
  <si>
    <t>K754052</t>
  </si>
  <si>
    <t>Projekt Nova luka Zadar (Trajektni terminal Gaženica)</t>
  </si>
  <si>
    <t>Glava 65 Hrvatska regulatorna agencija za mrežne djelatnosti</t>
  </si>
  <si>
    <t>Prilagodba željezničkih graničnih prijelaza za provedbu schengenske pravne stečevine</t>
  </si>
  <si>
    <t>Dogradnja manipulativnog platoa u luci Slavonski Brod</t>
  </si>
  <si>
    <t>K810055</t>
  </si>
  <si>
    <t>T754054</t>
  </si>
  <si>
    <t>T754053</t>
  </si>
  <si>
    <t>Uprava pomorstva</t>
  </si>
  <si>
    <t>Uprava unutarnje plovidbe</t>
  </si>
  <si>
    <t>Uprava za cestovnu i željezničku infrastrukturu</t>
  </si>
  <si>
    <t>Uprava kopnenog prometa i inspekcije</t>
  </si>
  <si>
    <t>EFRR-INTERREG V-A PROGRAM SURADNJE MAĐARSKA-HRVATSKA 2014.-2020.-DRAWA</t>
  </si>
  <si>
    <t>3116 - RAZVOJ SUSTAVA POMORSKOG PROMETA, POMORSKOG DOBRA I LUKA, TE ZAŠTITA OKOLIŠA OD ONEČIŠĆENJA S POMORSKIH OBJEKATA - 31 PROMET, PROMETNA INFRASTRUKTURA I KOMUNIKACIJE</t>
  </si>
  <si>
    <t>3109 - SIGURNOST PLOVIDBE - 31 PROMET, PROMETNA INFRASTRUKTURA I KOMUNIKACIJE</t>
  </si>
  <si>
    <t>3115 - RAZVOJ UNUTARNJE PLOVIDBE - 31 PROMET, PROMETNA INFRASTRUKTURA I KOMUNIKACIJE</t>
  </si>
  <si>
    <t>3110 - IZGRADNJA I ODRŽAVANJE CESTOVNE INFRASTRUKTURE - 31 PROMET, PROMETNA INFRASTRUKTURA I KOMUNIKACIJE</t>
  </si>
  <si>
    <t>3114 -IZGRADNJA I ODRŽAVANJE ŽELJEZNIČKE INFRASTRUKTURE - 31 PROMET, PROMETNA INFRASTRUKTURA I KOMUNIKACIJE</t>
  </si>
  <si>
    <t>3112 - INSPEKCIJSKI NADZOR CESTOVNOG PROMETA, CESTA I ŽIČARA - 31 PROMET, PROMETNA INFRASTRUKTURA I KOMUNIKACIJE</t>
  </si>
  <si>
    <t>K810056</t>
  </si>
  <si>
    <t>CEF 2014.-2020. Izrada studije utjecaja na okoliš i projektne dokumentacije za kritičnu dionicu rijeke Save</t>
  </si>
  <si>
    <t>3118-RAZVOJ I SIGURNOST KOPNENOG PROMETA - 31 PROMET, PROMETNA INFRASTRUKTURA I KOMUNIKACIJA</t>
  </si>
  <si>
    <t>0486</t>
  </si>
  <si>
    <t>Upravljanje, organizacija i regulacija željezničkog prometa</t>
  </si>
  <si>
    <t>Ostala prava</t>
  </si>
  <si>
    <t>Poslovni objekti</t>
  </si>
  <si>
    <t>POMORSTVO, UNUTARNJA PLOVIDBA I SIGURNOST PLOVIDBE</t>
  </si>
  <si>
    <t>PROMET I INFRASTRUKTURA</t>
  </si>
  <si>
    <t>Kapitalne pomoći proračunskim korisnicima drugih proračuna</t>
  </si>
  <si>
    <t>A754057</t>
  </si>
  <si>
    <t>Kapitalne donacije ostalim neprofitnim organizacijama - Komunalno pristanište na rijeci Kupi u Sisku I. faza</t>
  </si>
  <si>
    <t>A810058</t>
  </si>
  <si>
    <t>A754058</t>
  </si>
  <si>
    <t>Potpora Lučkoj upravi Šibenik za realizaciju Zajma EBRD-Projekt rekonstrukcije cestovne, željezničke mreže i obale u teretnom dijelu luke Šibenik-domaća komponenta</t>
  </si>
  <si>
    <t>Potpora Lučkoj upravi Šibenik za realizaciju Zajma EBRD-Projekt izgradnje spojne obale Rogač-Dobrika u luci Šibenik-domaća komponenta</t>
  </si>
  <si>
    <t>Nacionalni sustav za suzbijanje  onečišćenja mora velikih razmjera - EAS HR</t>
  </si>
  <si>
    <t>Projekt proširenja i produbljenja plovnog kanala Privlački gaz</t>
  </si>
  <si>
    <t xml:space="preserve">Ulaganja u računalne programe </t>
  </si>
  <si>
    <t>T810059</t>
  </si>
  <si>
    <t>T810060</t>
  </si>
  <si>
    <t>T754059</t>
  </si>
  <si>
    <t>A754061</t>
  </si>
  <si>
    <t>Predsjedanje Republike Hrvatske Europskom unijom</t>
  </si>
  <si>
    <t>T810061</t>
  </si>
  <si>
    <t>Projekt CHARGE-"Ostvarenje i usklađenje jadranskih regionalnih vrata Europe" - INTERREG Va Italia-Hrvatska</t>
  </si>
  <si>
    <t>Naknada dijela cestarine za korištenje autocesta i objekata pod naplatom za vozila hitnih službi</t>
  </si>
  <si>
    <t>Dozvoljeni limit 2019.</t>
  </si>
  <si>
    <t>Dozvoljeni limit 2020.</t>
  </si>
  <si>
    <t>Dozvoljeni limit 2021.</t>
  </si>
  <si>
    <r>
      <t xml:space="preserve">1. Prijedlog
projekcije
2021.
</t>
    </r>
    <r>
      <rPr>
        <b/>
        <sz val="9"/>
        <rFont val="Arial"/>
        <family val="2"/>
        <charset val="238"/>
      </rPr>
      <t>(za izradu smjernica)</t>
    </r>
  </si>
  <si>
    <r>
      <t xml:space="preserve">1. Prijedlog
projekcije
2021. u limitu
</t>
    </r>
    <r>
      <rPr>
        <b/>
        <sz val="9"/>
        <rFont val="Arial"/>
        <family val="2"/>
        <charset val="238"/>
      </rPr>
      <t>(za izradu smjernica)</t>
    </r>
  </si>
  <si>
    <t>T754062</t>
  </si>
  <si>
    <t>Potpora u provedbi CEF projekata željezničkog sektora</t>
  </si>
  <si>
    <t>CEF PSA - Usporedba cijena goriva</t>
  </si>
  <si>
    <t>CEF PSA - Uspostava baze podataka za sudionike e-mobilnosti</t>
  </si>
  <si>
    <t>T810062</t>
  </si>
  <si>
    <t>T587063</t>
  </si>
  <si>
    <t>A754063</t>
  </si>
  <si>
    <t>Održavanje mreže plovila - čistača za djelovanje kod iznenadnih onečišćenja mora</t>
  </si>
  <si>
    <t>Sudjelovanje Republike Hrvatske na Svjetskoj izložbi EXPO 2020 Dubai</t>
  </si>
  <si>
    <t xml:space="preserve">Održavanje školskih brodova srednjoškolskih pomorskih učilišta i opremanje obveznom opremom u skladu sa odredbama STCW Konvencije </t>
  </si>
  <si>
    <t>Plan 
2019.</t>
  </si>
  <si>
    <t>Smanjenje
(za prijenos)</t>
  </si>
  <si>
    <t>Preostalo
u planu
2019.</t>
  </si>
  <si>
    <t>FINANCIJSKI PLAN KORISNIKA KOJI PRESTAJE S RADOM</t>
  </si>
  <si>
    <t>065</t>
  </si>
  <si>
    <t>Razdjel</t>
  </si>
  <si>
    <t>GLAVNI PROGRAM</t>
  </si>
  <si>
    <t>3111 - PRIPREMA I PROVEDBA PROJEKATA SUFINANCIRANIH SREDSTVIMA FONDOVA EU</t>
  </si>
  <si>
    <t>31 PROMET, PROMETNA INFRASTRUKTURA I KOMUNIKACIJE</t>
  </si>
  <si>
    <t>3115 - RAZVOJ UNUTARNJE PLOVIDBE</t>
  </si>
  <si>
    <t>A570448 Administracija i upravljanje Agencije za vodne putove</t>
  </si>
  <si>
    <t>K810023 Obnova voznog parka</t>
  </si>
  <si>
    <t>K810024 Izgradnja plovila i plovnih objekata u riječnoj plovidbi</t>
  </si>
  <si>
    <t>K810001 Gradnja i tehničko održavanje plovnih putova unutarnjih voda</t>
  </si>
  <si>
    <t>K810006 Izgradnja višenamjenskog kanala Dunav-Sava</t>
  </si>
  <si>
    <t>K810052 CEF 2014.-2020.- FAIRway Hrvatska - koordinirana provedba Master plana za rehabilitaciju i održavanje plovnog puta rijeke Dunav i njegovih plovnih pritoka</t>
  </si>
  <si>
    <t>K810053 CEF 2014.-2020.- RIS COMEX- Primjena RIS-a u upravljanju prometnim koridorima</t>
  </si>
  <si>
    <t>K810054 EFRR-PROGRAM TRANSNACIONALNE SURADNJE DUNAV 2014.-2020.-Učinkovito upravljanje vodnim putovima</t>
  </si>
  <si>
    <t>K810055 EFRR-INTERREG V-A PROGRAM SURADNJE MAĐARSKA-HRVATSKA 2014.-2020.-DRAWA</t>
  </si>
  <si>
    <t>K810056 CEF 2014.-2020. Izrada studije utjecaja na okoliš i projektne dokumentacije za kritičnu dionicu rijeke Save</t>
  </si>
  <si>
    <t>Izvor 11</t>
  </si>
  <si>
    <t>Izvor 12</t>
  </si>
  <si>
    <t>Izvor 51</t>
  </si>
  <si>
    <t>Izvor 559</t>
  </si>
  <si>
    <t>Izvor 563</t>
  </si>
  <si>
    <t>Uprava za EU fondove i strateško planiranje</t>
  </si>
  <si>
    <t>Zagreb, 23. siječnja 2019.</t>
  </si>
  <si>
    <t>Plan 2019.
Odluka VRH
N.N.11/19.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</si>
</sst>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36"/>
      <name val="Arial"/>
      <family val="2"/>
      <charset val="238"/>
    </font>
    <font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trike/>
      <sz val="12"/>
      <name val="Arial"/>
      <family val="2"/>
      <charset val="238"/>
    </font>
    <font>
      <b/>
      <strike/>
      <sz val="12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3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2"/>
      </diagonal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4"/>
      </diagonal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 style="thin">
        <color theme="0" tint="-0.34998626667073579"/>
      </diagonal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26" fillId="0" borderId="0"/>
  </cellStyleXfs>
  <cellXfs count="457">
    <xf numFmtId="0" fontId="0" fillId="0" borderId="0" xfId="0"/>
    <xf numFmtId="3" fontId="3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right" vertical="center"/>
    </xf>
    <xf numFmtId="2" fontId="2" fillId="6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right" vertical="center"/>
    </xf>
    <xf numFmtId="2" fontId="1" fillId="7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right" vertical="center"/>
    </xf>
    <xf numFmtId="2" fontId="2" fillId="5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2" fontId="1" fillId="8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right" vertical="center"/>
    </xf>
    <xf numFmtId="0" fontId="1" fillId="0" borderId="1" xfId="2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3" fillId="0" borderId="3" xfId="0" applyNumberFormat="1" applyFont="1" applyFill="1" applyBorder="1" applyAlignment="1">
      <alignment vertical="center"/>
    </xf>
    <xf numFmtId="1" fontId="13" fillId="0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/>
    <xf numFmtId="3" fontId="3" fillId="0" borderId="1" xfId="0" applyNumberFormat="1" applyFont="1" applyFill="1" applyBorder="1"/>
    <xf numFmtId="2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horizontal="center"/>
    </xf>
    <xf numFmtId="3" fontId="12" fillId="0" borderId="1" xfId="0" applyNumberFormat="1" applyFont="1" applyBorder="1"/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/>
    <xf numFmtId="3" fontId="12" fillId="0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1" fontId="3" fillId="0" borderId="9" xfId="0" applyNumberFormat="1" applyFont="1" applyFill="1" applyBorder="1" applyAlignment="1" applyProtection="1">
      <alignment horizontal="center" vertical="center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21" fillId="5" borderId="9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center" vertical="center"/>
    </xf>
    <xf numFmtId="3" fontId="21" fillId="6" borderId="9" xfId="0" applyNumberFormat="1" applyFont="1" applyFill="1" applyBorder="1" applyAlignment="1">
      <alignment horizontal="right" vertical="center"/>
    </xf>
    <xf numFmtId="3" fontId="1" fillId="7" borderId="9" xfId="0" applyNumberFormat="1" applyFont="1" applyFill="1" applyBorder="1" applyAlignment="1">
      <alignment horizontal="right" vertical="center"/>
    </xf>
    <xf numFmtId="3" fontId="1" fillId="0" borderId="9" xfId="0" applyNumberFormat="1" applyFont="1" applyBorder="1" applyAlignment="1">
      <alignment horizontal="left" vertical="center"/>
    </xf>
    <xf numFmtId="1" fontId="1" fillId="0" borderId="9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left" vertical="center" wrapText="1"/>
    </xf>
    <xf numFmtId="3" fontId="22" fillId="0" borderId="9" xfId="0" applyNumberFormat="1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9" xfId="0" applyNumberFormat="1" applyFont="1" applyFill="1" applyBorder="1" applyAlignment="1">
      <alignment vertical="center"/>
    </xf>
    <xf numFmtId="1" fontId="3" fillId="0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left" vertical="center" wrapText="1"/>
    </xf>
    <xf numFmtId="3" fontId="18" fillId="0" borderId="9" xfId="0" applyNumberFormat="1" applyFont="1" applyFill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left" vertical="center"/>
    </xf>
    <xf numFmtId="3" fontId="3" fillId="0" borderId="9" xfId="0" applyNumberFormat="1" applyFont="1" applyFill="1" applyBorder="1" applyAlignment="1">
      <alignment horizontal="left" vertical="center"/>
    </xf>
    <xf numFmtId="3" fontId="1" fillId="0" borderId="9" xfId="0" applyNumberFormat="1" applyFont="1" applyFill="1" applyBorder="1" applyAlignment="1">
      <alignment horizontal="left" vertical="center"/>
    </xf>
    <xf numFmtId="1" fontId="1" fillId="0" borderId="9" xfId="0" applyNumberFormat="1" applyFont="1" applyFill="1" applyBorder="1" applyAlignment="1" applyProtection="1">
      <alignment horizontal="center" vertical="center"/>
    </xf>
    <xf numFmtId="1" fontId="1" fillId="0" borderId="9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left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left" vertical="center" wrapText="1"/>
    </xf>
    <xf numFmtId="3" fontId="8" fillId="0" borderId="9" xfId="0" applyNumberFormat="1" applyFont="1" applyFill="1" applyBorder="1" applyAlignment="1">
      <alignment horizontal="left" vertical="center"/>
    </xf>
    <xf numFmtId="3" fontId="7" fillId="0" borderId="9" xfId="0" applyNumberFormat="1" applyFont="1" applyBorder="1" applyAlignment="1">
      <alignment horizontal="left" vertical="center"/>
    </xf>
    <xf numFmtId="3" fontId="1" fillId="0" borderId="9" xfId="0" applyNumberFormat="1" applyFont="1" applyFill="1" applyBorder="1" applyAlignment="1" applyProtection="1">
      <alignment horizontal="right" vertical="center"/>
    </xf>
    <xf numFmtId="1" fontId="1" fillId="0" borderId="9" xfId="0" applyNumberFormat="1" applyFont="1" applyFill="1" applyBorder="1" applyAlignment="1">
      <alignment horizontal="left" vertical="center"/>
    </xf>
    <xf numFmtId="3" fontId="23" fillId="5" borderId="9" xfId="0" applyNumberFormat="1" applyFont="1" applyFill="1" applyBorder="1" applyAlignment="1">
      <alignment horizontal="center" vertical="center"/>
    </xf>
    <xf numFmtId="3" fontId="21" fillId="5" borderId="9" xfId="0" applyNumberFormat="1" applyFont="1" applyFill="1" applyBorder="1" applyAlignment="1">
      <alignment horizontal="right" vertical="center"/>
    </xf>
    <xf numFmtId="3" fontId="6" fillId="0" borderId="9" xfId="0" applyNumberFormat="1" applyFont="1" applyBorder="1" applyAlignment="1">
      <alignment horizontal="left" vertical="center"/>
    </xf>
    <xf numFmtId="3" fontId="22" fillId="7" borderId="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left" vertical="center"/>
    </xf>
    <xf numFmtId="3" fontId="1" fillId="0" borderId="9" xfId="0" applyNumberFormat="1" applyFont="1" applyBorder="1" applyAlignment="1">
      <alignment horizontal="right" vertical="center"/>
    </xf>
    <xf numFmtId="0" fontId="18" fillId="0" borderId="9" xfId="2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center" vertical="center"/>
    </xf>
    <xf numFmtId="0" fontId="22" fillId="0" borderId="9" xfId="2" applyFont="1" applyFill="1" applyBorder="1" applyAlignment="1">
      <alignment horizontal="left" vertical="center" wrapText="1"/>
    </xf>
    <xf numFmtId="1" fontId="1" fillId="0" borderId="9" xfId="0" applyNumberFormat="1" applyFont="1" applyFill="1" applyBorder="1" applyAlignment="1" applyProtection="1">
      <alignment horizontal="left" vertical="center"/>
    </xf>
    <xf numFmtId="1" fontId="3" fillId="0" borderId="9" xfId="0" applyNumberFormat="1" applyFont="1" applyFill="1" applyBorder="1" applyAlignment="1" applyProtection="1">
      <alignment horizontal="left" vertical="center"/>
    </xf>
    <xf numFmtId="3" fontId="18" fillId="0" borderId="9" xfId="0" applyNumberFormat="1" applyFont="1" applyFill="1" applyBorder="1" applyAlignment="1" applyProtection="1">
      <alignment horizontal="left" vertical="center" wrapText="1"/>
    </xf>
    <xf numFmtId="3" fontId="23" fillId="5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horizontal="left" vertical="center"/>
    </xf>
    <xf numFmtId="3" fontId="3" fillId="0" borderId="9" xfId="0" applyNumberFormat="1" applyFont="1" applyFill="1" applyBorder="1" applyAlignment="1" applyProtection="1">
      <alignment horizontal="center" vertical="center" wrapText="1"/>
    </xf>
    <xf numFmtId="3" fontId="1" fillId="0" borderId="9" xfId="0" applyNumberFormat="1" applyFont="1" applyFill="1" applyBorder="1" applyAlignment="1" applyProtection="1">
      <alignment horizontal="center" vertical="center" wrapText="1"/>
    </xf>
    <xf numFmtId="3" fontId="20" fillId="0" borderId="9" xfId="0" applyNumberFormat="1" applyFont="1" applyFill="1" applyBorder="1" applyAlignment="1">
      <alignment horizontal="left" vertical="center"/>
    </xf>
    <xf numFmtId="3" fontId="19" fillId="0" borderId="9" xfId="0" applyNumberFormat="1" applyFont="1" applyFill="1" applyBorder="1" applyAlignment="1">
      <alignment horizontal="left" vertical="center"/>
    </xf>
    <xf numFmtId="3" fontId="22" fillId="0" borderId="9" xfId="0" applyNumberFormat="1" applyFont="1" applyFill="1" applyBorder="1" applyAlignment="1" applyProtection="1">
      <alignment horizontal="left" vertical="center" wrapText="1"/>
    </xf>
    <xf numFmtId="3" fontId="23" fillId="6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vertical="center"/>
    </xf>
    <xf numFmtId="3" fontId="2" fillId="0" borderId="9" xfId="0" applyNumberFormat="1" applyFont="1" applyFill="1" applyBorder="1" applyAlignment="1">
      <alignment horizontal="center" vertical="center"/>
    </xf>
    <xf numFmtId="3" fontId="23" fillId="6" borderId="9" xfId="0" applyNumberFormat="1" applyFont="1" applyFill="1" applyBorder="1" applyAlignment="1">
      <alignment horizontal="center" vertical="center"/>
    </xf>
    <xf numFmtId="3" fontId="8" fillId="0" borderId="9" xfId="0" applyNumberFormat="1" applyFont="1" applyBorder="1" applyAlignment="1">
      <alignment horizontal="left" vertical="center"/>
    </xf>
    <xf numFmtId="3" fontId="1" fillId="0" borderId="9" xfId="0" applyNumberFormat="1" applyFont="1" applyBorder="1" applyAlignment="1" applyProtection="1">
      <alignment horizontal="right" vertical="center"/>
    </xf>
    <xf numFmtId="1" fontId="1" fillId="10" borderId="9" xfId="0" applyNumberFormat="1" applyFont="1" applyFill="1" applyBorder="1" applyAlignment="1" applyProtection="1">
      <alignment horizontal="center" vertical="center"/>
    </xf>
    <xf numFmtId="1" fontId="1" fillId="10" borderId="9" xfId="0" applyNumberFormat="1" applyFont="1" applyFill="1" applyBorder="1" applyAlignment="1" applyProtection="1">
      <alignment horizontal="left" vertical="center"/>
    </xf>
    <xf numFmtId="3" fontId="22" fillId="10" borderId="9" xfId="0" applyNumberFormat="1" applyFont="1" applyFill="1" applyBorder="1" applyAlignment="1" applyProtection="1">
      <alignment horizontal="left" vertical="center" wrapText="1"/>
    </xf>
    <xf numFmtId="1" fontId="3" fillId="10" borderId="9" xfId="0" applyNumberFormat="1" applyFont="1" applyFill="1" applyBorder="1" applyAlignment="1" applyProtection="1">
      <alignment horizontal="center" vertical="center"/>
    </xf>
    <xf numFmtId="1" fontId="3" fillId="10" borderId="9" xfId="0" applyNumberFormat="1" applyFont="1" applyFill="1" applyBorder="1" applyAlignment="1" applyProtection="1">
      <alignment horizontal="left" vertical="center"/>
    </xf>
    <xf numFmtId="3" fontId="18" fillId="10" borderId="9" xfId="0" applyNumberFormat="1" applyFont="1" applyFill="1" applyBorder="1" applyAlignment="1" applyProtection="1">
      <alignment horizontal="left" vertical="center" wrapText="1"/>
    </xf>
    <xf numFmtId="49" fontId="1" fillId="10" borderId="9" xfId="0" applyNumberFormat="1" applyFont="1" applyFill="1" applyBorder="1" applyAlignment="1" applyProtection="1">
      <alignment horizontal="center" vertical="center"/>
    </xf>
    <xf numFmtId="49" fontId="3" fillId="10" borderId="9" xfId="0" applyNumberFormat="1" applyFont="1" applyFill="1" applyBorder="1" applyAlignment="1" applyProtection="1">
      <alignment horizontal="center" vertical="center"/>
    </xf>
    <xf numFmtId="3" fontId="1" fillId="0" borderId="9" xfId="0" applyNumberFormat="1" applyFont="1" applyFill="1" applyBorder="1" applyAlignment="1" applyProtection="1">
      <alignment vertical="center"/>
    </xf>
    <xf numFmtId="3" fontId="22" fillId="7" borderId="9" xfId="0" applyNumberFormat="1" applyFont="1" applyFill="1" applyBorder="1" applyAlignment="1" applyProtection="1">
      <alignment horizontal="center" vertical="center" wrapText="1"/>
    </xf>
    <xf numFmtId="3" fontId="18" fillId="0" borderId="9" xfId="0" applyNumberFormat="1" applyFont="1" applyBorder="1" applyAlignment="1" applyProtection="1">
      <alignment horizontal="left" vertical="center" wrapText="1"/>
    </xf>
    <xf numFmtId="3" fontId="3" fillId="0" borderId="9" xfId="0" applyNumberFormat="1" applyFont="1" applyBorder="1" applyAlignment="1">
      <alignment horizontal="left" vertical="center" wrapText="1"/>
    </xf>
    <xf numFmtId="3" fontId="18" fillId="0" borderId="9" xfId="0" applyNumberFormat="1" applyFont="1" applyBorder="1" applyAlignment="1">
      <alignment horizontal="left" vertical="center" wrapText="1"/>
    </xf>
    <xf numFmtId="1" fontId="3" fillId="0" borderId="9" xfId="0" applyNumberFormat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/>
    </xf>
    <xf numFmtId="3" fontId="22" fillId="0" borderId="9" xfId="0" applyNumberFormat="1" applyFont="1" applyBorder="1" applyAlignment="1">
      <alignment horizontal="left" vertical="center" wrapText="1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1" fontId="3" fillId="10" borderId="9" xfId="0" applyNumberFormat="1" applyFont="1" applyFill="1" applyBorder="1" applyAlignment="1">
      <alignment horizontal="center" vertical="center"/>
    </xf>
    <xf numFmtId="1" fontId="3" fillId="10" borderId="9" xfId="0" applyNumberFormat="1" applyFont="1" applyFill="1" applyBorder="1" applyAlignment="1">
      <alignment horizontal="center" vertical="center" wrapText="1"/>
    </xf>
    <xf numFmtId="49" fontId="3" fillId="10" borderId="9" xfId="0" applyNumberFormat="1" applyFont="1" applyFill="1" applyBorder="1" applyAlignment="1">
      <alignment horizontal="center" vertical="center" wrapText="1"/>
    </xf>
    <xf numFmtId="1" fontId="3" fillId="10" borderId="9" xfId="0" applyNumberFormat="1" applyFont="1" applyFill="1" applyBorder="1" applyAlignment="1">
      <alignment horizontal="left" vertical="center" wrapText="1"/>
    </xf>
    <xf numFmtId="3" fontId="18" fillId="10" borderId="9" xfId="0" applyNumberFormat="1" applyFont="1" applyFill="1" applyBorder="1" applyAlignment="1">
      <alignment horizontal="left" vertical="center" wrapText="1"/>
    </xf>
    <xf numFmtId="3" fontId="3" fillId="10" borderId="9" xfId="0" applyNumberFormat="1" applyFont="1" applyFill="1" applyBorder="1" applyAlignment="1">
      <alignment horizontal="right" vertical="center"/>
    </xf>
    <xf numFmtId="3" fontId="3" fillId="10" borderId="9" xfId="0" applyNumberFormat="1" applyFont="1" applyFill="1" applyBorder="1" applyAlignment="1">
      <alignment vertical="center"/>
    </xf>
    <xf numFmtId="3" fontId="3" fillId="10" borderId="9" xfId="0" applyNumberFormat="1" applyFont="1" applyFill="1" applyBorder="1" applyAlignment="1">
      <alignment horizontal="left" vertical="center"/>
    </xf>
    <xf numFmtId="2" fontId="2" fillId="12" borderId="9" xfId="0" applyNumberFormat="1" applyFont="1" applyFill="1" applyBorder="1" applyAlignment="1">
      <alignment horizontal="center" vertical="center"/>
    </xf>
    <xf numFmtId="2" fontId="1" fillId="13" borderId="9" xfId="0" applyNumberFormat="1" applyFont="1" applyFill="1" applyBorder="1" applyAlignment="1">
      <alignment horizontal="center" vertical="center"/>
    </xf>
    <xf numFmtId="2" fontId="1" fillId="9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 applyProtection="1">
      <alignment horizontal="center" vertical="center"/>
    </xf>
    <xf numFmtId="2" fontId="1" fillId="0" borderId="9" xfId="0" applyNumberFormat="1" applyFont="1" applyFill="1" applyBorder="1" applyAlignment="1" applyProtection="1">
      <alignment horizontal="center" vertical="center" wrapText="1"/>
    </xf>
    <xf numFmtId="2" fontId="21" fillId="12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3" fillId="0" borderId="9" xfId="2" applyNumberFormat="1" applyFont="1" applyFill="1" applyBorder="1" applyAlignment="1">
      <alignment horizontal="left" vertical="center" wrapText="1"/>
    </xf>
    <xf numFmtId="49" fontId="1" fillId="0" borderId="9" xfId="2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 applyProtection="1">
      <alignment horizontal="left" vertical="center" wrapText="1"/>
    </xf>
    <xf numFmtId="49" fontId="3" fillId="10" borderId="9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49" fontId="1" fillId="10" borderId="9" xfId="0" applyNumberFormat="1" applyFont="1" applyFill="1" applyBorder="1" applyAlignment="1" applyProtection="1">
      <alignment horizontal="left" vertical="center" wrapText="1"/>
    </xf>
    <xf numFmtId="49" fontId="3" fillId="10" borderId="9" xfId="0" applyNumberFormat="1" applyFont="1" applyFill="1" applyBorder="1" applyAlignment="1" applyProtection="1">
      <alignment horizontal="left" vertical="center" wrapText="1"/>
    </xf>
    <xf numFmtId="49" fontId="1" fillId="7" borderId="9" xfId="0" applyNumberFormat="1" applyFont="1" applyFill="1" applyBorder="1" applyAlignment="1">
      <alignment horizontal="center" vertical="center" wrapText="1"/>
    </xf>
    <xf numFmtId="49" fontId="1" fillId="7" borderId="9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2" fontId="3" fillId="0" borderId="9" xfId="0" applyNumberFormat="1" applyFont="1" applyBorder="1" applyAlignment="1">
      <alignment horizontal="left" vertical="center" wrapText="1"/>
    </xf>
    <xf numFmtId="1" fontId="1" fillId="10" borderId="9" xfId="0" applyNumberFormat="1" applyFont="1" applyFill="1" applyBorder="1" applyAlignment="1">
      <alignment horizontal="center" vertical="center" wrapText="1"/>
    </xf>
    <xf numFmtId="49" fontId="1" fillId="10" borderId="9" xfId="0" applyNumberFormat="1" applyFont="1" applyFill="1" applyBorder="1" applyAlignment="1">
      <alignment horizontal="center" vertical="center"/>
    </xf>
    <xf numFmtId="1" fontId="1" fillId="10" borderId="9" xfId="0" applyNumberFormat="1" applyFont="1" applyFill="1" applyBorder="1" applyAlignment="1">
      <alignment horizontal="left" vertical="center" wrapText="1"/>
    </xf>
    <xf numFmtId="49" fontId="1" fillId="10" borderId="9" xfId="0" applyNumberFormat="1" applyFont="1" applyFill="1" applyBorder="1" applyAlignment="1">
      <alignment horizontal="left" vertical="center" wrapText="1"/>
    </xf>
    <xf numFmtId="3" fontId="22" fillId="10" borderId="9" xfId="0" applyNumberFormat="1" applyFont="1" applyFill="1" applyBorder="1" applyAlignment="1">
      <alignment horizontal="left" vertical="center" wrapText="1"/>
    </xf>
    <xf numFmtId="3" fontId="1" fillId="10" borderId="9" xfId="0" applyNumberFormat="1" applyFont="1" applyFill="1" applyBorder="1" applyAlignment="1">
      <alignment vertical="center"/>
    </xf>
    <xf numFmtId="3" fontId="1" fillId="10" borderId="9" xfId="0" applyNumberFormat="1" applyFont="1" applyFill="1" applyBorder="1" applyAlignment="1">
      <alignment horizontal="left" vertical="center"/>
    </xf>
    <xf numFmtId="1" fontId="3" fillId="10" borderId="9" xfId="0" applyNumberFormat="1" applyFont="1" applyFill="1" applyBorder="1" applyAlignment="1" applyProtection="1">
      <alignment horizontal="center" vertical="center" wrapText="1"/>
    </xf>
    <xf numFmtId="49" fontId="3" fillId="10" borderId="9" xfId="0" applyNumberFormat="1" applyFont="1" applyFill="1" applyBorder="1" applyAlignment="1" applyProtection="1">
      <alignment horizontal="center" vertical="center" wrapText="1"/>
    </xf>
    <xf numFmtId="1" fontId="3" fillId="10" borderId="9" xfId="0" applyNumberFormat="1" applyFont="1" applyFill="1" applyBorder="1" applyAlignment="1" applyProtection="1">
      <alignment horizontal="left" vertical="center" wrapText="1"/>
    </xf>
    <xf numFmtId="3" fontId="3" fillId="10" borderId="9" xfId="0" applyNumberFormat="1" applyFont="1" applyFill="1" applyBorder="1" applyAlignment="1" applyProtection="1">
      <alignment horizontal="right" vertical="center" wrapText="1"/>
    </xf>
    <xf numFmtId="2" fontId="1" fillId="10" borderId="9" xfId="0" applyNumberFormat="1" applyFont="1" applyFill="1" applyBorder="1" applyAlignment="1">
      <alignment horizontal="left" vertical="center" wrapText="1"/>
    </xf>
    <xf numFmtId="3" fontId="1" fillId="10" borderId="9" xfId="0" applyNumberFormat="1" applyFont="1" applyFill="1" applyBorder="1" applyAlignment="1">
      <alignment horizontal="right" vertical="center"/>
    </xf>
    <xf numFmtId="1" fontId="1" fillId="10" borderId="9" xfId="0" applyNumberFormat="1" applyFont="1" applyFill="1" applyBorder="1" applyAlignment="1">
      <alignment horizontal="center" vertical="center"/>
    </xf>
    <xf numFmtId="1" fontId="1" fillId="10" borderId="9" xfId="0" applyNumberFormat="1" applyFont="1" applyFill="1" applyBorder="1" applyAlignment="1">
      <alignment horizontal="left" vertical="center"/>
    </xf>
    <xf numFmtId="49" fontId="3" fillId="10" borderId="9" xfId="0" applyNumberFormat="1" applyFont="1" applyFill="1" applyBorder="1" applyAlignment="1">
      <alignment horizontal="center" vertical="center"/>
    </xf>
    <xf numFmtId="1" fontId="1" fillId="10" borderId="9" xfId="0" applyNumberFormat="1" applyFont="1" applyFill="1" applyBorder="1" applyAlignment="1" applyProtection="1">
      <alignment horizontal="center" vertical="center" wrapText="1"/>
    </xf>
    <xf numFmtId="3" fontId="1" fillId="10" borderId="9" xfId="0" applyNumberFormat="1" applyFont="1" applyFill="1" applyBorder="1" applyAlignment="1" applyProtection="1">
      <alignment vertical="center"/>
    </xf>
    <xf numFmtId="3" fontId="3" fillId="10" borderId="9" xfId="0" applyNumberFormat="1" applyFont="1" applyFill="1" applyBorder="1" applyAlignment="1" applyProtection="1">
      <alignment horizontal="center" vertical="center" wrapText="1"/>
    </xf>
    <xf numFmtId="49" fontId="1" fillId="10" borderId="9" xfId="0" applyNumberFormat="1" applyFont="1" applyFill="1" applyBorder="1" applyAlignment="1" applyProtection="1">
      <alignment horizontal="center" vertical="center" wrapText="1"/>
    </xf>
    <xf numFmtId="1" fontId="1" fillId="10" borderId="9" xfId="0" applyNumberFormat="1" applyFont="1" applyFill="1" applyBorder="1" applyAlignment="1" applyProtection="1">
      <alignment horizontal="left" vertical="center" wrapText="1"/>
    </xf>
    <xf numFmtId="49" fontId="1" fillId="10" borderId="9" xfId="0" applyNumberFormat="1" applyFont="1" applyFill="1" applyBorder="1" applyAlignment="1">
      <alignment horizontal="center" vertical="center" wrapText="1"/>
    </xf>
    <xf numFmtId="3" fontId="1" fillId="10" borderId="9" xfId="0" applyNumberFormat="1" applyFont="1" applyFill="1" applyBorder="1" applyAlignment="1" applyProtection="1">
      <alignment horizontal="center" vertical="center" wrapText="1"/>
    </xf>
    <xf numFmtId="1" fontId="21" fillId="12" borderId="9" xfId="0" applyNumberFormat="1" applyFont="1" applyFill="1" applyBorder="1" applyAlignment="1">
      <alignment horizontal="center" vertical="center"/>
    </xf>
    <xf numFmtId="3" fontId="1" fillId="10" borderId="9" xfId="0" applyNumberFormat="1" applyFont="1" applyFill="1" applyBorder="1" applyAlignment="1" applyProtection="1">
      <alignment horizontal="right" vertical="center"/>
    </xf>
    <xf numFmtId="3" fontId="3" fillId="10" borderId="11" xfId="0" applyNumberFormat="1" applyFont="1" applyFill="1" applyBorder="1" applyAlignment="1">
      <alignment vertical="center"/>
    </xf>
    <xf numFmtId="1" fontId="1" fillId="14" borderId="9" xfId="0" applyNumberFormat="1" applyFont="1" applyFill="1" applyBorder="1" applyAlignment="1">
      <alignment horizontal="center" vertical="center"/>
    </xf>
    <xf numFmtId="1" fontId="1" fillId="14" borderId="9" xfId="0" applyNumberFormat="1" applyFont="1" applyFill="1" applyBorder="1" applyAlignment="1">
      <alignment horizontal="center" vertical="center" wrapText="1"/>
    </xf>
    <xf numFmtId="1" fontId="1" fillId="14" borderId="9" xfId="0" applyNumberFormat="1" applyFont="1" applyFill="1" applyBorder="1" applyAlignment="1">
      <alignment horizontal="right" vertical="center" wrapText="1"/>
    </xf>
    <xf numFmtId="2" fontId="1" fillId="14" borderId="9" xfId="0" applyNumberFormat="1" applyFont="1" applyFill="1" applyBorder="1" applyAlignment="1">
      <alignment horizontal="left" vertical="center" wrapText="1"/>
    </xf>
    <xf numFmtId="3" fontId="22" fillId="14" borderId="9" xfId="0" applyNumberFormat="1" applyFont="1" applyFill="1" applyBorder="1" applyAlignment="1">
      <alignment horizontal="left" vertical="center" wrapText="1"/>
    </xf>
    <xf numFmtId="3" fontId="1" fillId="14" borderId="9" xfId="0" applyNumberFormat="1" applyFont="1" applyFill="1" applyBorder="1" applyAlignment="1">
      <alignment horizontal="right" vertical="center"/>
    </xf>
    <xf numFmtId="1" fontId="1" fillId="15" borderId="9" xfId="0" applyNumberFormat="1" applyFont="1" applyFill="1" applyBorder="1" applyAlignment="1">
      <alignment horizontal="center" vertical="center"/>
    </xf>
    <xf numFmtId="1" fontId="1" fillId="15" borderId="9" xfId="0" applyNumberFormat="1" applyFont="1" applyFill="1" applyBorder="1" applyAlignment="1">
      <alignment horizontal="center" vertical="center" wrapText="1"/>
    </xf>
    <xf numFmtId="1" fontId="1" fillId="15" borderId="9" xfId="0" applyNumberFormat="1" applyFont="1" applyFill="1" applyBorder="1" applyAlignment="1">
      <alignment horizontal="right" vertical="center" wrapText="1"/>
    </xf>
    <xf numFmtId="2" fontId="1" fillId="15" borderId="9" xfId="0" applyNumberFormat="1" applyFont="1" applyFill="1" applyBorder="1" applyAlignment="1">
      <alignment horizontal="left" vertical="center" wrapText="1"/>
    </xf>
    <xf numFmtId="3" fontId="22" fillId="15" borderId="9" xfId="0" applyNumberFormat="1" applyFont="1" applyFill="1" applyBorder="1" applyAlignment="1">
      <alignment horizontal="left" vertical="center" wrapText="1"/>
    </xf>
    <xf numFmtId="3" fontId="1" fillId="15" borderId="9" xfId="0" applyNumberFormat="1" applyFont="1" applyFill="1" applyBorder="1" applyAlignment="1">
      <alignment horizontal="right" vertical="center"/>
    </xf>
    <xf numFmtId="1" fontId="1" fillId="15" borderId="9" xfId="0" applyNumberFormat="1" applyFont="1" applyFill="1" applyBorder="1" applyAlignment="1">
      <alignment horizontal="left" vertical="center" wrapText="1"/>
    </xf>
    <xf numFmtId="1" fontId="1" fillId="15" borderId="9" xfId="0" applyNumberFormat="1" applyFont="1" applyFill="1" applyBorder="1" applyAlignment="1">
      <alignment horizontal="right" vertical="center"/>
    </xf>
    <xf numFmtId="3" fontId="1" fillId="15" borderId="9" xfId="0" applyNumberFormat="1" applyFont="1" applyFill="1" applyBorder="1" applyAlignment="1">
      <alignment horizontal="left" vertical="center" wrapText="1"/>
    </xf>
    <xf numFmtId="1" fontId="20" fillId="15" borderId="9" xfId="0" applyNumberFormat="1" applyFont="1" applyFill="1" applyBorder="1" applyAlignment="1">
      <alignment horizontal="center" vertical="center" wrapText="1"/>
    </xf>
    <xf numFmtId="1" fontId="20" fillId="15" borderId="9" xfId="0" applyNumberFormat="1" applyFont="1" applyFill="1" applyBorder="1" applyAlignment="1">
      <alignment horizontal="right" vertical="center" wrapText="1"/>
    </xf>
    <xf numFmtId="2" fontId="1" fillId="15" borderId="9" xfId="2" applyNumberFormat="1" applyFont="1" applyFill="1" applyBorder="1" applyAlignment="1">
      <alignment horizontal="left" vertical="center" wrapText="1"/>
    </xf>
    <xf numFmtId="3" fontId="1" fillId="15" borderId="9" xfId="0" applyNumberFormat="1" applyFont="1" applyFill="1" applyBorder="1" applyAlignment="1">
      <alignment horizontal="center" vertical="center" wrapText="1"/>
    </xf>
    <xf numFmtId="3" fontId="1" fillId="15" borderId="9" xfId="0" applyNumberFormat="1" applyFont="1" applyFill="1" applyBorder="1" applyAlignment="1">
      <alignment horizontal="right" vertical="center" wrapText="1"/>
    </xf>
    <xf numFmtId="49" fontId="1" fillId="15" borderId="9" xfId="0" applyNumberFormat="1" applyFont="1" applyFill="1" applyBorder="1" applyAlignment="1">
      <alignment horizontal="center" vertical="center"/>
    </xf>
    <xf numFmtId="49" fontId="1" fillId="15" borderId="9" xfId="0" applyNumberFormat="1" applyFont="1" applyFill="1" applyBorder="1" applyAlignment="1">
      <alignment horizontal="left" vertical="center" wrapText="1"/>
    </xf>
    <xf numFmtId="3" fontId="1" fillId="15" borderId="9" xfId="0" applyNumberFormat="1" applyFont="1" applyFill="1" applyBorder="1" applyAlignment="1" applyProtection="1">
      <alignment horizontal="right" vertical="center" wrapText="1"/>
    </xf>
    <xf numFmtId="2" fontId="1" fillId="15" borderId="9" xfId="0" applyNumberFormat="1" applyFont="1" applyFill="1" applyBorder="1" applyAlignment="1" applyProtection="1">
      <alignment horizontal="left" vertical="center" wrapText="1"/>
    </xf>
    <xf numFmtId="3" fontId="22" fillId="15" borderId="9" xfId="0" applyNumberFormat="1" applyFont="1" applyFill="1" applyBorder="1" applyAlignment="1" applyProtection="1">
      <alignment horizontal="left" vertical="center" wrapText="1"/>
    </xf>
    <xf numFmtId="49" fontId="1" fillId="15" borderId="9" xfId="0" applyNumberFormat="1" applyFont="1" applyFill="1" applyBorder="1" applyAlignment="1">
      <alignment horizontal="right" vertical="center"/>
    </xf>
    <xf numFmtId="1" fontId="1" fillId="15" borderId="9" xfId="0" applyNumberFormat="1" applyFont="1" applyFill="1" applyBorder="1" applyAlignment="1" applyProtection="1">
      <alignment horizontal="center" vertical="center"/>
    </xf>
    <xf numFmtId="1" fontId="1" fillId="15" borderId="9" xfId="0" applyNumberFormat="1" applyFont="1" applyFill="1" applyBorder="1" applyAlignment="1" applyProtection="1">
      <alignment horizontal="right" vertical="center"/>
    </xf>
    <xf numFmtId="3" fontId="1" fillId="15" borderId="9" xfId="0" applyNumberFormat="1" applyFont="1" applyFill="1" applyBorder="1" applyAlignment="1">
      <alignment vertical="center"/>
    </xf>
    <xf numFmtId="1" fontId="1" fillId="15" borderId="9" xfId="0" applyNumberFormat="1" applyFont="1" applyFill="1" applyBorder="1" applyAlignment="1" applyProtection="1">
      <alignment horizontal="center" vertical="center" wrapText="1"/>
    </xf>
    <xf numFmtId="1" fontId="1" fillId="15" borderId="9" xfId="0" applyNumberFormat="1" applyFont="1" applyFill="1" applyBorder="1" applyAlignment="1" applyProtection="1">
      <alignment horizontal="left" vertical="center"/>
    </xf>
    <xf numFmtId="49" fontId="1" fillId="15" borderId="9" xfId="0" applyNumberFormat="1" applyFont="1" applyFill="1" applyBorder="1" applyAlignment="1" applyProtection="1">
      <alignment horizontal="left" vertical="center" wrapText="1"/>
    </xf>
    <xf numFmtId="1" fontId="1" fillId="14" borderId="9" xfId="0" applyNumberFormat="1" applyFont="1" applyFill="1" applyBorder="1" applyAlignment="1">
      <alignment horizontal="left" vertical="center" wrapText="1"/>
    </xf>
    <xf numFmtId="3" fontId="19" fillId="0" borderId="9" xfId="0" applyNumberFormat="1" applyFont="1" applyBorder="1" applyAlignment="1">
      <alignment horizontal="left" vertical="center"/>
    </xf>
    <xf numFmtId="3" fontId="19" fillId="10" borderId="9" xfId="0" applyNumberFormat="1" applyFont="1" applyFill="1" applyBorder="1" applyAlignment="1">
      <alignment horizontal="left" vertical="center"/>
    </xf>
    <xf numFmtId="3" fontId="20" fillId="0" borderId="9" xfId="0" applyNumberFormat="1" applyFont="1" applyBorder="1" applyAlignment="1">
      <alignment horizontal="left" vertical="center"/>
    </xf>
    <xf numFmtId="3" fontId="1" fillId="15" borderId="9" xfId="0" applyNumberFormat="1" applyFont="1" applyFill="1" applyBorder="1" applyAlignment="1" applyProtection="1">
      <alignment horizontal="center" vertical="center" wrapText="1"/>
    </xf>
    <xf numFmtId="1" fontId="1" fillId="15" borderId="9" xfId="0" applyNumberFormat="1" applyFont="1" applyFill="1" applyBorder="1" applyAlignment="1" applyProtection="1">
      <alignment horizontal="right" vertical="center" wrapText="1"/>
    </xf>
    <xf numFmtId="3" fontId="24" fillId="0" borderId="9" xfId="0" applyNumberFormat="1" applyFont="1" applyFill="1" applyBorder="1" applyAlignment="1">
      <alignment horizontal="left" vertical="center"/>
    </xf>
    <xf numFmtId="3" fontId="1" fillId="10" borderId="9" xfId="0" applyNumberFormat="1" applyFont="1" applyFill="1" applyBorder="1" applyAlignment="1" applyProtection="1">
      <alignment horizontal="right" vertical="center" wrapText="1"/>
    </xf>
    <xf numFmtId="3" fontId="24" fillId="10" borderId="9" xfId="0" applyNumberFormat="1" applyFont="1" applyFill="1" applyBorder="1" applyAlignment="1">
      <alignment horizontal="left" vertical="center"/>
    </xf>
    <xf numFmtId="3" fontId="25" fillId="0" borderId="9" xfId="0" applyNumberFormat="1" applyFont="1" applyFill="1" applyBorder="1" applyAlignment="1">
      <alignment horizontal="left" vertical="center"/>
    </xf>
    <xf numFmtId="2" fontId="1" fillId="0" borderId="9" xfId="0" applyNumberFormat="1" applyFont="1" applyFill="1" applyBorder="1" applyAlignment="1">
      <alignment horizontal="left" vertical="center" wrapText="1"/>
    </xf>
    <xf numFmtId="2" fontId="3" fillId="0" borderId="9" xfId="0" applyNumberFormat="1" applyFont="1" applyFill="1" applyBorder="1" applyAlignment="1">
      <alignment horizontal="left" vertical="center" wrapText="1"/>
    </xf>
    <xf numFmtId="1" fontId="1" fillId="15" borderId="9" xfId="0" applyNumberFormat="1" applyFont="1" applyFill="1" applyBorder="1" applyAlignment="1" applyProtection="1">
      <alignment horizontal="left" vertical="center" wrapText="1"/>
    </xf>
    <xf numFmtId="1" fontId="1" fillId="14" borderId="12" xfId="0" applyNumberFormat="1" applyFont="1" applyFill="1" applyBorder="1" applyAlignment="1">
      <alignment horizontal="center" vertical="center" wrapText="1"/>
    </xf>
    <xf numFmtId="1" fontId="1" fillId="14" borderId="12" xfId="0" applyNumberFormat="1" applyFont="1" applyFill="1" applyBorder="1" applyAlignment="1">
      <alignment horizontal="right" vertical="center" wrapText="1"/>
    </xf>
    <xf numFmtId="1" fontId="1" fillId="14" borderId="12" xfId="0" applyNumberFormat="1" applyFont="1" applyFill="1" applyBorder="1" applyAlignment="1">
      <alignment horizontal="left" vertical="center" wrapText="1"/>
    </xf>
    <xf numFmtId="2" fontId="1" fillId="14" borderId="12" xfId="0" applyNumberFormat="1" applyFont="1" applyFill="1" applyBorder="1" applyAlignment="1">
      <alignment horizontal="left" vertical="center" wrapText="1"/>
    </xf>
    <xf numFmtId="3" fontId="22" fillId="14" borderId="9" xfId="0" applyNumberFormat="1" applyFont="1" applyFill="1" applyBorder="1" applyAlignment="1" applyProtection="1">
      <alignment horizontal="left" vertical="center" wrapText="1"/>
    </xf>
    <xf numFmtId="3" fontId="1" fillId="14" borderId="9" xfId="0" applyNumberFormat="1" applyFont="1" applyFill="1" applyBorder="1" applyAlignment="1">
      <alignment vertical="center"/>
    </xf>
    <xf numFmtId="1" fontId="1" fillId="0" borderId="12" xfId="0" applyNumberFormat="1" applyFont="1" applyFill="1" applyBorder="1" applyAlignment="1" applyProtection="1">
      <alignment horizontal="center" vertical="center" wrapText="1"/>
    </xf>
    <xf numFmtId="49" fontId="1" fillId="0" borderId="12" xfId="0" applyNumberFormat="1" applyFont="1" applyFill="1" applyBorder="1" applyAlignment="1" applyProtection="1">
      <alignment horizontal="center" vertical="center"/>
    </xf>
    <xf numFmtId="1" fontId="1" fillId="0" borderId="12" xfId="0" applyNumberFormat="1" applyFont="1" applyFill="1" applyBorder="1" applyAlignment="1" applyProtection="1">
      <alignment horizontal="left" vertical="center"/>
    </xf>
    <xf numFmtId="49" fontId="1" fillId="0" borderId="12" xfId="0" applyNumberFormat="1" applyFont="1" applyFill="1" applyBorder="1" applyAlignment="1" applyProtection="1">
      <alignment horizontal="left" vertical="center" wrapText="1"/>
    </xf>
    <xf numFmtId="1" fontId="3" fillId="0" borderId="12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center" vertical="center"/>
    </xf>
    <xf numFmtId="1" fontId="3" fillId="0" borderId="12" xfId="0" applyNumberFormat="1" applyFont="1" applyFill="1" applyBorder="1" applyAlignment="1" applyProtection="1">
      <alignment horizontal="left" vertical="center"/>
    </xf>
    <xf numFmtId="49" fontId="3" fillId="0" borderId="12" xfId="0" applyNumberFormat="1" applyFont="1" applyFill="1" applyBorder="1" applyAlignment="1" applyProtection="1">
      <alignment horizontal="left" vertical="center" wrapText="1"/>
    </xf>
    <xf numFmtId="1" fontId="1" fillId="14" borderId="12" xfId="0" applyNumberFormat="1" applyFont="1" applyFill="1" applyBorder="1" applyAlignment="1" applyProtection="1">
      <alignment horizontal="center" vertical="center" wrapText="1"/>
    </xf>
    <xf numFmtId="49" fontId="1" fillId="14" borderId="12" xfId="0" applyNumberFormat="1" applyFont="1" applyFill="1" applyBorder="1" applyAlignment="1" applyProtection="1">
      <alignment horizontal="center" vertical="center"/>
    </xf>
    <xf numFmtId="1" fontId="1" fillId="14" borderId="12" xfId="0" applyNumberFormat="1" applyFont="1" applyFill="1" applyBorder="1" applyAlignment="1" applyProtection="1">
      <alignment horizontal="left" vertical="center"/>
    </xf>
    <xf numFmtId="49" fontId="1" fillId="14" borderId="12" xfId="0" applyNumberFormat="1" applyFont="1" applyFill="1" applyBorder="1" applyAlignment="1" applyProtection="1">
      <alignment horizontal="left" vertical="center" wrapText="1"/>
    </xf>
    <xf numFmtId="3" fontId="22" fillId="13" borderId="9" xfId="0" applyNumberFormat="1" applyFont="1" applyFill="1" applyBorder="1" applyAlignment="1">
      <alignment horizontal="left" vertical="center" wrapText="1"/>
    </xf>
    <xf numFmtId="3" fontId="1" fillId="13" borderId="9" xfId="0" applyNumberFormat="1" applyFont="1" applyFill="1" applyBorder="1" applyAlignment="1">
      <alignment vertical="center"/>
    </xf>
    <xf numFmtId="3" fontId="1" fillId="14" borderId="9" xfId="0" applyNumberFormat="1" applyFont="1" applyFill="1" applyBorder="1" applyAlignment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center" vertical="center"/>
    </xf>
    <xf numFmtId="1" fontId="20" fillId="14" borderId="9" xfId="0" applyNumberFormat="1" applyFont="1" applyFill="1" applyBorder="1" applyAlignment="1">
      <alignment horizontal="right" vertical="center" wrapText="1"/>
    </xf>
    <xf numFmtId="2" fontId="3" fillId="0" borderId="9" xfId="0" applyNumberFormat="1" applyFont="1" applyFill="1" applyBorder="1" applyAlignment="1" applyProtection="1">
      <alignment horizontal="center" vertical="center" wrapText="1"/>
    </xf>
    <xf numFmtId="2" fontId="1" fillId="10" borderId="9" xfId="0" applyNumberFormat="1" applyFont="1" applyFill="1" applyBorder="1" applyAlignment="1" applyProtection="1">
      <alignment horizontal="center" vertical="center" wrapText="1"/>
    </xf>
    <xf numFmtId="3" fontId="27" fillId="0" borderId="9" xfId="0" applyNumberFormat="1" applyFont="1" applyBorder="1" applyAlignment="1">
      <alignment horizontal="center" vertical="center" wrapText="1"/>
    </xf>
    <xf numFmtId="3" fontId="27" fillId="0" borderId="9" xfId="0" applyNumberFormat="1" applyFont="1" applyBorder="1" applyAlignment="1">
      <alignment horizontal="center" vertical="center"/>
    </xf>
    <xf numFmtId="3" fontId="3" fillId="10" borderId="9" xfId="0" applyNumberFormat="1" applyFont="1" applyFill="1" applyBorder="1" applyAlignment="1" applyProtection="1">
      <alignment horizontal="right" vertical="center"/>
    </xf>
    <xf numFmtId="3" fontId="3" fillId="10" borderId="9" xfId="4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2" fontId="3" fillId="0" borderId="9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right" vertical="center"/>
    </xf>
    <xf numFmtId="3" fontId="21" fillId="6" borderId="9" xfId="0" applyNumberFormat="1" applyFont="1" applyFill="1" applyBorder="1" applyAlignment="1">
      <alignment horizontal="center" vertical="center"/>
    </xf>
    <xf numFmtId="3" fontId="1" fillId="7" borderId="9" xfId="0" applyNumberFormat="1" applyFont="1" applyFill="1" applyBorder="1" applyAlignment="1">
      <alignment horizontal="center" vertical="center" wrapText="1"/>
    </xf>
    <xf numFmtId="3" fontId="21" fillId="5" borderId="9" xfId="0" applyNumberFormat="1" applyFont="1" applyFill="1" applyBorder="1" applyAlignment="1">
      <alignment horizontal="center" vertical="center" wrapText="1"/>
    </xf>
    <xf numFmtId="49" fontId="21" fillId="11" borderId="9" xfId="0" applyNumberFormat="1" applyFont="1" applyFill="1" applyBorder="1" applyAlignment="1">
      <alignment horizontal="center" vertical="center"/>
    </xf>
    <xf numFmtId="2" fontId="27" fillId="10" borderId="9" xfId="0" applyNumberFormat="1" applyFont="1" applyFill="1" applyBorder="1" applyAlignment="1">
      <alignment horizontal="center" vertical="center"/>
    </xf>
    <xf numFmtId="1" fontId="27" fillId="10" borderId="9" xfId="0" applyNumberFormat="1" applyFont="1" applyFill="1" applyBorder="1" applyAlignment="1">
      <alignment horizontal="center" vertical="center"/>
    </xf>
    <xf numFmtId="1" fontId="27" fillId="10" borderId="9" xfId="0" applyNumberFormat="1" applyFont="1" applyFill="1" applyBorder="1" applyAlignment="1">
      <alignment horizontal="center" vertical="center" wrapText="1"/>
    </xf>
    <xf numFmtId="49" fontId="27" fillId="10" borderId="9" xfId="0" applyNumberFormat="1" applyFont="1" applyFill="1" applyBorder="1" applyAlignment="1">
      <alignment horizontal="center" vertical="center" wrapText="1"/>
    </xf>
    <xf numFmtId="1" fontId="27" fillId="10" borderId="9" xfId="0" applyNumberFormat="1" applyFont="1" applyFill="1" applyBorder="1" applyAlignment="1">
      <alignment horizontal="left" vertical="center" wrapText="1"/>
    </xf>
    <xf numFmtId="2" fontId="27" fillId="10" borderId="9" xfId="0" applyNumberFormat="1" applyFont="1" applyFill="1" applyBorder="1" applyAlignment="1">
      <alignment horizontal="center" vertical="center" wrapText="1"/>
    </xf>
    <xf numFmtId="3" fontId="27" fillId="10" borderId="9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1" fontId="3" fillId="0" borderId="9" xfId="0" applyNumberFormat="1" applyFont="1" applyBorder="1" applyAlignment="1">
      <alignment horizontal="left" vertical="center" wrapText="1"/>
    </xf>
    <xf numFmtId="1" fontId="22" fillId="15" borderId="9" xfId="0" applyNumberFormat="1" applyFont="1" applyFill="1" applyBorder="1" applyAlignment="1">
      <alignment horizontal="left" vertical="center" wrapText="1"/>
    </xf>
    <xf numFmtId="1" fontId="22" fillId="15" borderId="9" xfId="0" applyNumberFormat="1" applyFont="1" applyFill="1" applyBorder="1" applyAlignment="1" applyProtection="1">
      <alignment horizontal="left" vertical="center" wrapText="1"/>
    </xf>
    <xf numFmtId="1" fontId="22" fillId="14" borderId="9" xfId="0" applyNumberFormat="1" applyFont="1" applyFill="1" applyBorder="1" applyAlignment="1">
      <alignment horizontal="left" vertical="center" wrapText="1"/>
    </xf>
    <xf numFmtId="1" fontId="22" fillId="0" borderId="9" xfId="0" applyNumberFormat="1" applyFont="1" applyFill="1" applyBorder="1" applyAlignment="1">
      <alignment horizontal="left" vertical="center" wrapText="1"/>
    </xf>
    <xf numFmtId="1" fontId="18" fillId="0" borderId="9" xfId="0" applyNumberFormat="1" applyFont="1" applyFill="1" applyBorder="1" applyAlignment="1">
      <alignment horizontal="left" vertical="center" wrapText="1"/>
    </xf>
    <xf numFmtId="1" fontId="22" fillId="0" borderId="9" xfId="0" applyNumberFormat="1" applyFont="1" applyFill="1" applyBorder="1" applyAlignment="1" applyProtection="1">
      <alignment horizontal="left" vertical="center" wrapText="1"/>
    </xf>
    <xf numFmtId="1" fontId="18" fillId="0" borderId="9" xfId="0" applyNumberFormat="1" applyFont="1" applyFill="1" applyBorder="1" applyAlignment="1" applyProtection="1">
      <alignment horizontal="left" vertical="center" wrapText="1"/>
    </xf>
    <xf numFmtId="1" fontId="22" fillId="10" borderId="9" xfId="0" applyNumberFormat="1" applyFont="1" applyFill="1" applyBorder="1" applyAlignment="1" applyProtection="1">
      <alignment horizontal="left" vertical="center" wrapText="1"/>
    </xf>
    <xf numFmtId="1" fontId="18" fillId="10" borderId="9" xfId="0" applyNumberFormat="1" applyFont="1" applyFill="1" applyBorder="1" applyAlignment="1" applyProtection="1">
      <alignment horizontal="left" vertical="center" wrapText="1"/>
    </xf>
    <xf numFmtId="1" fontId="22" fillId="14" borderId="0" xfId="0" applyNumberFormat="1" applyFont="1" applyFill="1" applyBorder="1" applyAlignment="1">
      <alignment horizontal="left" vertical="center" wrapText="1"/>
    </xf>
    <xf numFmtId="1" fontId="22" fillId="0" borderId="0" xfId="0" applyNumberFormat="1" applyFont="1" applyFill="1" applyBorder="1" applyAlignment="1" applyProtection="1">
      <alignment horizontal="left" vertical="center" wrapText="1"/>
    </xf>
    <xf numFmtId="1" fontId="18" fillId="0" borderId="0" xfId="0" applyNumberFormat="1" applyFont="1" applyFill="1" applyBorder="1" applyAlignment="1" applyProtection="1">
      <alignment horizontal="left" vertical="center" wrapText="1"/>
    </xf>
    <xf numFmtId="1" fontId="22" fillId="14" borderId="0" xfId="0" applyNumberFormat="1" applyFont="1" applyFill="1" applyBorder="1" applyAlignment="1" applyProtection="1">
      <alignment horizontal="left" vertical="center" wrapText="1"/>
    </xf>
    <xf numFmtId="1" fontId="23" fillId="6" borderId="9" xfId="0" applyNumberFormat="1" applyFont="1" applyFill="1" applyBorder="1" applyAlignment="1">
      <alignment horizontal="left" vertical="center"/>
    </xf>
    <xf numFmtId="1" fontId="22" fillId="10" borderId="9" xfId="0" applyNumberFormat="1" applyFont="1" applyFill="1" applyBorder="1" applyAlignment="1">
      <alignment horizontal="left" vertical="center"/>
    </xf>
    <xf numFmtId="1" fontId="22" fillId="15" borderId="9" xfId="0" applyNumberFormat="1" applyFont="1" applyFill="1" applyBorder="1" applyAlignment="1" applyProtection="1">
      <alignment horizontal="left" vertical="center"/>
    </xf>
    <xf numFmtId="1" fontId="22" fillId="15" borderId="9" xfId="0" applyNumberFormat="1" applyFont="1" applyFill="1" applyBorder="1" applyAlignment="1">
      <alignment horizontal="left" vertical="center"/>
    </xf>
    <xf numFmtId="1" fontId="18" fillId="0" borderId="9" xfId="0" applyNumberFormat="1" applyFont="1" applyBorder="1" applyAlignment="1">
      <alignment horizontal="left" vertical="center"/>
    </xf>
    <xf numFmtId="1" fontId="1" fillId="10" borderId="9" xfId="0" applyNumberFormat="1" applyFont="1" applyFill="1" applyBorder="1" applyAlignment="1">
      <alignment horizontal="right" vertical="center" wrapText="1"/>
    </xf>
    <xf numFmtId="2" fontId="1" fillId="10" borderId="9" xfId="0" applyNumberFormat="1" applyFont="1" applyFill="1" applyBorder="1" applyAlignment="1" applyProtection="1">
      <alignment horizontal="center" vertical="center"/>
    </xf>
    <xf numFmtId="3" fontId="8" fillId="10" borderId="9" xfId="0" applyNumberFormat="1" applyFont="1" applyFill="1" applyBorder="1" applyAlignment="1">
      <alignment horizontal="left" vertical="center"/>
    </xf>
    <xf numFmtId="3" fontId="3" fillId="0" borderId="14" xfId="0" applyNumberFormat="1" applyFont="1" applyBorder="1" applyAlignment="1">
      <alignment horizontal="left" vertical="center"/>
    </xf>
    <xf numFmtId="2" fontId="1" fillId="0" borderId="16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left" vertical="center"/>
    </xf>
    <xf numFmtId="2" fontId="3" fillId="0" borderId="16" xfId="0" applyNumberFormat="1" applyFont="1" applyBorder="1" applyAlignment="1">
      <alignment horizontal="left" vertical="center" wrapText="1"/>
    </xf>
    <xf numFmtId="3" fontId="3" fillId="0" borderId="16" xfId="0" applyNumberFormat="1" applyFont="1" applyBorder="1" applyAlignment="1">
      <alignment horizontal="left" vertical="center" wrapText="1"/>
    </xf>
    <xf numFmtId="4" fontId="3" fillId="0" borderId="16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vertical="center"/>
    </xf>
    <xf numFmtId="1" fontId="28" fillId="0" borderId="0" xfId="0" applyNumberFormat="1" applyFont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right" vertical="center" wrapText="1"/>
    </xf>
    <xf numFmtId="3" fontId="2" fillId="6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1" fontId="15" fillId="7" borderId="1" xfId="0" applyNumberFormat="1" applyFont="1" applyFill="1" applyBorder="1" applyAlignment="1">
      <alignment horizontal="right" vertical="center"/>
    </xf>
    <xf numFmtId="3" fontId="15" fillId="7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right" vertical="center"/>
    </xf>
    <xf numFmtId="3" fontId="1" fillId="7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right" vertical="center" wrapText="1"/>
    </xf>
    <xf numFmtId="1" fontId="1" fillId="7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right" vertical="center"/>
    </xf>
    <xf numFmtId="1" fontId="7" fillId="0" borderId="8" xfId="0" applyNumberFormat="1" applyFont="1" applyFill="1" applyBorder="1" applyAlignment="1">
      <alignment horizontal="right" vertical="center"/>
    </xf>
    <xf numFmtId="1" fontId="7" fillId="0" borderId="5" xfId="0" applyNumberFormat="1" applyFont="1" applyFill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right" vertical="center"/>
    </xf>
    <xf numFmtId="1" fontId="15" fillId="0" borderId="8" xfId="0" applyNumberFormat="1" applyFont="1" applyFill="1" applyBorder="1" applyAlignment="1">
      <alignment horizontal="right" vertical="center"/>
    </xf>
    <xf numFmtId="1" fontId="15" fillId="0" borderId="5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 wrapText="1"/>
    </xf>
    <xf numFmtId="3" fontId="2" fillId="5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right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3" fontId="21" fillId="6" borderId="9" xfId="0" applyNumberFormat="1" applyFont="1" applyFill="1" applyBorder="1" applyAlignment="1">
      <alignment horizontal="center" vertical="center"/>
    </xf>
    <xf numFmtId="3" fontId="21" fillId="5" borderId="9" xfId="0" applyNumberFormat="1" applyFont="1" applyFill="1" applyBorder="1" applyAlignment="1">
      <alignment horizontal="center" vertical="center"/>
    </xf>
    <xf numFmtId="3" fontId="21" fillId="5" borderId="9" xfId="0" applyNumberFormat="1" applyFont="1" applyFill="1" applyBorder="1" applyAlignment="1">
      <alignment horizontal="center" vertical="center" wrapText="1"/>
    </xf>
    <xf numFmtId="3" fontId="1" fillId="7" borderId="9" xfId="0" applyNumberFormat="1" applyFont="1" applyFill="1" applyBorder="1" applyAlignment="1">
      <alignment horizontal="center" vertical="center" wrapText="1"/>
    </xf>
    <xf numFmtId="1" fontId="1" fillId="13" borderId="10" xfId="0" applyNumberFormat="1" applyFont="1" applyFill="1" applyBorder="1" applyAlignment="1">
      <alignment horizontal="center" vertical="center" wrapText="1"/>
    </xf>
    <xf numFmtId="1" fontId="1" fillId="13" borderId="13" xfId="0" applyNumberFormat="1" applyFont="1" applyFill="1" applyBorder="1" applyAlignment="1">
      <alignment horizontal="center" vertical="center" wrapText="1"/>
    </xf>
    <xf numFmtId="1" fontId="1" fillId="13" borderId="14" xfId="0" applyNumberFormat="1" applyFont="1" applyFill="1" applyBorder="1" applyAlignment="1">
      <alignment horizontal="center" vertical="center" wrapText="1"/>
    </xf>
    <xf numFmtId="1" fontId="1" fillId="7" borderId="10" xfId="0" applyNumberFormat="1" applyFont="1" applyFill="1" applyBorder="1" applyAlignment="1" applyProtection="1">
      <alignment horizontal="right" vertical="center"/>
    </xf>
    <xf numFmtId="1" fontId="1" fillId="7" borderId="13" xfId="0" applyNumberFormat="1" applyFont="1" applyFill="1" applyBorder="1" applyAlignment="1" applyProtection="1">
      <alignment horizontal="right" vertical="center"/>
    </xf>
    <xf numFmtId="1" fontId="1" fillId="7" borderId="14" xfId="0" applyNumberFormat="1" applyFont="1" applyFill="1" applyBorder="1" applyAlignment="1" applyProtection="1">
      <alignment horizontal="right" vertical="center"/>
    </xf>
    <xf numFmtId="3" fontId="21" fillId="6" borderId="9" xfId="0" applyNumberFormat="1" applyFont="1" applyFill="1" applyBorder="1" applyAlignment="1">
      <alignment horizontal="center" vertical="center" wrapText="1"/>
    </xf>
    <xf numFmtId="1" fontId="1" fillId="7" borderId="9" xfId="0" applyNumberFormat="1" applyFont="1" applyFill="1" applyBorder="1" applyAlignment="1">
      <alignment horizontal="right" vertical="center"/>
    </xf>
    <xf numFmtId="1" fontId="1" fillId="7" borderId="10" xfId="0" applyNumberFormat="1" applyFont="1" applyFill="1" applyBorder="1" applyAlignment="1">
      <alignment horizontal="right" vertical="center"/>
    </xf>
    <xf numFmtId="1" fontId="1" fillId="7" borderId="13" xfId="0" applyNumberFormat="1" applyFont="1" applyFill="1" applyBorder="1" applyAlignment="1">
      <alignment horizontal="right" vertical="center"/>
    </xf>
    <xf numFmtId="1" fontId="1" fillId="7" borderId="14" xfId="0" applyNumberFormat="1" applyFont="1" applyFill="1" applyBorder="1" applyAlignment="1">
      <alignment horizontal="right" vertical="center"/>
    </xf>
  </cellXfs>
  <cellStyles count="5">
    <cellStyle name="Normal" xfId="0" builtinId="0"/>
    <cellStyle name="Normal 2" xfId="1"/>
    <cellStyle name="Normal 3" xfId="4"/>
    <cellStyle name="Obično_List4" xfId="2"/>
    <cellStyle name="Obično_List5" xfId="3"/>
  </cellStyles>
  <dxfs count="0"/>
  <tableStyles count="0" defaultTableStyle="TableStyleMedium9" defaultPivotStyle="PivotStyleLight16"/>
  <colors>
    <mruColors>
      <color rgb="FFFFFFCC"/>
      <color rgb="FFFFCCCC"/>
      <color rgb="FFC39BE1"/>
      <color rgb="FF9966FF"/>
      <color rgb="FF0000FF"/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Y1321"/>
  <sheetViews>
    <sheetView zoomScale="90" zoomScaleNormal="90" zoomScaleSheetLayoutView="87" zoomScalePageLayoutView="78" workbookViewId="0">
      <pane xSplit="5" ySplit="4" topLeftCell="F1254" activePane="bottomRight" state="frozen"/>
      <selection pane="topRight" activeCell="F1" sqref="F1"/>
      <selection pane="bottomLeft" activeCell="A5" sqref="A5"/>
      <selection pane="bottomRight" activeCell="A1290" sqref="A1290:IV1291"/>
    </sheetView>
  </sheetViews>
  <sheetFormatPr defaultColWidth="9.109375" defaultRowHeight="15" x14ac:dyDescent="0.25"/>
  <cols>
    <col min="1" max="1" width="12.44140625" style="106" customWidth="1"/>
    <col min="2" max="2" width="5.109375" style="107" bestFit="1" customWidth="1"/>
    <col min="3" max="3" width="8.44140625" style="108" customWidth="1"/>
    <col min="4" max="4" width="7.33203125" style="109" customWidth="1"/>
    <col min="5" max="5" width="49" style="110" customWidth="1"/>
    <col min="6" max="6" width="40.5546875" style="110" customWidth="1"/>
    <col min="7" max="8" width="16.33203125" style="76" hidden="1" customWidth="1"/>
    <col min="9" max="9" width="17.109375" style="76" hidden="1" customWidth="1"/>
    <col min="10" max="10" width="16.33203125" style="76" hidden="1" customWidth="1"/>
    <col min="11" max="11" width="17.33203125" style="76" hidden="1" customWidth="1"/>
    <col min="12" max="12" width="9.33203125" style="77" hidden="1" customWidth="1"/>
    <col min="13" max="14" width="16.44140625" style="110" hidden="1" customWidth="1"/>
    <col min="15" max="16" width="16.44140625" style="110" customWidth="1"/>
    <col min="17" max="17" width="16.44140625" style="110" hidden="1" customWidth="1"/>
    <col min="18" max="21" width="16.44140625" style="110" customWidth="1"/>
    <col min="22" max="22" width="15.88671875" style="76" customWidth="1"/>
    <col min="23" max="23" width="16.44140625" style="76" bestFit="1" customWidth="1"/>
    <col min="24" max="24" width="16" style="76" bestFit="1" customWidth="1"/>
    <col min="25" max="25" width="27.44140625" style="75" bestFit="1" customWidth="1"/>
    <col min="26" max="16384" width="9.109375" style="34"/>
  </cols>
  <sheetData>
    <row r="1" spans="1:25" s="12" customFormat="1" ht="78" x14ac:dyDescent="0.25">
      <c r="A1" s="3" t="s">
        <v>166</v>
      </c>
      <c r="B1" s="4" t="s">
        <v>63</v>
      </c>
      <c r="C1" s="5" t="s">
        <v>17</v>
      </c>
      <c r="D1" s="6" t="s">
        <v>48</v>
      </c>
      <c r="E1" s="7" t="s">
        <v>0</v>
      </c>
      <c r="F1" s="7" t="s">
        <v>83</v>
      </c>
      <c r="G1" s="7" t="s">
        <v>409</v>
      </c>
      <c r="H1" s="8" t="s">
        <v>410</v>
      </c>
      <c r="I1" s="7" t="s">
        <v>441</v>
      </c>
      <c r="J1" s="8" t="s">
        <v>408</v>
      </c>
      <c r="K1" s="7" t="s">
        <v>445</v>
      </c>
      <c r="L1" s="9" t="s">
        <v>395</v>
      </c>
      <c r="M1" s="7" t="s">
        <v>396</v>
      </c>
      <c r="N1" s="8" t="s">
        <v>411</v>
      </c>
      <c r="O1" s="10" t="s">
        <v>397</v>
      </c>
      <c r="P1" s="11" t="s">
        <v>405</v>
      </c>
      <c r="Q1" s="7" t="s">
        <v>398</v>
      </c>
      <c r="R1" s="10" t="s">
        <v>399</v>
      </c>
      <c r="S1" s="11" t="s">
        <v>406</v>
      </c>
      <c r="T1" s="10" t="s">
        <v>400</v>
      </c>
      <c r="U1" s="11" t="s">
        <v>407</v>
      </c>
      <c r="V1" s="121" t="s">
        <v>567</v>
      </c>
      <c r="W1" s="121" t="s">
        <v>569</v>
      </c>
      <c r="X1" s="121" t="s">
        <v>568</v>
      </c>
    </row>
    <row r="2" spans="1:25" s="15" customFormat="1" ht="15.6" x14ac:dyDescent="0.25">
      <c r="A2" s="438" t="s">
        <v>331</v>
      </c>
      <c r="B2" s="438"/>
      <c r="C2" s="438"/>
      <c r="D2" s="438"/>
      <c r="E2" s="438"/>
      <c r="F2" s="438"/>
      <c r="G2" s="13">
        <f>G3+G882+G942+G1073+G1138+G1273</f>
        <v>5913645238</v>
      </c>
      <c r="H2" s="13">
        <f>H3+H882+H942+H1073+H1138+H1273</f>
        <v>5629557815</v>
      </c>
      <c r="I2" s="13">
        <f>I3+I882+I942+I1073+I1138+I1273+I1205</f>
        <v>5832235736</v>
      </c>
      <c r="J2" s="13">
        <f>J3+J882+J942+J1073+J1138+J1273+J1205</f>
        <v>5548148313</v>
      </c>
      <c r="K2" s="13">
        <f>K3+K882+K942+K1073+K1138+K1273+K1205</f>
        <v>4847989737.4899998</v>
      </c>
      <c r="L2" s="14">
        <f>IF(I2=0, "-", K2/I2*100)</f>
        <v>83.124036080457913</v>
      </c>
      <c r="M2" s="13">
        <f>M3+M882+M942+M1073+M1138+M1273</f>
        <v>6286351889</v>
      </c>
      <c r="N2" s="13">
        <f>N3+N882+N942+N1073+N1138+N1273</f>
        <v>5680154058</v>
      </c>
      <c r="O2" s="13">
        <f t="shared" ref="O2:U2" si="0">O3+O882+O942+O1073+O1138+O1273+O1205</f>
        <v>6186582758.3699999</v>
      </c>
      <c r="P2" s="13">
        <f t="shared" si="0"/>
        <v>5829157588.5200005</v>
      </c>
      <c r="Q2" s="13">
        <f t="shared" si="0"/>
        <v>10391326109</v>
      </c>
      <c r="R2" s="13">
        <f t="shared" si="0"/>
        <v>6725437792.6700001</v>
      </c>
      <c r="S2" s="13">
        <f t="shared" si="0"/>
        <v>5692576767.6700001</v>
      </c>
      <c r="T2" s="13">
        <f t="shared" si="0"/>
        <v>7155784873</v>
      </c>
      <c r="U2" s="13">
        <f t="shared" si="0"/>
        <v>5914659085</v>
      </c>
      <c r="V2" s="57">
        <v>5886829000</v>
      </c>
      <c r="W2" s="57">
        <v>6184769000</v>
      </c>
      <c r="X2" s="57">
        <v>6505729000</v>
      </c>
    </row>
    <row r="3" spans="1:25" s="15" customFormat="1" ht="15.6" x14ac:dyDescent="0.25">
      <c r="A3" s="416" t="s">
        <v>332</v>
      </c>
      <c r="B3" s="416"/>
      <c r="C3" s="416"/>
      <c r="D3" s="416"/>
      <c r="E3" s="416"/>
      <c r="F3" s="416"/>
      <c r="G3" s="16">
        <f>G4+G110+G466+G592</f>
        <v>5505620462</v>
      </c>
      <c r="H3" s="16">
        <f>H4+H110+H466+H592</f>
        <v>5226718599</v>
      </c>
      <c r="I3" s="16">
        <f>I4+I110+I466+I592</f>
        <v>5424210960</v>
      </c>
      <c r="J3" s="16">
        <f>J4+J110+J466+J592</f>
        <v>5145309097</v>
      </c>
      <c r="K3" s="16">
        <f>K4+K110+K466+K592</f>
        <v>4561239582.3200006</v>
      </c>
      <c r="L3" s="17">
        <f t="shared" ref="L3:L90" si="1">IF(I3=0, "-", K3/I3*100)</f>
        <v>84.090379521669647</v>
      </c>
      <c r="M3" s="16">
        <f t="shared" ref="M3:U3" si="2">M4+M110+M466+M592</f>
        <v>5852152673</v>
      </c>
      <c r="N3" s="16">
        <f t="shared" si="2"/>
        <v>5246054842</v>
      </c>
      <c r="O3" s="16">
        <f t="shared" si="2"/>
        <v>5778886758.3699999</v>
      </c>
      <c r="P3" s="16">
        <f t="shared" si="2"/>
        <v>5425842588.5200005</v>
      </c>
      <c r="Q3" s="16">
        <f t="shared" si="2"/>
        <v>9954359893</v>
      </c>
      <c r="R3" s="16">
        <f t="shared" si="2"/>
        <v>6322022792.6700001</v>
      </c>
      <c r="S3" s="16">
        <f t="shared" si="2"/>
        <v>5289261767.6700001</v>
      </c>
      <c r="T3" s="16">
        <f t="shared" si="2"/>
        <v>6752369873</v>
      </c>
      <c r="U3" s="16">
        <f t="shared" si="2"/>
        <v>5511344085</v>
      </c>
      <c r="V3" s="76">
        <f>V2-P2</f>
        <v>57671411.479999542</v>
      </c>
      <c r="W3" s="76">
        <f>W2-S2</f>
        <v>492192232.32999992</v>
      </c>
      <c r="X3" s="76">
        <f>X2-U2</f>
        <v>591069915</v>
      </c>
      <c r="Y3" s="75" t="s">
        <v>570</v>
      </c>
    </row>
    <row r="4" spans="1:25" s="12" customFormat="1" ht="15" customHeight="1" x14ac:dyDescent="0.25">
      <c r="A4" s="422" t="s">
        <v>388</v>
      </c>
      <c r="B4" s="422"/>
      <c r="C4" s="422"/>
      <c r="D4" s="422"/>
      <c r="E4" s="422"/>
      <c r="F4" s="422"/>
      <c r="G4" s="18">
        <f>G5+G64+G73+G90+G95+G105</f>
        <v>89990603</v>
      </c>
      <c r="H4" s="18">
        <f>H5+H64+H73+H90+H95+H105</f>
        <v>89990603</v>
      </c>
      <c r="I4" s="18">
        <f>I5+I64+I73+I90+I95+I105</f>
        <v>93320603</v>
      </c>
      <c r="J4" s="18">
        <f>J5+J64+J73+J90+J95+J105</f>
        <v>93320603</v>
      </c>
      <c r="K4" s="18">
        <f>K5+K64+K73+K90+K95+K105</f>
        <v>65156433.720000006</v>
      </c>
      <c r="L4" s="19">
        <f t="shared" si="1"/>
        <v>69.819987896992046</v>
      </c>
      <c r="M4" s="18">
        <f t="shared" ref="M4:U4" si="3">M5+M64+M73+M90+M95+M105</f>
        <v>84712169</v>
      </c>
      <c r="N4" s="18">
        <f t="shared" si="3"/>
        <v>84712169</v>
      </c>
      <c r="O4" s="18">
        <f t="shared" si="3"/>
        <v>112851000</v>
      </c>
      <c r="P4" s="18">
        <f t="shared" si="3"/>
        <v>112851000</v>
      </c>
      <c r="Q4" s="18">
        <f t="shared" si="3"/>
        <v>88758998</v>
      </c>
      <c r="R4" s="18">
        <f t="shared" si="3"/>
        <v>128120150</v>
      </c>
      <c r="S4" s="18">
        <f t="shared" si="3"/>
        <v>128120150</v>
      </c>
      <c r="T4" s="18">
        <f t="shared" si="3"/>
        <v>124129000</v>
      </c>
      <c r="U4" s="18">
        <f t="shared" si="3"/>
        <v>124129000</v>
      </c>
      <c r="V4" s="57"/>
      <c r="W4" s="57"/>
      <c r="X4" s="57"/>
    </row>
    <row r="5" spans="1:25" s="23" customFormat="1" ht="62.4" x14ac:dyDescent="0.25">
      <c r="A5" s="417" t="s">
        <v>13</v>
      </c>
      <c r="B5" s="417"/>
      <c r="C5" s="417"/>
      <c r="D5" s="417"/>
      <c r="E5" s="20" t="s">
        <v>85</v>
      </c>
      <c r="F5" s="20" t="s">
        <v>253</v>
      </c>
      <c r="G5" s="21">
        <f>G6+G10+G12+G16+G21+G28+G38+G40+G47+G51+G53+G55+G57</f>
        <v>72027000</v>
      </c>
      <c r="H5" s="21">
        <f>H6+H10+H12+H16+H21+H28+H38+H40+H47+H51+H53+H55+H57</f>
        <v>72027000</v>
      </c>
      <c r="I5" s="21">
        <f>I6+I10+I12+I16+I21+I28+I38+I40+I47+I51+I53+I55+I57+I62</f>
        <v>74357000</v>
      </c>
      <c r="J5" s="21">
        <f>J6+J10+J12+J16+J21+J28+J38+J40+J47+J51+J53+J55+J57+J62</f>
        <v>74357000</v>
      </c>
      <c r="K5" s="21">
        <f>K6+K10+K12+K16+K21+K28+K38+K40+K47+K51+K53+K55+K57+K62</f>
        <v>55999727.750000007</v>
      </c>
      <c r="L5" s="22">
        <f t="shared" si="1"/>
        <v>75.311978361149599</v>
      </c>
      <c r="M5" s="21">
        <f>M6+M10+M12+M16+M21+M28+M38+M40+M47+M51+M53+M55+M57</f>
        <v>70081442</v>
      </c>
      <c r="N5" s="21">
        <f>N6+N10+N12+N16+N21+N28+N38+N40+N47+N51+N53+N55+N57</f>
        <v>70081442</v>
      </c>
      <c r="O5" s="21">
        <f t="shared" ref="O5:U5" si="4">O6+O10+O12+O16+O21+O28+O38+O40+O47+O51+O53+O55+O57+O62</f>
        <v>72741000</v>
      </c>
      <c r="P5" s="21">
        <f t="shared" si="4"/>
        <v>72741000</v>
      </c>
      <c r="Q5" s="21">
        <f t="shared" si="4"/>
        <v>73740044</v>
      </c>
      <c r="R5" s="21">
        <f t="shared" si="4"/>
        <v>74730150</v>
      </c>
      <c r="S5" s="21">
        <f t="shared" si="4"/>
        <v>74730150</v>
      </c>
      <c r="T5" s="21">
        <f t="shared" si="4"/>
        <v>76579000</v>
      </c>
      <c r="U5" s="21">
        <f t="shared" si="4"/>
        <v>76579000</v>
      </c>
      <c r="V5" s="57"/>
      <c r="W5" s="57"/>
      <c r="X5" s="57"/>
      <c r="Y5" s="12"/>
    </row>
    <row r="6" spans="1:25" s="23" customFormat="1" ht="15.6" hidden="1" x14ac:dyDescent="0.25">
      <c r="A6" s="24" t="s">
        <v>13</v>
      </c>
      <c r="B6" s="25">
        <v>11</v>
      </c>
      <c r="C6" s="26" t="s">
        <v>18</v>
      </c>
      <c r="D6" s="27">
        <v>311</v>
      </c>
      <c r="E6" s="20"/>
      <c r="F6" s="20"/>
      <c r="G6" s="21">
        <f>SUM(G7:G9)</f>
        <v>36000000</v>
      </c>
      <c r="H6" s="21">
        <f t="shared" ref="H6:U6" si="5">SUM(H7:H9)</f>
        <v>36000000</v>
      </c>
      <c r="I6" s="21">
        <f t="shared" si="5"/>
        <v>36000000</v>
      </c>
      <c r="J6" s="21">
        <f t="shared" si="5"/>
        <v>36000000</v>
      </c>
      <c r="K6" s="21">
        <f t="shared" si="5"/>
        <v>27793459.98</v>
      </c>
      <c r="L6" s="22">
        <f t="shared" si="1"/>
        <v>77.204055499999996</v>
      </c>
      <c r="M6" s="21">
        <f t="shared" si="5"/>
        <v>36000000</v>
      </c>
      <c r="N6" s="21">
        <f t="shared" si="5"/>
        <v>36000000</v>
      </c>
      <c r="O6" s="21">
        <f t="shared" si="5"/>
        <v>36150000</v>
      </c>
      <c r="P6" s="21">
        <f t="shared" si="5"/>
        <v>36150000</v>
      </c>
      <c r="Q6" s="21">
        <f t="shared" si="5"/>
        <v>37900000</v>
      </c>
      <c r="R6" s="21">
        <f t="shared" si="5"/>
        <v>37300000</v>
      </c>
      <c r="S6" s="21">
        <f t="shared" si="5"/>
        <v>37300000</v>
      </c>
      <c r="T6" s="21">
        <f t="shared" si="5"/>
        <v>38200000</v>
      </c>
      <c r="U6" s="21">
        <f t="shared" si="5"/>
        <v>38200000</v>
      </c>
      <c r="V6" s="57">
        <v>103811000</v>
      </c>
      <c r="W6" s="57">
        <v>108987000</v>
      </c>
      <c r="X6" s="57">
        <v>111379000</v>
      </c>
      <c r="Y6" s="12" t="s">
        <v>572</v>
      </c>
    </row>
    <row r="7" spans="1:25" ht="15.6" hidden="1" x14ac:dyDescent="0.25">
      <c r="A7" s="28" t="s">
        <v>13</v>
      </c>
      <c r="B7" s="29">
        <v>11</v>
      </c>
      <c r="C7" s="30" t="s">
        <v>18</v>
      </c>
      <c r="D7" s="31">
        <v>3111</v>
      </c>
      <c r="E7" s="32" t="s">
        <v>19</v>
      </c>
      <c r="F7" s="32"/>
      <c r="G7" s="1">
        <v>35100000</v>
      </c>
      <c r="H7" s="1">
        <v>35100000</v>
      </c>
      <c r="I7" s="1">
        <v>35100000</v>
      </c>
      <c r="J7" s="1">
        <v>35100000</v>
      </c>
      <c r="K7" s="1">
        <v>27212038.780000001</v>
      </c>
      <c r="L7" s="33">
        <f t="shared" si="1"/>
        <v>77.527176011396008</v>
      </c>
      <c r="M7" s="1">
        <v>35100000</v>
      </c>
      <c r="N7" s="1">
        <v>35100000</v>
      </c>
      <c r="O7" s="1">
        <v>35200000</v>
      </c>
      <c r="P7" s="1">
        <f>O7</f>
        <v>35200000</v>
      </c>
      <c r="Q7" s="1">
        <v>37000000</v>
      </c>
      <c r="R7" s="1">
        <v>36300000</v>
      </c>
      <c r="S7" s="1">
        <f>R7</f>
        <v>36300000</v>
      </c>
      <c r="T7" s="1">
        <v>37200000</v>
      </c>
      <c r="U7" s="1">
        <f>T7</f>
        <v>37200000</v>
      </c>
      <c r="V7" s="57">
        <v>18120000</v>
      </c>
      <c r="Y7" s="12" t="s">
        <v>575</v>
      </c>
    </row>
    <row r="8" spans="1:25" hidden="1" x14ac:dyDescent="0.25">
      <c r="A8" s="28" t="s">
        <v>13</v>
      </c>
      <c r="B8" s="29">
        <v>11</v>
      </c>
      <c r="C8" s="30" t="s">
        <v>18</v>
      </c>
      <c r="D8" s="31">
        <v>3113</v>
      </c>
      <c r="E8" s="32" t="s">
        <v>20</v>
      </c>
      <c r="F8" s="32"/>
      <c r="G8" s="1">
        <v>300000</v>
      </c>
      <c r="H8" s="1">
        <v>300000</v>
      </c>
      <c r="I8" s="1">
        <v>300000</v>
      </c>
      <c r="J8" s="1">
        <v>300000</v>
      </c>
      <c r="K8" s="1">
        <v>115525.95</v>
      </c>
      <c r="L8" s="33">
        <f t="shared" si="1"/>
        <v>38.508650000000003</v>
      </c>
      <c r="M8" s="1">
        <v>350000</v>
      </c>
      <c r="N8" s="1">
        <v>350000</v>
      </c>
      <c r="O8" s="1">
        <v>300000</v>
      </c>
      <c r="P8" s="1">
        <f t="shared" ref="P8:P61" si="6">O8</f>
        <v>300000</v>
      </c>
      <c r="Q8" s="1">
        <v>350000</v>
      </c>
      <c r="R8" s="1">
        <v>300000</v>
      </c>
      <c r="S8" s="1">
        <f t="shared" ref="S8:S61" si="7">R8</f>
        <v>300000</v>
      </c>
      <c r="T8" s="1">
        <v>300000</v>
      </c>
      <c r="U8" s="1">
        <f t="shared" ref="U8:U61" si="8">T8</f>
        <v>300000</v>
      </c>
    </row>
    <row r="9" spans="1:25" hidden="1" x14ac:dyDescent="0.25">
      <c r="A9" s="28" t="s">
        <v>13</v>
      </c>
      <c r="B9" s="29">
        <v>11</v>
      </c>
      <c r="C9" s="30" t="s">
        <v>18</v>
      </c>
      <c r="D9" s="31">
        <v>3114</v>
      </c>
      <c r="E9" s="32" t="s">
        <v>21</v>
      </c>
      <c r="F9" s="32"/>
      <c r="G9" s="1">
        <v>600000</v>
      </c>
      <c r="H9" s="1">
        <v>600000</v>
      </c>
      <c r="I9" s="1">
        <v>600000</v>
      </c>
      <c r="J9" s="1">
        <v>600000</v>
      </c>
      <c r="K9" s="1">
        <v>465895.25</v>
      </c>
      <c r="L9" s="33">
        <f t="shared" si="1"/>
        <v>77.649208333333334</v>
      </c>
      <c r="M9" s="1">
        <v>550000</v>
      </c>
      <c r="N9" s="1">
        <v>550000</v>
      </c>
      <c r="O9" s="1">
        <v>650000</v>
      </c>
      <c r="P9" s="1">
        <f t="shared" si="6"/>
        <v>650000</v>
      </c>
      <c r="Q9" s="1">
        <v>550000</v>
      </c>
      <c r="R9" s="1">
        <v>700000</v>
      </c>
      <c r="S9" s="1">
        <f t="shared" si="7"/>
        <v>700000</v>
      </c>
      <c r="T9" s="1">
        <v>700000</v>
      </c>
      <c r="U9" s="1">
        <f t="shared" si="8"/>
        <v>700000</v>
      </c>
    </row>
    <row r="10" spans="1:25" s="23" customFormat="1" ht="15.6" hidden="1" x14ac:dyDescent="0.25">
      <c r="A10" s="24" t="s">
        <v>13</v>
      </c>
      <c r="B10" s="25">
        <v>11</v>
      </c>
      <c r="C10" s="26" t="s">
        <v>18</v>
      </c>
      <c r="D10" s="27">
        <v>312</v>
      </c>
      <c r="E10" s="20"/>
      <c r="F10" s="20"/>
      <c r="G10" s="21">
        <f>SUM(G11)</f>
        <v>500000</v>
      </c>
      <c r="H10" s="21">
        <f t="shared" ref="H10:U10" si="9">SUM(H11)</f>
        <v>500000</v>
      </c>
      <c r="I10" s="21">
        <f t="shared" si="9"/>
        <v>500000</v>
      </c>
      <c r="J10" s="21">
        <f t="shared" si="9"/>
        <v>500000</v>
      </c>
      <c r="K10" s="21">
        <f t="shared" si="9"/>
        <v>126244.41</v>
      </c>
      <c r="L10" s="22">
        <f t="shared" si="1"/>
        <v>25.248882000000002</v>
      </c>
      <c r="M10" s="21">
        <f t="shared" si="9"/>
        <v>476527</v>
      </c>
      <c r="N10" s="21">
        <f t="shared" si="9"/>
        <v>476527</v>
      </c>
      <c r="O10" s="21">
        <f t="shared" si="9"/>
        <v>400000</v>
      </c>
      <c r="P10" s="21">
        <f t="shared" si="9"/>
        <v>400000</v>
      </c>
      <c r="Q10" s="21">
        <f t="shared" si="9"/>
        <v>476527</v>
      </c>
      <c r="R10" s="21">
        <f t="shared" si="9"/>
        <v>500000</v>
      </c>
      <c r="S10" s="21">
        <f t="shared" si="9"/>
        <v>500000</v>
      </c>
      <c r="T10" s="21">
        <f t="shared" si="9"/>
        <v>500000</v>
      </c>
      <c r="U10" s="21">
        <f t="shared" si="9"/>
        <v>500000</v>
      </c>
      <c r="V10" s="57" t="e">
        <f>#REF!</f>
        <v>#REF!</v>
      </c>
      <c r="W10" s="57" t="e">
        <f>#REF!</f>
        <v>#REF!</v>
      </c>
      <c r="X10" s="57" t="e">
        <f>#REF!</f>
        <v>#REF!</v>
      </c>
      <c r="Y10" s="12" t="s">
        <v>571</v>
      </c>
    </row>
    <row r="11" spans="1:25" hidden="1" x14ac:dyDescent="0.25">
      <c r="A11" s="28" t="s">
        <v>13</v>
      </c>
      <c r="B11" s="29">
        <v>11</v>
      </c>
      <c r="C11" s="30" t="s">
        <v>18</v>
      </c>
      <c r="D11" s="31">
        <v>3121</v>
      </c>
      <c r="E11" s="32" t="s">
        <v>22</v>
      </c>
      <c r="F11" s="32"/>
      <c r="G11" s="1">
        <v>500000</v>
      </c>
      <c r="H11" s="1">
        <v>500000</v>
      </c>
      <c r="I11" s="1">
        <v>500000</v>
      </c>
      <c r="J11" s="1">
        <v>500000</v>
      </c>
      <c r="K11" s="1">
        <v>126244.41</v>
      </c>
      <c r="L11" s="33">
        <f t="shared" si="1"/>
        <v>25.248882000000002</v>
      </c>
      <c r="M11" s="1">
        <v>476527</v>
      </c>
      <c r="N11" s="1">
        <v>476527</v>
      </c>
      <c r="O11" s="1">
        <v>400000</v>
      </c>
      <c r="P11" s="1">
        <f t="shared" si="6"/>
        <v>400000</v>
      </c>
      <c r="Q11" s="1">
        <v>476527</v>
      </c>
      <c r="R11" s="1">
        <v>500000</v>
      </c>
      <c r="S11" s="1">
        <f t="shared" si="7"/>
        <v>500000</v>
      </c>
      <c r="T11" s="1">
        <v>500000</v>
      </c>
      <c r="U11" s="1">
        <f t="shared" si="8"/>
        <v>500000</v>
      </c>
      <c r="V11" s="76" t="e">
        <f>V6-V10</f>
        <v>#REF!</v>
      </c>
      <c r="W11" s="76" t="e">
        <f>W6-W10</f>
        <v>#REF!</v>
      </c>
      <c r="X11" s="76" t="e">
        <f>X6-X10</f>
        <v>#REF!</v>
      </c>
      <c r="Y11" s="75" t="s">
        <v>570</v>
      </c>
    </row>
    <row r="12" spans="1:25" s="23" customFormat="1" ht="15.6" hidden="1" x14ac:dyDescent="0.25">
      <c r="A12" s="24" t="s">
        <v>13</v>
      </c>
      <c r="B12" s="25">
        <v>11</v>
      </c>
      <c r="C12" s="26" t="s">
        <v>18</v>
      </c>
      <c r="D12" s="27">
        <v>313</v>
      </c>
      <c r="E12" s="20"/>
      <c r="F12" s="20"/>
      <c r="G12" s="21">
        <f>SUM(G13:G15)</f>
        <v>5800000</v>
      </c>
      <c r="H12" s="21">
        <f t="shared" ref="H12:U12" si="10">SUM(H13:H15)</f>
        <v>5800000</v>
      </c>
      <c r="I12" s="21">
        <f t="shared" si="10"/>
        <v>5800000</v>
      </c>
      <c r="J12" s="21">
        <f t="shared" si="10"/>
        <v>5800000</v>
      </c>
      <c r="K12" s="21">
        <f t="shared" si="10"/>
        <v>4199826.97</v>
      </c>
      <c r="L12" s="22">
        <f t="shared" si="1"/>
        <v>72.410809827586192</v>
      </c>
      <c r="M12" s="21">
        <f t="shared" si="10"/>
        <v>5850000</v>
      </c>
      <c r="N12" s="21">
        <f t="shared" si="10"/>
        <v>5850000</v>
      </c>
      <c r="O12" s="21">
        <f>SUM(O13:O15)</f>
        <v>5541000</v>
      </c>
      <c r="P12" s="21">
        <f t="shared" si="10"/>
        <v>5541000</v>
      </c>
      <c r="Q12" s="21">
        <f t="shared" si="10"/>
        <v>6300000</v>
      </c>
      <c r="R12" s="21">
        <f t="shared" si="10"/>
        <v>6887150</v>
      </c>
      <c r="S12" s="21">
        <f t="shared" si="10"/>
        <v>6887150</v>
      </c>
      <c r="T12" s="21">
        <f t="shared" si="10"/>
        <v>7309000</v>
      </c>
      <c r="U12" s="21">
        <f t="shared" si="10"/>
        <v>7309000</v>
      </c>
      <c r="V12" s="57"/>
      <c r="W12" s="57"/>
      <c r="X12" s="57"/>
      <c r="Y12" s="12"/>
    </row>
    <row r="13" spans="1:25" hidden="1" x14ac:dyDescent="0.25">
      <c r="A13" s="28" t="s">
        <v>13</v>
      </c>
      <c r="B13" s="29">
        <v>11</v>
      </c>
      <c r="C13" s="30" t="s">
        <v>18</v>
      </c>
      <c r="D13" s="31">
        <v>3131</v>
      </c>
      <c r="E13" s="32" t="s">
        <v>211</v>
      </c>
      <c r="F13" s="32"/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33" t="str">
        <f t="shared" si="1"/>
        <v>-</v>
      </c>
      <c r="M13" s="1"/>
      <c r="N13" s="1"/>
      <c r="O13" s="1">
        <v>0</v>
      </c>
      <c r="P13" s="1">
        <f>O13</f>
        <v>0</v>
      </c>
      <c r="Q13" s="1"/>
      <c r="R13" s="1"/>
      <c r="S13" s="1">
        <f t="shared" si="7"/>
        <v>0</v>
      </c>
      <c r="T13" s="1"/>
      <c r="U13" s="1">
        <f t="shared" si="8"/>
        <v>0</v>
      </c>
    </row>
    <row r="14" spans="1:25" hidden="1" x14ac:dyDescent="0.25">
      <c r="A14" s="28" t="s">
        <v>13</v>
      </c>
      <c r="B14" s="29">
        <v>11</v>
      </c>
      <c r="C14" s="30" t="s">
        <v>18</v>
      </c>
      <c r="D14" s="31">
        <v>3132</v>
      </c>
      <c r="E14" s="32" t="s">
        <v>280</v>
      </c>
      <c r="F14" s="32"/>
      <c r="G14" s="1">
        <v>5100000</v>
      </c>
      <c r="H14" s="1">
        <v>5100000</v>
      </c>
      <c r="I14" s="1">
        <v>5100000</v>
      </c>
      <c r="J14" s="1">
        <v>5100000</v>
      </c>
      <c r="K14" s="1">
        <v>3705729.26</v>
      </c>
      <c r="L14" s="33">
        <f t="shared" si="1"/>
        <v>72.661358039215685</v>
      </c>
      <c r="M14" s="1">
        <v>5100000</v>
      </c>
      <c r="N14" s="1">
        <v>5100000</v>
      </c>
      <c r="O14" s="1">
        <v>4900000</v>
      </c>
      <c r="P14" s="1">
        <f>O14</f>
        <v>4900000</v>
      </c>
      <c r="Q14" s="1">
        <v>5500000</v>
      </c>
      <c r="R14" s="1">
        <v>5900000</v>
      </c>
      <c r="S14" s="1">
        <f t="shared" si="7"/>
        <v>5900000</v>
      </c>
      <c r="T14" s="1">
        <v>6200000</v>
      </c>
      <c r="U14" s="1">
        <f t="shared" si="8"/>
        <v>6200000</v>
      </c>
    </row>
    <row r="15" spans="1:25" ht="30" hidden="1" x14ac:dyDescent="0.25">
      <c r="A15" s="28" t="s">
        <v>13</v>
      </c>
      <c r="B15" s="29">
        <v>11</v>
      </c>
      <c r="C15" s="30" t="s">
        <v>18</v>
      </c>
      <c r="D15" s="31">
        <v>3133</v>
      </c>
      <c r="E15" s="32" t="s">
        <v>258</v>
      </c>
      <c r="F15" s="32"/>
      <c r="G15" s="1">
        <v>700000</v>
      </c>
      <c r="H15" s="1">
        <v>700000</v>
      </c>
      <c r="I15" s="1">
        <v>700000</v>
      </c>
      <c r="J15" s="1">
        <v>700000</v>
      </c>
      <c r="K15" s="1">
        <v>494097.71</v>
      </c>
      <c r="L15" s="33">
        <f t="shared" si="1"/>
        <v>70.585387142857144</v>
      </c>
      <c r="M15" s="1">
        <v>750000</v>
      </c>
      <c r="N15" s="1">
        <v>750000</v>
      </c>
      <c r="O15" s="1">
        <v>641000</v>
      </c>
      <c r="P15" s="1">
        <f>O15</f>
        <v>641000</v>
      </c>
      <c r="Q15" s="1">
        <v>800000</v>
      </c>
      <c r="R15" s="1">
        <v>987150</v>
      </c>
      <c r="S15" s="1">
        <f t="shared" si="7"/>
        <v>987150</v>
      </c>
      <c r="T15" s="1">
        <v>1109000</v>
      </c>
      <c r="U15" s="1">
        <f t="shared" si="8"/>
        <v>1109000</v>
      </c>
    </row>
    <row r="16" spans="1:25" s="23" customFormat="1" ht="15.6" hidden="1" x14ac:dyDescent="0.25">
      <c r="A16" s="24" t="s">
        <v>13</v>
      </c>
      <c r="B16" s="25">
        <v>11</v>
      </c>
      <c r="C16" s="26" t="s">
        <v>18</v>
      </c>
      <c r="D16" s="27">
        <v>321</v>
      </c>
      <c r="E16" s="20"/>
      <c r="F16" s="20"/>
      <c r="G16" s="21">
        <f>SUM(G17:G20)</f>
        <v>3950000</v>
      </c>
      <c r="H16" s="21">
        <f t="shared" ref="H16:U16" si="11">SUM(H17:H20)</f>
        <v>3950000</v>
      </c>
      <c r="I16" s="21">
        <f t="shared" si="11"/>
        <v>3950000</v>
      </c>
      <c r="J16" s="21">
        <f t="shared" si="11"/>
        <v>3950000</v>
      </c>
      <c r="K16" s="21">
        <f t="shared" si="11"/>
        <v>2657377.8600000003</v>
      </c>
      <c r="L16" s="22">
        <f t="shared" si="1"/>
        <v>67.275388860759506</v>
      </c>
      <c r="M16" s="21">
        <f t="shared" si="11"/>
        <v>3989250</v>
      </c>
      <c r="N16" s="21">
        <f t="shared" si="11"/>
        <v>3989250</v>
      </c>
      <c r="O16" s="21">
        <f t="shared" si="11"/>
        <v>4300000</v>
      </c>
      <c r="P16" s="21">
        <f t="shared" si="11"/>
        <v>4300000</v>
      </c>
      <c r="Q16" s="21">
        <f t="shared" si="11"/>
        <v>4049090</v>
      </c>
      <c r="R16" s="21">
        <f t="shared" si="11"/>
        <v>4370000</v>
      </c>
      <c r="S16" s="21">
        <f t="shared" si="11"/>
        <v>4370000</v>
      </c>
      <c r="T16" s="21">
        <f t="shared" si="11"/>
        <v>4480000</v>
      </c>
      <c r="U16" s="21">
        <f t="shared" si="11"/>
        <v>4480000</v>
      </c>
      <c r="V16" s="57"/>
      <c r="W16" s="57"/>
      <c r="X16" s="57"/>
      <c r="Y16" s="12"/>
    </row>
    <row r="17" spans="1:25" hidden="1" x14ac:dyDescent="0.25">
      <c r="A17" s="28" t="s">
        <v>13</v>
      </c>
      <c r="B17" s="29">
        <v>11</v>
      </c>
      <c r="C17" s="30" t="s">
        <v>18</v>
      </c>
      <c r="D17" s="31">
        <v>3211</v>
      </c>
      <c r="E17" s="32" t="s">
        <v>110</v>
      </c>
      <c r="F17" s="32"/>
      <c r="G17" s="1">
        <v>1780000</v>
      </c>
      <c r="H17" s="1">
        <v>1780000</v>
      </c>
      <c r="I17" s="1">
        <v>1780000</v>
      </c>
      <c r="J17" s="1">
        <v>1780000</v>
      </c>
      <c r="K17" s="1">
        <v>1566005.5799999998</v>
      </c>
      <c r="L17" s="33">
        <f t="shared" si="1"/>
        <v>87.9778415730337</v>
      </c>
      <c r="M17" s="1">
        <v>1753300</v>
      </c>
      <c r="N17" s="1">
        <v>1753300</v>
      </c>
      <c r="O17" s="1">
        <v>2200000</v>
      </c>
      <c r="P17" s="1">
        <f t="shared" si="6"/>
        <v>2200000</v>
      </c>
      <c r="Q17" s="1">
        <v>1779600</v>
      </c>
      <c r="R17" s="1">
        <v>2250000</v>
      </c>
      <c r="S17" s="1">
        <f t="shared" si="7"/>
        <v>2250000</v>
      </c>
      <c r="T17" s="1">
        <v>2300000</v>
      </c>
      <c r="U17" s="1">
        <f t="shared" si="8"/>
        <v>2300000</v>
      </c>
    </row>
    <row r="18" spans="1:25" ht="30" hidden="1" x14ac:dyDescent="0.25">
      <c r="A18" s="28" t="s">
        <v>13</v>
      </c>
      <c r="B18" s="29">
        <v>11</v>
      </c>
      <c r="C18" s="30" t="s">
        <v>18</v>
      </c>
      <c r="D18" s="31">
        <v>3212</v>
      </c>
      <c r="E18" s="32" t="s">
        <v>111</v>
      </c>
      <c r="F18" s="32"/>
      <c r="G18" s="1">
        <v>1950000</v>
      </c>
      <c r="H18" s="1">
        <v>1950000</v>
      </c>
      <c r="I18" s="1">
        <v>1950000</v>
      </c>
      <c r="J18" s="1">
        <v>1950000</v>
      </c>
      <c r="K18" s="1">
        <v>991879.65</v>
      </c>
      <c r="L18" s="33">
        <f t="shared" si="1"/>
        <v>50.865623076923086</v>
      </c>
      <c r="M18" s="1">
        <v>2019250</v>
      </c>
      <c r="N18" s="1">
        <v>2019250</v>
      </c>
      <c r="O18" s="1">
        <v>1700000</v>
      </c>
      <c r="P18" s="1">
        <f t="shared" si="6"/>
        <v>1700000</v>
      </c>
      <c r="Q18" s="1">
        <v>2049539</v>
      </c>
      <c r="R18" s="1">
        <v>1700000</v>
      </c>
      <c r="S18" s="1">
        <f t="shared" si="7"/>
        <v>1700000</v>
      </c>
      <c r="T18" s="1">
        <v>1700000</v>
      </c>
      <c r="U18" s="1">
        <f t="shared" si="8"/>
        <v>1700000</v>
      </c>
    </row>
    <row r="19" spans="1:25" hidden="1" x14ac:dyDescent="0.25">
      <c r="A19" s="28" t="s">
        <v>13</v>
      </c>
      <c r="B19" s="29">
        <v>11</v>
      </c>
      <c r="C19" s="30" t="s">
        <v>18</v>
      </c>
      <c r="D19" s="31">
        <v>3213</v>
      </c>
      <c r="E19" s="32" t="s">
        <v>112</v>
      </c>
      <c r="F19" s="32"/>
      <c r="G19" s="1">
        <v>100000</v>
      </c>
      <c r="H19" s="1">
        <v>100000</v>
      </c>
      <c r="I19" s="1">
        <v>100000</v>
      </c>
      <c r="J19" s="1">
        <v>100000</v>
      </c>
      <c r="K19" s="1">
        <v>88356.430000000008</v>
      </c>
      <c r="L19" s="33">
        <f t="shared" si="1"/>
        <v>88.356430000000003</v>
      </c>
      <c r="M19" s="1">
        <v>98500</v>
      </c>
      <c r="N19" s="1">
        <v>98500</v>
      </c>
      <c r="O19" s="1">
        <v>250000</v>
      </c>
      <c r="P19" s="1">
        <f t="shared" si="6"/>
        <v>250000</v>
      </c>
      <c r="Q19" s="1">
        <v>99978</v>
      </c>
      <c r="R19" s="1">
        <v>270000</v>
      </c>
      <c r="S19" s="1">
        <f t="shared" si="7"/>
        <v>270000</v>
      </c>
      <c r="T19" s="1">
        <v>300000</v>
      </c>
      <c r="U19" s="1">
        <f t="shared" si="8"/>
        <v>300000</v>
      </c>
    </row>
    <row r="20" spans="1:25" hidden="1" x14ac:dyDescent="0.25">
      <c r="A20" s="28" t="s">
        <v>13</v>
      </c>
      <c r="B20" s="29">
        <v>11</v>
      </c>
      <c r="C20" s="30" t="s">
        <v>18</v>
      </c>
      <c r="D20" s="31">
        <v>3214</v>
      </c>
      <c r="E20" s="32" t="s">
        <v>234</v>
      </c>
      <c r="F20" s="32"/>
      <c r="G20" s="1">
        <v>120000</v>
      </c>
      <c r="H20" s="1">
        <v>120000</v>
      </c>
      <c r="I20" s="1">
        <v>120000</v>
      </c>
      <c r="J20" s="1">
        <v>120000</v>
      </c>
      <c r="K20" s="1">
        <v>11136.2</v>
      </c>
      <c r="L20" s="33">
        <f t="shared" si="1"/>
        <v>9.2801666666666662</v>
      </c>
      <c r="M20" s="1">
        <v>118200</v>
      </c>
      <c r="N20" s="1">
        <v>118200</v>
      </c>
      <c r="O20" s="1">
        <v>150000</v>
      </c>
      <c r="P20" s="1">
        <f t="shared" si="6"/>
        <v>150000</v>
      </c>
      <c r="Q20" s="1">
        <v>119973</v>
      </c>
      <c r="R20" s="1">
        <v>150000</v>
      </c>
      <c r="S20" s="1">
        <f t="shared" si="7"/>
        <v>150000</v>
      </c>
      <c r="T20" s="1">
        <v>180000</v>
      </c>
      <c r="U20" s="1">
        <f t="shared" si="8"/>
        <v>180000</v>
      </c>
    </row>
    <row r="21" spans="1:25" s="23" customFormat="1" ht="15.6" hidden="1" x14ac:dyDescent="0.25">
      <c r="A21" s="24" t="s">
        <v>13</v>
      </c>
      <c r="B21" s="25">
        <v>11</v>
      </c>
      <c r="C21" s="26" t="s">
        <v>18</v>
      </c>
      <c r="D21" s="27">
        <v>322</v>
      </c>
      <c r="E21" s="20"/>
      <c r="F21" s="20"/>
      <c r="G21" s="21">
        <f>SUM(G22:G27)</f>
        <v>7266000</v>
      </c>
      <c r="H21" s="21">
        <f t="shared" ref="H21:U21" si="12">SUM(H22:H27)</f>
        <v>7266000</v>
      </c>
      <c r="I21" s="21">
        <f t="shared" si="12"/>
        <v>7266000</v>
      </c>
      <c r="J21" s="21">
        <f t="shared" si="12"/>
        <v>7266000</v>
      </c>
      <c r="K21" s="21">
        <f t="shared" si="12"/>
        <v>5081068.5900000008</v>
      </c>
      <c r="L21" s="22">
        <f t="shared" si="1"/>
        <v>69.929377786952941</v>
      </c>
      <c r="M21" s="21">
        <f t="shared" si="12"/>
        <v>5575010</v>
      </c>
      <c r="N21" s="21">
        <f t="shared" si="12"/>
        <v>5575010</v>
      </c>
      <c r="O21" s="21">
        <f t="shared" si="12"/>
        <v>7100000</v>
      </c>
      <c r="P21" s="21">
        <f t="shared" si="12"/>
        <v>7100000</v>
      </c>
      <c r="Q21" s="21">
        <f t="shared" si="12"/>
        <v>6514636</v>
      </c>
      <c r="R21" s="21">
        <f t="shared" si="12"/>
        <v>7170000</v>
      </c>
      <c r="S21" s="21">
        <f t="shared" si="12"/>
        <v>7170000</v>
      </c>
      <c r="T21" s="21">
        <f t="shared" si="12"/>
        <v>7340000</v>
      </c>
      <c r="U21" s="21">
        <f t="shared" si="12"/>
        <v>7340000</v>
      </c>
      <c r="V21" s="57"/>
      <c r="W21" s="57"/>
      <c r="X21" s="57"/>
      <c r="Y21" s="12"/>
    </row>
    <row r="22" spans="1:25" hidden="1" x14ac:dyDescent="0.25">
      <c r="A22" s="28" t="s">
        <v>13</v>
      </c>
      <c r="B22" s="29">
        <v>11</v>
      </c>
      <c r="C22" s="30" t="s">
        <v>18</v>
      </c>
      <c r="D22" s="31">
        <v>3221</v>
      </c>
      <c r="E22" s="32" t="s">
        <v>113</v>
      </c>
      <c r="F22" s="32"/>
      <c r="G22" s="1">
        <v>1440000</v>
      </c>
      <c r="H22" s="1">
        <v>1440000</v>
      </c>
      <c r="I22" s="1">
        <v>1440000</v>
      </c>
      <c r="J22" s="1">
        <v>1440000</v>
      </c>
      <c r="K22" s="1">
        <v>1251065.55</v>
      </c>
      <c r="L22" s="33">
        <f t="shared" si="1"/>
        <v>86.879552083333337</v>
      </c>
      <c r="M22" s="1">
        <v>1218400</v>
      </c>
      <c r="N22" s="1">
        <v>1218400</v>
      </c>
      <c r="O22" s="1">
        <v>1500000</v>
      </c>
      <c r="P22" s="1">
        <f t="shared" si="6"/>
        <v>1500000</v>
      </c>
      <c r="Q22" s="1">
        <v>1239676</v>
      </c>
      <c r="R22" s="1">
        <v>1500000</v>
      </c>
      <c r="S22" s="1">
        <f t="shared" si="7"/>
        <v>1500000</v>
      </c>
      <c r="T22" s="1">
        <v>1600000</v>
      </c>
      <c r="U22" s="1">
        <f t="shared" si="8"/>
        <v>1600000</v>
      </c>
    </row>
    <row r="23" spans="1:25" s="35" customFormat="1" hidden="1" x14ac:dyDescent="0.25">
      <c r="A23" s="28" t="s">
        <v>13</v>
      </c>
      <c r="B23" s="29">
        <v>11</v>
      </c>
      <c r="C23" s="30" t="s">
        <v>18</v>
      </c>
      <c r="D23" s="31">
        <v>3222</v>
      </c>
      <c r="E23" s="32" t="s">
        <v>114</v>
      </c>
      <c r="F23" s="32"/>
      <c r="G23" s="1">
        <v>16000</v>
      </c>
      <c r="H23" s="1">
        <v>16000</v>
      </c>
      <c r="I23" s="1">
        <v>16000</v>
      </c>
      <c r="J23" s="1">
        <v>16000</v>
      </c>
      <c r="K23" s="1">
        <v>0</v>
      </c>
      <c r="L23" s="33">
        <f t="shared" si="1"/>
        <v>0</v>
      </c>
      <c r="M23" s="1">
        <v>15760</v>
      </c>
      <c r="N23" s="1">
        <v>15760</v>
      </c>
      <c r="O23" s="1">
        <v>0</v>
      </c>
      <c r="P23" s="1">
        <f t="shared" si="6"/>
        <v>0</v>
      </c>
      <c r="Q23" s="1">
        <v>15996</v>
      </c>
      <c r="R23" s="1">
        <v>0</v>
      </c>
      <c r="S23" s="1">
        <f t="shared" si="7"/>
        <v>0</v>
      </c>
      <c r="T23" s="1">
        <v>0</v>
      </c>
      <c r="U23" s="1">
        <f t="shared" si="8"/>
        <v>0</v>
      </c>
      <c r="V23" s="1"/>
      <c r="W23" s="1"/>
      <c r="X23" s="1"/>
      <c r="Y23" s="74"/>
    </row>
    <row r="24" spans="1:25" s="35" customFormat="1" hidden="1" x14ac:dyDescent="0.25">
      <c r="A24" s="28" t="s">
        <v>13</v>
      </c>
      <c r="B24" s="29">
        <v>11</v>
      </c>
      <c r="C24" s="30" t="s">
        <v>18</v>
      </c>
      <c r="D24" s="31">
        <v>3223</v>
      </c>
      <c r="E24" s="32" t="s">
        <v>115</v>
      </c>
      <c r="F24" s="32"/>
      <c r="G24" s="1">
        <v>5500000</v>
      </c>
      <c r="H24" s="1">
        <v>5500000</v>
      </c>
      <c r="I24" s="1">
        <v>5500000</v>
      </c>
      <c r="J24" s="1">
        <v>5500000</v>
      </c>
      <c r="K24" s="1">
        <v>3583285.45</v>
      </c>
      <c r="L24" s="33">
        <f t="shared" si="1"/>
        <v>65.150644545454554</v>
      </c>
      <c r="M24" s="1">
        <v>4035500</v>
      </c>
      <c r="N24" s="1">
        <v>4035500</v>
      </c>
      <c r="O24" s="1">
        <v>5000000</v>
      </c>
      <c r="P24" s="1">
        <f t="shared" si="6"/>
        <v>5000000</v>
      </c>
      <c r="Q24" s="1">
        <v>4949033</v>
      </c>
      <c r="R24" s="1">
        <v>5000000</v>
      </c>
      <c r="S24" s="1">
        <f t="shared" si="7"/>
        <v>5000000</v>
      </c>
      <c r="T24" s="1">
        <v>5000000</v>
      </c>
      <c r="U24" s="1">
        <f t="shared" si="8"/>
        <v>5000000</v>
      </c>
      <c r="V24" s="1"/>
      <c r="W24" s="1"/>
      <c r="X24" s="1"/>
      <c r="Y24" s="74"/>
    </row>
    <row r="25" spans="1:25" s="35" customFormat="1" hidden="1" x14ac:dyDescent="0.25">
      <c r="A25" s="28" t="s">
        <v>13</v>
      </c>
      <c r="B25" s="29">
        <v>11</v>
      </c>
      <c r="C25" s="30" t="s">
        <v>18</v>
      </c>
      <c r="D25" s="31">
        <v>3224</v>
      </c>
      <c r="E25" s="32" t="s">
        <v>116</v>
      </c>
      <c r="F25" s="32"/>
      <c r="G25" s="1">
        <v>110000</v>
      </c>
      <c r="H25" s="1">
        <v>110000</v>
      </c>
      <c r="I25" s="1">
        <v>110000</v>
      </c>
      <c r="J25" s="1">
        <v>110000</v>
      </c>
      <c r="K25" s="1">
        <v>123585.69</v>
      </c>
      <c r="L25" s="33">
        <f t="shared" si="1"/>
        <v>112.35062727272727</v>
      </c>
      <c r="M25" s="1">
        <v>108350</v>
      </c>
      <c r="N25" s="1">
        <v>108350</v>
      </c>
      <c r="O25" s="1">
        <v>200000</v>
      </c>
      <c r="P25" s="1">
        <f t="shared" si="6"/>
        <v>200000</v>
      </c>
      <c r="Q25" s="1">
        <v>109975</v>
      </c>
      <c r="R25" s="1">
        <v>200000</v>
      </c>
      <c r="S25" s="1">
        <f t="shared" si="7"/>
        <v>200000</v>
      </c>
      <c r="T25" s="1">
        <v>200000</v>
      </c>
      <c r="U25" s="1">
        <f t="shared" si="8"/>
        <v>200000</v>
      </c>
      <c r="V25" s="1"/>
      <c r="W25" s="1"/>
      <c r="X25" s="1"/>
      <c r="Y25" s="74"/>
    </row>
    <row r="26" spans="1:25" s="35" customFormat="1" hidden="1" x14ac:dyDescent="0.25">
      <c r="A26" s="28" t="s">
        <v>13</v>
      </c>
      <c r="B26" s="29">
        <v>11</v>
      </c>
      <c r="C26" s="30" t="s">
        <v>18</v>
      </c>
      <c r="D26" s="31">
        <v>3225</v>
      </c>
      <c r="E26" s="32" t="s">
        <v>290</v>
      </c>
      <c r="F26" s="32"/>
      <c r="G26" s="1">
        <v>100000</v>
      </c>
      <c r="H26" s="1">
        <v>100000</v>
      </c>
      <c r="I26" s="1">
        <v>100000</v>
      </c>
      <c r="J26" s="1">
        <v>100000</v>
      </c>
      <c r="K26" s="1">
        <v>23131.899999999998</v>
      </c>
      <c r="L26" s="33">
        <f t="shared" si="1"/>
        <v>23.131899999999998</v>
      </c>
      <c r="M26" s="1">
        <v>98500</v>
      </c>
      <c r="N26" s="1">
        <v>98500</v>
      </c>
      <c r="O26" s="1">
        <v>100000</v>
      </c>
      <c r="P26" s="1">
        <f t="shared" si="6"/>
        <v>100000</v>
      </c>
      <c r="Q26" s="1">
        <v>99978</v>
      </c>
      <c r="R26" s="1">
        <v>120000</v>
      </c>
      <c r="S26" s="1">
        <f t="shared" si="7"/>
        <v>120000</v>
      </c>
      <c r="T26" s="1">
        <v>150000</v>
      </c>
      <c r="U26" s="1">
        <f t="shared" si="8"/>
        <v>150000</v>
      </c>
      <c r="V26" s="1"/>
      <c r="W26" s="1"/>
      <c r="X26" s="1"/>
      <c r="Y26" s="74"/>
    </row>
    <row r="27" spans="1:25" s="35" customFormat="1" hidden="1" x14ac:dyDescent="0.25">
      <c r="A27" s="28" t="s">
        <v>13</v>
      </c>
      <c r="B27" s="29">
        <v>11</v>
      </c>
      <c r="C27" s="30" t="s">
        <v>18</v>
      </c>
      <c r="D27" s="31">
        <v>3227</v>
      </c>
      <c r="E27" s="32" t="s">
        <v>235</v>
      </c>
      <c r="F27" s="32"/>
      <c r="G27" s="1">
        <v>100000</v>
      </c>
      <c r="H27" s="1">
        <v>100000</v>
      </c>
      <c r="I27" s="1">
        <v>100000</v>
      </c>
      <c r="J27" s="1">
        <v>100000</v>
      </c>
      <c r="K27" s="1">
        <v>100000</v>
      </c>
      <c r="L27" s="33">
        <f t="shared" si="1"/>
        <v>100</v>
      </c>
      <c r="M27" s="1">
        <v>98500</v>
      </c>
      <c r="N27" s="1">
        <v>98500</v>
      </c>
      <c r="O27" s="1">
        <v>300000</v>
      </c>
      <c r="P27" s="1">
        <f t="shared" si="6"/>
        <v>300000</v>
      </c>
      <c r="Q27" s="1">
        <v>99978</v>
      </c>
      <c r="R27" s="1">
        <v>350000</v>
      </c>
      <c r="S27" s="1">
        <f t="shared" si="7"/>
        <v>350000</v>
      </c>
      <c r="T27" s="1">
        <v>390000</v>
      </c>
      <c r="U27" s="1">
        <f t="shared" si="8"/>
        <v>390000</v>
      </c>
      <c r="V27" s="1"/>
      <c r="W27" s="1"/>
      <c r="X27" s="1"/>
      <c r="Y27" s="74"/>
    </row>
    <row r="28" spans="1:25" s="36" customFormat="1" ht="15.6" hidden="1" x14ac:dyDescent="0.25">
      <c r="A28" s="24" t="s">
        <v>13</v>
      </c>
      <c r="B28" s="25">
        <v>11</v>
      </c>
      <c r="C28" s="26" t="s">
        <v>18</v>
      </c>
      <c r="D28" s="27">
        <v>323</v>
      </c>
      <c r="E28" s="20"/>
      <c r="F28" s="20"/>
      <c r="G28" s="21">
        <f>SUM(G29:G37)</f>
        <v>15600000</v>
      </c>
      <c r="H28" s="21">
        <f t="shared" ref="H28:U28" si="13">SUM(H29:H37)</f>
        <v>15600000</v>
      </c>
      <c r="I28" s="21">
        <f t="shared" si="13"/>
        <v>17930000</v>
      </c>
      <c r="J28" s="21">
        <f t="shared" si="13"/>
        <v>17930000</v>
      </c>
      <c r="K28" s="21">
        <f t="shared" si="13"/>
        <v>11255575.699999999</v>
      </c>
      <c r="L28" s="22">
        <f t="shared" si="1"/>
        <v>62.775101505856099</v>
      </c>
      <c r="M28" s="21">
        <f t="shared" si="13"/>
        <v>15156750</v>
      </c>
      <c r="N28" s="21">
        <f t="shared" si="13"/>
        <v>15156750</v>
      </c>
      <c r="O28" s="21">
        <f t="shared" si="13"/>
        <v>15300000</v>
      </c>
      <c r="P28" s="21">
        <f t="shared" si="13"/>
        <v>15300000</v>
      </c>
      <c r="Q28" s="21">
        <f t="shared" si="13"/>
        <v>15395601</v>
      </c>
      <c r="R28" s="21">
        <f t="shared" si="13"/>
        <v>15495000</v>
      </c>
      <c r="S28" s="21">
        <f t="shared" si="13"/>
        <v>15495000</v>
      </c>
      <c r="T28" s="21">
        <f t="shared" si="13"/>
        <v>15800000</v>
      </c>
      <c r="U28" s="21">
        <f t="shared" si="13"/>
        <v>15800000</v>
      </c>
      <c r="V28" s="21"/>
      <c r="W28" s="21"/>
      <c r="X28" s="21"/>
      <c r="Y28" s="132"/>
    </row>
    <row r="29" spans="1:25" s="35" customFormat="1" hidden="1" x14ac:dyDescent="0.25">
      <c r="A29" s="28" t="s">
        <v>13</v>
      </c>
      <c r="B29" s="29">
        <v>11</v>
      </c>
      <c r="C29" s="30" t="s">
        <v>18</v>
      </c>
      <c r="D29" s="31">
        <v>3231</v>
      </c>
      <c r="E29" s="32" t="s">
        <v>117</v>
      </c>
      <c r="F29" s="32"/>
      <c r="G29" s="1">
        <v>5200000</v>
      </c>
      <c r="H29" s="1">
        <v>5200000</v>
      </c>
      <c r="I29" s="1">
        <v>5200000</v>
      </c>
      <c r="J29" s="1">
        <v>5200000</v>
      </c>
      <c r="K29" s="1">
        <v>1746094.5099999998</v>
      </c>
      <c r="L29" s="33">
        <f t="shared" si="1"/>
        <v>33.578740576923074</v>
      </c>
      <c r="M29" s="1">
        <v>4825000</v>
      </c>
      <c r="N29" s="1">
        <v>4825000</v>
      </c>
      <c r="O29" s="1">
        <v>4000000</v>
      </c>
      <c r="P29" s="1">
        <f t="shared" si="6"/>
        <v>4000000</v>
      </c>
      <c r="Q29" s="1">
        <v>4898875</v>
      </c>
      <c r="R29" s="1">
        <v>4100000</v>
      </c>
      <c r="S29" s="1">
        <f t="shared" si="7"/>
        <v>4100000</v>
      </c>
      <c r="T29" s="1">
        <v>4200000</v>
      </c>
      <c r="U29" s="1">
        <f t="shared" si="8"/>
        <v>4200000</v>
      </c>
      <c r="V29" s="1"/>
      <c r="W29" s="1"/>
      <c r="X29" s="1"/>
      <c r="Y29" s="74"/>
    </row>
    <row r="30" spans="1:25" s="35" customFormat="1" hidden="1" x14ac:dyDescent="0.25">
      <c r="A30" s="28" t="s">
        <v>13</v>
      </c>
      <c r="B30" s="29">
        <v>11</v>
      </c>
      <c r="C30" s="30" t="s">
        <v>18</v>
      </c>
      <c r="D30" s="31">
        <v>3232</v>
      </c>
      <c r="E30" s="32" t="s">
        <v>118</v>
      </c>
      <c r="F30" s="32"/>
      <c r="G30" s="1">
        <v>300000</v>
      </c>
      <c r="H30" s="1">
        <v>300000</v>
      </c>
      <c r="I30" s="1">
        <v>300000</v>
      </c>
      <c r="J30" s="1">
        <v>300000</v>
      </c>
      <c r="K30" s="1">
        <v>334653.14</v>
      </c>
      <c r="L30" s="33">
        <f t="shared" si="1"/>
        <v>111.55104666666666</v>
      </c>
      <c r="M30" s="1">
        <v>591000</v>
      </c>
      <c r="N30" s="1">
        <v>591000</v>
      </c>
      <c r="O30" s="1">
        <v>400000</v>
      </c>
      <c r="P30" s="1">
        <f t="shared" si="6"/>
        <v>400000</v>
      </c>
      <c r="Q30" s="1">
        <v>599865</v>
      </c>
      <c r="R30" s="1">
        <v>425000</v>
      </c>
      <c r="S30" s="1">
        <f t="shared" si="7"/>
        <v>425000</v>
      </c>
      <c r="T30" s="1">
        <v>450000</v>
      </c>
      <c r="U30" s="1">
        <f t="shared" si="8"/>
        <v>450000</v>
      </c>
      <c r="V30" s="1"/>
      <c r="W30" s="1"/>
      <c r="X30" s="1"/>
      <c r="Y30" s="74"/>
    </row>
    <row r="31" spans="1:25" s="35" customFormat="1" hidden="1" x14ac:dyDescent="0.25">
      <c r="A31" s="28" t="s">
        <v>13</v>
      </c>
      <c r="B31" s="29">
        <v>11</v>
      </c>
      <c r="C31" s="30" t="s">
        <v>18</v>
      </c>
      <c r="D31" s="31">
        <v>3233</v>
      </c>
      <c r="E31" s="32" t="s">
        <v>119</v>
      </c>
      <c r="F31" s="32"/>
      <c r="G31" s="1">
        <v>600000</v>
      </c>
      <c r="H31" s="1">
        <v>600000</v>
      </c>
      <c r="I31" s="1">
        <v>600000</v>
      </c>
      <c r="J31" s="1">
        <v>600000</v>
      </c>
      <c r="K31" s="1">
        <v>512350.42</v>
      </c>
      <c r="L31" s="33">
        <f t="shared" si="1"/>
        <v>85.39173666666666</v>
      </c>
      <c r="M31" s="1">
        <v>591000</v>
      </c>
      <c r="N31" s="1">
        <v>591000</v>
      </c>
      <c r="O31" s="1">
        <v>700000</v>
      </c>
      <c r="P31" s="1">
        <f t="shared" si="6"/>
        <v>700000</v>
      </c>
      <c r="Q31" s="1">
        <v>599865</v>
      </c>
      <c r="R31" s="1">
        <v>700000</v>
      </c>
      <c r="S31" s="1">
        <f t="shared" si="7"/>
        <v>700000</v>
      </c>
      <c r="T31" s="1">
        <v>700000</v>
      </c>
      <c r="U31" s="1">
        <f t="shared" si="8"/>
        <v>700000</v>
      </c>
      <c r="V31" s="1"/>
      <c r="W31" s="1"/>
      <c r="X31" s="1"/>
      <c r="Y31" s="74"/>
    </row>
    <row r="32" spans="1:25" s="35" customFormat="1" hidden="1" x14ac:dyDescent="0.25">
      <c r="A32" s="28" t="s">
        <v>13</v>
      </c>
      <c r="B32" s="29">
        <v>11</v>
      </c>
      <c r="C32" s="30" t="s">
        <v>18</v>
      </c>
      <c r="D32" s="31">
        <v>3234</v>
      </c>
      <c r="E32" s="32" t="s">
        <v>120</v>
      </c>
      <c r="F32" s="32"/>
      <c r="G32" s="1">
        <v>800000</v>
      </c>
      <c r="H32" s="1">
        <v>800000</v>
      </c>
      <c r="I32" s="1">
        <v>800000</v>
      </c>
      <c r="J32" s="1">
        <v>800000</v>
      </c>
      <c r="K32" s="1">
        <v>500613.89</v>
      </c>
      <c r="L32" s="33">
        <f t="shared" si="1"/>
        <v>62.576736249999996</v>
      </c>
      <c r="M32" s="1">
        <v>541750</v>
      </c>
      <c r="N32" s="1">
        <v>541750</v>
      </c>
      <c r="O32" s="1">
        <v>800000</v>
      </c>
      <c r="P32" s="1">
        <f t="shared" si="6"/>
        <v>800000</v>
      </c>
      <c r="Q32" s="1">
        <v>549876</v>
      </c>
      <c r="R32" s="1">
        <v>850000</v>
      </c>
      <c r="S32" s="1">
        <f t="shared" si="7"/>
        <v>850000</v>
      </c>
      <c r="T32" s="1">
        <v>900000</v>
      </c>
      <c r="U32" s="1">
        <f t="shared" si="8"/>
        <v>900000</v>
      </c>
      <c r="V32" s="1"/>
      <c r="W32" s="1"/>
      <c r="X32" s="1"/>
      <c r="Y32" s="74"/>
    </row>
    <row r="33" spans="1:25" s="35" customFormat="1" hidden="1" x14ac:dyDescent="0.25">
      <c r="A33" s="28" t="s">
        <v>13</v>
      </c>
      <c r="B33" s="29">
        <v>11</v>
      </c>
      <c r="C33" s="30" t="s">
        <v>18</v>
      </c>
      <c r="D33" s="31">
        <v>3235</v>
      </c>
      <c r="E33" s="32" t="s">
        <v>42</v>
      </c>
      <c r="F33" s="32"/>
      <c r="G33" s="1">
        <v>550000</v>
      </c>
      <c r="H33" s="1">
        <v>550000</v>
      </c>
      <c r="I33" s="1">
        <v>550000</v>
      </c>
      <c r="J33" s="1">
        <v>550000</v>
      </c>
      <c r="K33" s="1">
        <v>1337961.01</v>
      </c>
      <c r="L33" s="33">
        <f t="shared" si="1"/>
        <v>243.26563818181816</v>
      </c>
      <c r="M33" s="1">
        <v>541750</v>
      </c>
      <c r="N33" s="1">
        <v>541750</v>
      </c>
      <c r="O33" s="1">
        <v>700000</v>
      </c>
      <c r="P33" s="1">
        <f t="shared" si="6"/>
        <v>700000</v>
      </c>
      <c r="Q33" s="1">
        <v>549876</v>
      </c>
      <c r="R33" s="1">
        <v>720000</v>
      </c>
      <c r="S33" s="1">
        <f t="shared" si="7"/>
        <v>720000</v>
      </c>
      <c r="T33" s="1">
        <v>750000</v>
      </c>
      <c r="U33" s="1">
        <f t="shared" si="8"/>
        <v>750000</v>
      </c>
      <c r="V33" s="1"/>
      <c r="W33" s="1"/>
      <c r="X33" s="1"/>
      <c r="Y33" s="74"/>
    </row>
    <row r="34" spans="1:25" s="35" customFormat="1" hidden="1" x14ac:dyDescent="0.25">
      <c r="A34" s="28" t="s">
        <v>13</v>
      </c>
      <c r="B34" s="29">
        <v>11</v>
      </c>
      <c r="C34" s="30" t="s">
        <v>18</v>
      </c>
      <c r="D34" s="31">
        <v>3236</v>
      </c>
      <c r="E34" s="32" t="s">
        <v>121</v>
      </c>
      <c r="F34" s="32"/>
      <c r="G34" s="1">
        <v>150000</v>
      </c>
      <c r="H34" s="1">
        <v>150000</v>
      </c>
      <c r="I34" s="1">
        <v>150000</v>
      </c>
      <c r="J34" s="1">
        <v>150000</v>
      </c>
      <c r="K34" s="1">
        <v>53991.19</v>
      </c>
      <c r="L34" s="33">
        <f t="shared" si="1"/>
        <v>35.994126666666673</v>
      </c>
      <c r="M34" s="1">
        <v>147750</v>
      </c>
      <c r="N34" s="1">
        <v>147750</v>
      </c>
      <c r="O34" s="1">
        <v>300000</v>
      </c>
      <c r="P34" s="1">
        <f t="shared" si="6"/>
        <v>300000</v>
      </c>
      <c r="Q34" s="1">
        <v>149966</v>
      </c>
      <c r="R34" s="1">
        <v>200000</v>
      </c>
      <c r="S34" s="1">
        <f t="shared" si="7"/>
        <v>200000</v>
      </c>
      <c r="T34" s="1">
        <v>200000</v>
      </c>
      <c r="U34" s="1">
        <f t="shared" si="8"/>
        <v>200000</v>
      </c>
      <c r="V34" s="1"/>
      <c r="W34" s="1"/>
      <c r="X34" s="1"/>
      <c r="Y34" s="74"/>
    </row>
    <row r="35" spans="1:25" s="35" customFormat="1" hidden="1" x14ac:dyDescent="0.25">
      <c r="A35" s="28" t="s">
        <v>13</v>
      </c>
      <c r="B35" s="29">
        <v>11</v>
      </c>
      <c r="C35" s="30" t="s">
        <v>18</v>
      </c>
      <c r="D35" s="31">
        <v>3237</v>
      </c>
      <c r="E35" s="32" t="s">
        <v>36</v>
      </c>
      <c r="F35" s="32"/>
      <c r="G35" s="1">
        <v>3900000</v>
      </c>
      <c r="H35" s="1">
        <v>3900000</v>
      </c>
      <c r="I35" s="1">
        <v>5900000</v>
      </c>
      <c r="J35" s="1">
        <v>5900000</v>
      </c>
      <c r="K35" s="1">
        <v>3452511.9099999997</v>
      </c>
      <c r="L35" s="33">
        <f t="shared" si="1"/>
        <v>58.517151016949143</v>
      </c>
      <c r="M35" s="1">
        <v>3811500</v>
      </c>
      <c r="N35" s="1">
        <v>3811500</v>
      </c>
      <c r="O35" s="1">
        <v>4200000</v>
      </c>
      <c r="P35" s="1">
        <f t="shared" si="6"/>
        <v>4200000</v>
      </c>
      <c r="Q35" s="1">
        <v>3848673</v>
      </c>
      <c r="R35" s="1">
        <v>4250000</v>
      </c>
      <c r="S35" s="1">
        <f t="shared" si="7"/>
        <v>4250000</v>
      </c>
      <c r="T35" s="1">
        <v>4300000</v>
      </c>
      <c r="U35" s="1">
        <f t="shared" si="8"/>
        <v>4300000</v>
      </c>
      <c r="V35" s="1"/>
      <c r="W35" s="1"/>
      <c r="X35" s="1"/>
      <c r="Y35" s="74"/>
    </row>
    <row r="36" spans="1:25" s="35" customFormat="1" hidden="1" x14ac:dyDescent="0.25">
      <c r="A36" s="28" t="s">
        <v>13</v>
      </c>
      <c r="B36" s="29">
        <v>11</v>
      </c>
      <c r="C36" s="30" t="s">
        <v>18</v>
      </c>
      <c r="D36" s="31">
        <v>3238</v>
      </c>
      <c r="E36" s="32" t="s">
        <v>122</v>
      </c>
      <c r="F36" s="32"/>
      <c r="G36" s="1">
        <v>0</v>
      </c>
      <c r="H36" s="1">
        <v>0</v>
      </c>
      <c r="I36" s="1">
        <v>330000</v>
      </c>
      <c r="J36" s="1">
        <v>330000</v>
      </c>
      <c r="K36" s="1">
        <v>330000</v>
      </c>
      <c r="L36" s="33">
        <f t="shared" si="1"/>
        <v>100</v>
      </c>
      <c r="M36" s="1"/>
      <c r="N36" s="1"/>
      <c r="O36" s="1">
        <v>0</v>
      </c>
      <c r="P36" s="1">
        <f t="shared" si="6"/>
        <v>0</v>
      </c>
      <c r="Q36" s="1"/>
      <c r="R36" s="1">
        <v>0</v>
      </c>
      <c r="S36" s="1">
        <f t="shared" si="7"/>
        <v>0</v>
      </c>
      <c r="T36" s="1">
        <v>0</v>
      </c>
      <c r="U36" s="1">
        <f t="shared" si="8"/>
        <v>0</v>
      </c>
      <c r="V36" s="1"/>
      <c r="W36" s="1"/>
      <c r="X36" s="1"/>
      <c r="Y36" s="74"/>
    </row>
    <row r="37" spans="1:25" s="35" customFormat="1" hidden="1" x14ac:dyDescent="0.25">
      <c r="A37" s="28" t="s">
        <v>13</v>
      </c>
      <c r="B37" s="29">
        <v>11</v>
      </c>
      <c r="C37" s="30" t="s">
        <v>18</v>
      </c>
      <c r="D37" s="31">
        <v>3239</v>
      </c>
      <c r="E37" s="32" t="s">
        <v>41</v>
      </c>
      <c r="F37" s="32"/>
      <c r="G37" s="1">
        <v>4100000</v>
      </c>
      <c r="H37" s="1">
        <v>4100000</v>
      </c>
      <c r="I37" s="1">
        <v>4100000</v>
      </c>
      <c r="J37" s="1">
        <v>4100000</v>
      </c>
      <c r="K37" s="1">
        <v>2987399.63</v>
      </c>
      <c r="L37" s="33">
        <f t="shared" si="1"/>
        <v>72.8634056097561</v>
      </c>
      <c r="M37" s="1">
        <v>4107000</v>
      </c>
      <c r="N37" s="1">
        <v>4107000</v>
      </c>
      <c r="O37" s="1">
        <v>4200000</v>
      </c>
      <c r="P37" s="1">
        <f t="shared" si="6"/>
        <v>4200000</v>
      </c>
      <c r="Q37" s="1">
        <v>4198605</v>
      </c>
      <c r="R37" s="1">
        <v>4250000</v>
      </c>
      <c r="S37" s="1">
        <f t="shared" si="7"/>
        <v>4250000</v>
      </c>
      <c r="T37" s="1">
        <v>4300000</v>
      </c>
      <c r="U37" s="1">
        <f t="shared" si="8"/>
        <v>4300000</v>
      </c>
      <c r="V37" s="1"/>
      <c r="W37" s="1"/>
      <c r="X37" s="1"/>
      <c r="Y37" s="74"/>
    </row>
    <row r="38" spans="1:25" s="36" customFormat="1" ht="15.6" hidden="1" x14ac:dyDescent="0.25">
      <c r="A38" s="24" t="s">
        <v>13</v>
      </c>
      <c r="B38" s="25">
        <v>11</v>
      </c>
      <c r="C38" s="26" t="s">
        <v>18</v>
      </c>
      <c r="D38" s="27">
        <v>324</v>
      </c>
      <c r="E38" s="20"/>
      <c r="F38" s="20"/>
      <c r="G38" s="21">
        <f>SUM(G39)</f>
        <v>95000</v>
      </c>
      <c r="H38" s="21">
        <f t="shared" ref="H38:U38" si="14">SUM(H39)</f>
        <v>95000</v>
      </c>
      <c r="I38" s="21">
        <f t="shared" si="14"/>
        <v>95000</v>
      </c>
      <c r="J38" s="21">
        <f t="shared" si="14"/>
        <v>95000</v>
      </c>
      <c r="K38" s="21">
        <f t="shared" si="14"/>
        <v>787</v>
      </c>
      <c r="L38" s="22">
        <f t="shared" si="1"/>
        <v>0.82842105263157895</v>
      </c>
      <c r="M38" s="21">
        <f t="shared" si="14"/>
        <v>93575</v>
      </c>
      <c r="N38" s="21">
        <f t="shared" si="14"/>
        <v>93575</v>
      </c>
      <c r="O38" s="21">
        <f t="shared" si="14"/>
        <v>50000</v>
      </c>
      <c r="P38" s="21">
        <f t="shared" si="14"/>
        <v>50000</v>
      </c>
      <c r="Q38" s="21">
        <f t="shared" si="14"/>
        <v>94979</v>
      </c>
      <c r="R38" s="21">
        <f t="shared" si="14"/>
        <v>60000</v>
      </c>
      <c r="S38" s="21">
        <f t="shared" si="14"/>
        <v>60000</v>
      </c>
      <c r="T38" s="21">
        <f t="shared" si="14"/>
        <v>70000</v>
      </c>
      <c r="U38" s="21">
        <f t="shared" si="14"/>
        <v>70000</v>
      </c>
      <c r="V38" s="21"/>
      <c r="W38" s="21"/>
      <c r="X38" s="21"/>
      <c r="Y38" s="132"/>
    </row>
    <row r="39" spans="1:25" s="35" customFormat="1" ht="30" hidden="1" x14ac:dyDescent="0.25">
      <c r="A39" s="28" t="s">
        <v>13</v>
      </c>
      <c r="B39" s="29">
        <v>11</v>
      </c>
      <c r="C39" s="30" t="s">
        <v>18</v>
      </c>
      <c r="D39" s="31">
        <v>3241</v>
      </c>
      <c r="E39" s="32" t="s">
        <v>236</v>
      </c>
      <c r="F39" s="32"/>
      <c r="G39" s="1">
        <v>95000</v>
      </c>
      <c r="H39" s="1">
        <v>95000</v>
      </c>
      <c r="I39" s="1">
        <v>95000</v>
      </c>
      <c r="J39" s="1">
        <v>95000</v>
      </c>
      <c r="K39" s="1">
        <v>787</v>
      </c>
      <c r="L39" s="33">
        <f t="shared" si="1"/>
        <v>0.82842105263157895</v>
      </c>
      <c r="M39" s="1">
        <v>93575</v>
      </c>
      <c r="N39" s="1">
        <v>93575</v>
      </c>
      <c r="O39" s="1">
        <v>50000</v>
      </c>
      <c r="P39" s="1">
        <f t="shared" si="6"/>
        <v>50000</v>
      </c>
      <c r="Q39" s="1">
        <v>94979</v>
      </c>
      <c r="R39" s="1">
        <v>60000</v>
      </c>
      <c r="S39" s="1">
        <f t="shared" si="7"/>
        <v>60000</v>
      </c>
      <c r="T39" s="1">
        <v>70000</v>
      </c>
      <c r="U39" s="1">
        <f t="shared" si="8"/>
        <v>70000</v>
      </c>
      <c r="V39" s="1"/>
      <c r="W39" s="1"/>
      <c r="X39" s="1"/>
      <c r="Y39" s="74"/>
    </row>
    <row r="40" spans="1:25" s="36" customFormat="1" ht="15.6" hidden="1" x14ac:dyDescent="0.25">
      <c r="A40" s="24" t="s">
        <v>13</v>
      </c>
      <c r="B40" s="25">
        <v>11</v>
      </c>
      <c r="C40" s="26" t="s">
        <v>18</v>
      </c>
      <c r="D40" s="27">
        <v>329</v>
      </c>
      <c r="E40" s="20"/>
      <c r="F40" s="20"/>
      <c r="G40" s="21">
        <f>SUM(G41:G46)</f>
        <v>1463000</v>
      </c>
      <c r="H40" s="21">
        <f t="shared" ref="H40:U40" si="15">SUM(H41:H46)</f>
        <v>1463000</v>
      </c>
      <c r="I40" s="21">
        <f t="shared" si="15"/>
        <v>1463000</v>
      </c>
      <c r="J40" s="21">
        <f t="shared" si="15"/>
        <v>1463000</v>
      </c>
      <c r="K40" s="21">
        <f t="shared" si="15"/>
        <v>771406.32000000007</v>
      </c>
      <c r="L40" s="22">
        <f t="shared" si="1"/>
        <v>52.727704716336298</v>
      </c>
      <c r="M40" s="21">
        <f t="shared" si="15"/>
        <v>1441055</v>
      </c>
      <c r="N40" s="21">
        <f t="shared" si="15"/>
        <v>1441055</v>
      </c>
      <c r="O40" s="21">
        <f t="shared" si="15"/>
        <v>1500000</v>
      </c>
      <c r="P40" s="21">
        <f t="shared" si="15"/>
        <v>1500000</v>
      </c>
      <c r="Q40" s="21">
        <f t="shared" si="15"/>
        <v>1462671</v>
      </c>
      <c r="R40" s="21">
        <f t="shared" si="15"/>
        <v>1575000</v>
      </c>
      <c r="S40" s="21">
        <f t="shared" si="15"/>
        <v>1575000</v>
      </c>
      <c r="T40" s="21">
        <f t="shared" si="15"/>
        <v>1670000</v>
      </c>
      <c r="U40" s="21">
        <f t="shared" si="15"/>
        <v>1670000</v>
      </c>
      <c r="V40" s="21"/>
      <c r="W40" s="21"/>
      <c r="X40" s="21"/>
      <c r="Y40" s="132"/>
    </row>
    <row r="41" spans="1:25" s="35" customFormat="1" ht="30" hidden="1" x14ac:dyDescent="0.25">
      <c r="A41" s="28" t="s">
        <v>13</v>
      </c>
      <c r="B41" s="29">
        <v>11</v>
      </c>
      <c r="C41" s="30" t="s">
        <v>18</v>
      </c>
      <c r="D41" s="31">
        <v>3291</v>
      </c>
      <c r="E41" s="32" t="s">
        <v>109</v>
      </c>
      <c r="F41" s="32"/>
      <c r="G41" s="1">
        <v>700000</v>
      </c>
      <c r="H41" s="1">
        <v>700000</v>
      </c>
      <c r="I41" s="1">
        <v>700000</v>
      </c>
      <c r="J41" s="1">
        <v>700000</v>
      </c>
      <c r="K41" s="1">
        <v>416878.25</v>
      </c>
      <c r="L41" s="33">
        <f t="shared" si="1"/>
        <v>59.55403571428571</v>
      </c>
      <c r="M41" s="1">
        <v>689500</v>
      </c>
      <c r="N41" s="1">
        <v>689500</v>
      </c>
      <c r="O41" s="1">
        <v>700000</v>
      </c>
      <c r="P41" s="1">
        <f t="shared" si="6"/>
        <v>700000</v>
      </c>
      <c r="Q41" s="1">
        <v>699843</v>
      </c>
      <c r="R41" s="1">
        <v>750000</v>
      </c>
      <c r="S41" s="1">
        <f t="shared" si="7"/>
        <v>750000</v>
      </c>
      <c r="T41" s="1">
        <v>800000</v>
      </c>
      <c r="U41" s="1">
        <f t="shared" si="8"/>
        <v>800000</v>
      </c>
      <c r="V41" s="1"/>
      <c r="W41" s="1"/>
      <c r="X41" s="1"/>
      <c r="Y41" s="74"/>
    </row>
    <row r="42" spans="1:25" s="35" customFormat="1" hidden="1" x14ac:dyDescent="0.25">
      <c r="A42" s="28" t="s">
        <v>13</v>
      </c>
      <c r="B42" s="29">
        <v>11</v>
      </c>
      <c r="C42" s="30" t="s">
        <v>18</v>
      </c>
      <c r="D42" s="31">
        <v>3292</v>
      </c>
      <c r="E42" s="32" t="s">
        <v>123</v>
      </c>
      <c r="F42" s="32"/>
      <c r="G42" s="1">
        <v>100000</v>
      </c>
      <c r="H42" s="1">
        <v>100000</v>
      </c>
      <c r="I42" s="1">
        <v>100000</v>
      </c>
      <c r="J42" s="1">
        <v>100000</v>
      </c>
      <c r="K42" s="1">
        <v>0</v>
      </c>
      <c r="L42" s="33">
        <f t="shared" si="1"/>
        <v>0</v>
      </c>
      <c r="M42" s="1">
        <v>98500</v>
      </c>
      <c r="N42" s="1">
        <v>98500</v>
      </c>
      <c r="O42" s="1">
        <v>100000</v>
      </c>
      <c r="P42" s="1">
        <f t="shared" si="6"/>
        <v>100000</v>
      </c>
      <c r="Q42" s="1">
        <v>99977</v>
      </c>
      <c r="R42" s="1">
        <v>100000</v>
      </c>
      <c r="S42" s="1">
        <f t="shared" si="7"/>
        <v>100000</v>
      </c>
      <c r="T42" s="1">
        <v>100000</v>
      </c>
      <c r="U42" s="1">
        <f t="shared" si="8"/>
        <v>100000</v>
      </c>
      <c r="V42" s="1"/>
      <c r="W42" s="1"/>
      <c r="X42" s="1"/>
      <c r="Y42" s="74"/>
    </row>
    <row r="43" spans="1:25" s="35" customFormat="1" hidden="1" x14ac:dyDescent="0.25">
      <c r="A43" s="28" t="s">
        <v>13</v>
      </c>
      <c r="B43" s="29">
        <v>11</v>
      </c>
      <c r="C43" s="30" t="s">
        <v>18</v>
      </c>
      <c r="D43" s="31">
        <v>3293</v>
      </c>
      <c r="E43" s="32" t="s">
        <v>124</v>
      </c>
      <c r="F43" s="32"/>
      <c r="G43" s="1">
        <v>220000</v>
      </c>
      <c r="H43" s="1">
        <v>220000</v>
      </c>
      <c r="I43" s="1">
        <v>220000</v>
      </c>
      <c r="J43" s="1">
        <v>220000</v>
      </c>
      <c r="K43" s="1">
        <v>141434.08000000002</v>
      </c>
      <c r="L43" s="33">
        <f t="shared" si="1"/>
        <v>64.288218181818195</v>
      </c>
      <c r="M43" s="1">
        <v>216700</v>
      </c>
      <c r="N43" s="1">
        <v>216700</v>
      </c>
      <c r="O43" s="1">
        <v>290000</v>
      </c>
      <c r="P43" s="1">
        <f t="shared" si="6"/>
        <v>290000</v>
      </c>
      <c r="Q43" s="1">
        <v>219951</v>
      </c>
      <c r="R43" s="1">
        <v>300000</v>
      </c>
      <c r="S43" s="1">
        <f t="shared" si="7"/>
        <v>300000</v>
      </c>
      <c r="T43" s="1">
        <v>330000</v>
      </c>
      <c r="U43" s="1">
        <f t="shared" si="8"/>
        <v>330000</v>
      </c>
      <c r="V43" s="1"/>
      <c r="W43" s="1"/>
      <c r="X43" s="1"/>
      <c r="Y43" s="74"/>
    </row>
    <row r="44" spans="1:25" s="35" customFormat="1" hidden="1" x14ac:dyDescent="0.25">
      <c r="A44" s="28" t="s">
        <v>13</v>
      </c>
      <c r="B44" s="29">
        <v>11</v>
      </c>
      <c r="C44" s="30" t="s">
        <v>18</v>
      </c>
      <c r="D44" s="31">
        <v>3294</v>
      </c>
      <c r="E44" s="32" t="s">
        <v>37</v>
      </c>
      <c r="F44" s="32"/>
      <c r="G44" s="1">
        <v>300000</v>
      </c>
      <c r="H44" s="1">
        <v>300000</v>
      </c>
      <c r="I44" s="1">
        <v>300000</v>
      </c>
      <c r="J44" s="1">
        <v>300000</v>
      </c>
      <c r="K44" s="1">
        <v>167209.51999999999</v>
      </c>
      <c r="L44" s="33">
        <f t="shared" si="1"/>
        <v>55.736506666666664</v>
      </c>
      <c r="M44" s="1">
        <v>295500</v>
      </c>
      <c r="N44" s="1">
        <v>295500</v>
      </c>
      <c r="O44" s="1">
        <v>300000</v>
      </c>
      <c r="P44" s="1">
        <f t="shared" si="6"/>
        <v>300000</v>
      </c>
      <c r="Q44" s="1">
        <v>299933</v>
      </c>
      <c r="R44" s="1">
        <v>300000</v>
      </c>
      <c r="S44" s="1">
        <f t="shared" si="7"/>
        <v>300000</v>
      </c>
      <c r="T44" s="1">
        <v>300000</v>
      </c>
      <c r="U44" s="1">
        <f t="shared" si="8"/>
        <v>300000</v>
      </c>
      <c r="V44" s="1"/>
      <c r="W44" s="1"/>
      <c r="X44" s="1"/>
      <c r="Y44" s="74"/>
    </row>
    <row r="45" spans="1:25" s="35" customFormat="1" hidden="1" x14ac:dyDescent="0.25">
      <c r="A45" s="28" t="s">
        <v>13</v>
      </c>
      <c r="B45" s="29">
        <v>11</v>
      </c>
      <c r="C45" s="30" t="s">
        <v>18</v>
      </c>
      <c r="D45" s="31">
        <v>3295</v>
      </c>
      <c r="E45" s="32" t="s">
        <v>237</v>
      </c>
      <c r="F45" s="32"/>
      <c r="G45" s="1">
        <v>23000</v>
      </c>
      <c r="H45" s="1">
        <v>23000</v>
      </c>
      <c r="I45" s="1">
        <v>23000</v>
      </c>
      <c r="J45" s="1">
        <v>23000</v>
      </c>
      <c r="K45" s="1">
        <v>3620</v>
      </c>
      <c r="L45" s="33">
        <f t="shared" si="1"/>
        <v>15.739130434782608</v>
      </c>
      <c r="M45" s="1">
        <v>22655</v>
      </c>
      <c r="N45" s="1">
        <v>22655</v>
      </c>
      <c r="O45" s="1">
        <v>10000</v>
      </c>
      <c r="P45" s="1">
        <f t="shared" si="6"/>
        <v>10000</v>
      </c>
      <c r="Q45" s="1">
        <v>22994</v>
      </c>
      <c r="R45" s="1">
        <v>15000</v>
      </c>
      <c r="S45" s="1">
        <f t="shared" si="7"/>
        <v>15000</v>
      </c>
      <c r="T45" s="1">
        <v>20000</v>
      </c>
      <c r="U45" s="1">
        <f t="shared" si="8"/>
        <v>20000</v>
      </c>
      <c r="V45" s="1"/>
      <c r="W45" s="1"/>
      <c r="X45" s="1"/>
      <c r="Y45" s="74"/>
    </row>
    <row r="46" spans="1:25" s="35" customFormat="1" hidden="1" x14ac:dyDescent="0.25">
      <c r="A46" s="28" t="s">
        <v>13</v>
      </c>
      <c r="B46" s="29">
        <v>11</v>
      </c>
      <c r="C46" s="30" t="s">
        <v>18</v>
      </c>
      <c r="D46" s="31">
        <v>3299</v>
      </c>
      <c r="E46" s="32" t="s">
        <v>125</v>
      </c>
      <c r="F46" s="32"/>
      <c r="G46" s="1">
        <v>120000</v>
      </c>
      <c r="H46" s="1">
        <v>120000</v>
      </c>
      <c r="I46" s="1">
        <v>120000</v>
      </c>
      <c r="J46" s="1">
        <v>120000</v>
      </c>
      <c r="K46" s="1">
        <v>42264.47</v>
      </c>
      <c r="L46" s="33">
        <f t="shared" si="1"/>
        <v>35.220391666666664</v>
      </c>
      <c r="M46" s="1">
        <v>118200</v>
      </c>
      <c r="N46" s="1">
        <v>118200</v>
      </c>
      <c r="O46" s="1">
        <v>100000</v>
      </c>
      <c r="P46" s="1">
        <f t="shared" si="6"/>
        <v>100000</v>
      </c>
      <c r="Q46" s="1">
        <v>119973</v>
      </c>
      <c r="R46" s="1">
        <v>110000</v>
      </c>
      <c r="S46" s="1">
        <f t="shared" si="7"/>
        <v>110000</v>
      </c>
      <c r="T46" s="1">
        <v>120000</v>
      </c>
      <c r="U46" s="1">
        <f t="shared" si="8"/>
        <v>120000</v>
      </c>
      <c r="V46" s="1"/>
      <c r="W46" s="1"/>
      <c r="X46" s="1"/>
      <c r="Y46" s="74"/>
    </row>
    <row r="47" spans="1:25" s="36" customFormat="1" ht="15.6" hidden="1" x14ac:dyDescent="0.25">
      <c r="A47" s="24" t="s">
        <v>13</v>
      </c>
      <c r="B47" s="25">
        <v>11</v>
      </c>
      <c r="C47" s="26" t="s">
        <v>18</v>
      </c>
      <c r="D47" s="27">
        <v>343</v>
      </c>
      <c r="E47" s="20"/>
      <c r="F47" s="20"/>
      <c r="G47" s="21">
        <f>SUM(G48:G50)</f>
        <v>388000</v>
      </c>
      <c r="H47" s="21">
        <f t="shared" ref="H47:U47" si="16">SUM(H48:H50)</f>
        <v>388000</v>
      </c>
      <c r="I47" s="21">
        <f t="shared" si="16"/>
        <v>388000</v>
      </c>
      <c r="J47" s="21">
        <f t="shared" si="16"/>
        <v>388000</v>
      </c>
      <c r="K47" s="21">
        <f t="shared" si="16"/>
        <v>45682.909999999996</v>
      </c>
      <c r="L47" s="22">
        <f t="shared" si="1"/>
        <v>11.773945876288659</v>
      </c>
      <c r="M47" s="21">
        <f t="shared" si="16"/>
        <v>388000</v>
      </c>
      <c r="N47" s="21">
        <f t="shared" si="16"/>
        <v>388000</v>
      </c>
      <c r="O47" s="21">
        <f t="shared" si="16"/>
        <v>250000</v>
      </c>
      <c r="P47" s="21">
        <f t="shared" si="16"/>
        <v>250000</v>
      </c>
      <c r="Q47" s="21">
        <f t="shared" si="16"/>
        <v>388000</v>
      </c>
      <c r="R47" s="21">
        <f t="shared" si="16"/>
        <v>240000</v>
      </c>
      <c r="S47" s="21">
        <f t="shared" si="16"/>
        <v>240000</v>
      </c>
      <c r="T47" s="21">
        <f t="shared" si="16"/>
        <v>230000</v>
      </c>
      <c r="U47" s="21">
        <f t="shared" si="16"/>
        <v>230000</v>
      </c>
      <c r="V47" s="21"/>
      <c r="W47" s="21"/>
      <c r="X47" s="21"/>
      <c r="Y47" s="132"/>
    </row>
    <row r="48" spans="1:25" hidden="1" x14ac:dyDescent="0.25">
      <c r="A48" s="28" t="s">
        <v>13</v>
      </c>
      <c r="B48" s="29">
        <v>11</v>
      </c>
      <c r="C48" s="30" t="s">
        <v>18</v>
      </c>
      <c r="D48" s="31">
        <v>3431</v>
      </c>
      <c r="E48" s="32" t="s">
        <v>153</v>
      </c>
      <c r="F48" s="32"/>
      <c r="G48" s="1">
        <v>40000</v>
      </c>
      <c r="H48" s="1">
        <v>40000</v>
      </c>
      <c r="I48" s="1">
        <v>40000</v>
      </c>
      <c r="J48" s="1">
        <v>40000</v>
      </c>
      <c r="K48" s="1">
        <v>30634.36</v>
      </c>
      <c r="L48" s="33">
        <f t="shared" si="1"/>
        <v>76.585900000000009</v>
      </c>
      <c r="M48" s="1">
        <v>40000</v>
      </c>
      <c r="N48" s="1">
        <v>40000</v>
      </c>
      <c r="O48" s="1">
        <v>50000</v>
      </c>
      <c r="P48" s="1">
        <f t="shared" si="6"/>
        <v>50000</v>
      </c>
      <c r="Q48" s="1">
        <v>40000</v>
      </c>
      <c r="R48" s="1">
        <v>60000</v>
      </c>
      <c r="S48" s="1">
        <f t="shared" si="7"/>
        <v>60000</v>
      </c>
      <c r="T48" s="1">
        <v>70000</v>
      </c>
      <c r="U48" s="1">
        <f t="shared" si="8"/>
        <v>70000</v>
      </c>
    </row>
    <row r="49" spans="1:25" hidden="1" x14ac:dyDescent="0.25">
      <c r="A49" s="28" t="s">
        <v>13</v>
      </c>
      <c r="B49" s="29">
        <v>11</v>
      </c>
      <c r="C49" s="30" t="s">
        <v>18</v>
      </c>
      <c r="D49" s="31">
        <v>3433</v>
      </c>
      <c r="E49" s="32" t="s">
        <v>126</v>
      </c>
      <c r="F49" s="32"/>
      <c r="G49" s="1">
        <v>268000</v>
      </c>
      <c r="H49" s="1">
        <v>268000</v>
      </c>
      <c r="I49" s="1">
        <v>268000</v>
      </c>
      <c r="J49" s="1">
        <v>268000</v>
      </c>
      <c r="K49" s="1">
        <v>14620.81</v>
      </c>
      <c r="L49" s="33">
        <f t="shared" si="1"/>
        <v>5.4555261194029852</v>
      </c>
      <c r="M49" s="1">
        <v>268000</v>
      </c>
      <c r="N49" s="1">
        <v>268000</v>
      </c>
      <c r="O49" s="1">
        <v>150000</v>
      </c>
      <c r="P49" s="1">
        <f t="shared" si="6"/>
        <v>150000</v>
      </c>
      <c r="Q49" s="1">
        <v>268000</v>
      </c>
      <c r="R49" s="1">
        <v>130000</v>
      </c>
      <c r="S49" s="1">
        <f t="shared" si="7"/>
        <v>130000</v>
      </c>
      <c r="T49" s="1">
        <v>110000</v>
      </c>
      <c r="U49" s="1">
        <f t="shared" si="8"/>
        <v>110000</v>
      </c>
    </row>
    <row r="50" spans="1:25" hidden="1" x14ac:dyDescent="0.25">
      <c r="A50" s="28" t="s">
        <v>13</v>
      </c>
      <c r="B50" s="29">
        <v>11</v>
      </c>
      <c r="C50" s="30" t="s">
        <v>18</v>
      </c>
      <c r="D50" s="31">
        <v>3434</v>
      </c>
      <c r="E50" s="32" t="s">
        <v>127</v>
      </c>
      <c r="F50" s="32"/>
      <c r="G50" s="1">
        <v>80000</v>
      </c>
      <c r="H50" s="1">
        <v>80000</v>
      </c>
      <c r="I50" s="1">
        <v>80000</v>
      </c>
      <c r="J50" s="1">
        <v>80000</v>
      </c>
      <c r="K50" s="1">
        <v>427.74</v>
      </c>
      <c r="L50" s="33">
        <f t="shared" si="1"/>
        <v>0.53467500000000001</v>
      </c>
      <c r="M50" s="1">
        <v>80000</v>
      </c>
      <c r="N50" s="1">
        <v>80000</v>
      </c>
      <c r="O50" s="1">
        <v>50000</v>
      </c>
      <c r="P50" s="1">
        <f t="shared" si="6"/>
        <v>50000</v>
      </c>
      <c r="Q50" s="1">
        <v>80000</v>
      </c>
      <c r="R50" s="1">
        <v>50000</v>
      </c>
      <c r="S50" s="1">
        <f t="shared" si="7"/>
        <v>50000</v>
      </c>
      <c r="T50" s="1">
        <v>50000</v>
      </c>
      <c r="U50" s="1">
        <f t="shared" si="8"/>
        <v>50000</v>
      </c>
    </row>
    <row r="51" spans="1:25" s="23" customFormat="1" ht="15.6" hidden="1" x14ac:dyDescent="0.25">
      <c r="A51" s="24" t="s">
        <v>13</v>
      </c>
      <c r="B51" s="25">
        <v>11</v>
      </c>
      <c r="C51" s="26" t="s">
        <v>18</v>
      </c>
      <c r="D51" s="27">
        <v>363</v>
      </c>
      <c r="E51" s="20"/>
      <c r="F51" s="20"/>
      <c r="G51" s="21">
        <f>SUM(G52)</f>
        <v>5000</v>
      </c>
      <c r="H51" s="21">
        <f t="shared" ref="H51:U51" si="17">SUM(H52)</f>
        <v>5000</v>
      </c>
      <c r="I51" s="21">
        <f t="shared" si="17"/>
        <v>5000</v>
      </c>
      <c r="J51" s="21">
        <f t="shared" si="17"/>
        <v>5000</v>
      </c>
      <c r="K51" s="21">
        <f t="shared" si="17"/>
        <v>0</v>
      </c>
      <c r="L51" s="22">
        <f t="shared" si="1"/>
        <v>0</v>
      </c>
      <c r="M51" s="21">
        <f t="shared" si="17"/>
        <v>5050</v>
      </c>
      <c r="N51" s="21">
        <f t="shared" si="17"/>
        <v>5050</v>
      </c>
      <c r="O51" s="21">
        <f t="shared" si="17"/>
        <v>5000</v>
      </c>
      <c r="P51" s="21">
        <f t="shared" si="17"/>
        <v>5000</v>
      </c>
      <c r="Q51" s="21">
        <f t="shared" si="17"/>
        <v>5303</v>
      </c>
      <c r="R51" s="21">
        <f t="shared" si="17"/>
        <v>7500</v>
      </c>
      <c r="S51" s="21">
        <f t="shared" si="17"/>
        <v>7500</v>
      </c>
      <c r="T51" s="21">
        <f t="shared" si="17"/>
        <v>10000</v>
      </c>
      <c r="U51" s="21">
        <f t="shared" si="17"/>
        <v>10000</v>
      </c>
      <c r="V51" s="57"/>
      <c r="W51" s="57"/>
      <c r="X51" s="57"/>
      <c r="Y51" s="12"/>
    </row>
    <row r="52" spans="1:25" hidden="1" x14ac:dyDescent="0.25">
      <c r="A52" s="28" t="s">
        <v>13</v>
      </c>
      <c r="B52" s="29">
        <v>11</v>
      </c>
      <c r="C52" s="30" t="s">
        <v>18</v>
      </c>
      <c r="D52" s="31">
        <v>3631</v>
      </c>
      <c r="E52" s="32" t="s">
        <v>233</v>
      </c>
      <c r="F52" s="32"/>
      <c r="G52" s="1">
        <v>5000</v>
      </c>
      <c r="H52" s="1">
        <v>5000</v>
      </c>
      <c r="I52" s="1">
        <v>5000</v>
      </c>
      <c r="J52" s="1">
        <v>5000</v>
      </c>
      <c r="K52" s="1">
        <v>0</v>
      </c>
      <c r="L52" s="33">
        <f t="shared" si="1"/>
        <v>0</v>
      </c>
      <c r="M52" s="1">
        <v>5050</v>
      </c>
      <c r="N52" s="1">
        <v>5050</v>
      </c>
      <c r="O52" s="1">
        <v>5000</v>
      </c>
      <c r="P52" s="1">
        <f t="shared" si="6"/>
        <v>5000</v>
      </c>
      <c r="Q52" s="1">
        <v>5303</v>
      </c>
      <c r="R52" s="1">
        <v>7500</v>
      </c>
      <c r="S52" s="1">
        <f t="shared" si="7"/>
        <v>7500</v>
      </c>
      <c r="T52" s="1">
        <v>10000</v>
      </c>
      <c r="U52" s="1">
        <f t="shared" si="8"/>
        <v>10000</v>
      </c>
    </row>
    <row r="53" spans="1:25" s="23" customFormat="1" ht="15.6" hidden="1" x14ac:dyDescent="0.25">
      <c r="A53" s="24" t="s">
        <v>13</v>
      </c>
      <c r="B53" s="25">
        <v>11</v>
      </c>
      <c r="C53" s="26" t="s">
        <v>18</v>
      </c>
      <c r="D53" s="27">
        <v>372</v>
      </c>
      <c r="E53" s="20"/>
      <c r="F53" s="20"/>
      <c r="G53" s="21">
        <f>SUM(G54)</f>
        <v>130000</v>
      </c>
      <c r="H53" s="21">
        <f t="shared" ref="H53:U53" si="18">SUM(H54)</f>
        <v>130000</v>
      </c>
      <c r="I53" s="21">
        <f t="shared" si="18"/>
        <v>130000</v>
      </c>
      <c r="J53" s="21">
        <f t="shared" si="18"/>
        <v>130000</v>
      </c>
      <c r="K53" s="21">
        <f t="shared" si="18"/>
        <v>25772.5</v>
      </c>
      <c r="L53" s="22">
        <f t="shared" si="1"/>
        <v>19.824999999999999</v>
      </c>
      <c r="M53" s="21">
        <f t="shared" si="18"/>
        <v>166000</v>
      </c>
      <c r="N53" s="21">
        <f t="shared" si="18"/>
        <v>166000</v>
      </c>
      <c r="O53" s="21">
        <f t="shared" si="18"/>
        <v>140000</v>
      </c>
      <c r="P53" s="21">
        <f t="shared" si="18"/>
        <v>140000</v>
      </c>
      <c r="Q53" s="21">
        <f t="shared" si="18"/>
        <v>166000</v>
      </c>
      <c r="R53" s="21">
        <f t="shared" si="18"/>
        <v>150000</v>
      </c>
      <c r="S53" s="21">
        <f t="shared" si="18"/>
        <v>150000</v>
      </c>
      <c r="T53" s="21">
        <f t="shared" si="18"/>
        <v>160000</v>
      </c>
      <c r="U53" s="21">
        <f t="shared" si="18"/>
        <v>160000</v>
      </c>
      <c r="V53" s="57"/>
      <c r="W53" s="57"/>
      <c r="X53" s="57"/>
      <c r="Y53" s="12"/>
    </row>
    <row r="54" spans="1:25" hidden="1" x14ac:dyDescent="0.25">
      <c r="A54" s="28" t="s">
        <v>13</v>
      </c>
      <c r="B54" s="29">
        <v>11</v>
      </c>
      <c r="C54" s="30" t="s">
        <v>18</v>
      </c>
      <c r="D54" s="31">
        <v>3721</v>
      </c>
      <c r="E54" s="32" t="s">
        <v>232</v>
      </c>
      <c r="F54" s="32"/>
      <c r="G54" s="1">
        <v>130000</v>
      </c>
      <c r="H54" s="1">
        <v>130000</v>
      </c>
      <c r="I54" s="1">
        <v>130000</v>
      </c>
      <c r="J54" s="1">
        <v>130000</v>
      </c>
      <c r="K54" s="1">
        <v>25772.5</v>
      </c>
      <c r="L54" s="33">
        <f t="shared" si="1"/>
        <v>19.824999999999999</v>
      </c>
      <c r="M54" s="1">
        <v>166000</v>
      </c>
      <c r="N54" s="1">
        <v>166000</v>
      </c>
      <c r="O54" s="1">
        <v>140000</v>
      </c>
      <c r="P54" s="1">
        <f t="shared" si="6"/>
        <v>140000</v>
      </c>
      <c r="Q54" s="1">
        <v>166000</v>
      </c>
      <c r="R54" s="1">
        <v>150000</v>
      </c>
      <c r="S54" s="1">
        <f t="shared" si="7"/>
        <v>150000</v>
      </c>
      <c r="T54" s="1">
        <v>160000</v>
      </c>
      <c r="U54" s="1">
        <f t="shared" si="8"/>
        <v>160000</v>
      </c>
    </row>
    <row r="55" spans="1:25" s="23" customFormat="1" ht="15.6" hidden="1" x14ac:dyDescent="0.25">
      <c r="A55" s="24" t="s">
        <v>13</v>
      </c>
      <c r="B55" s="25">
        <v>11</v>
      </c>
      <c r="C55" s="26" t="s">
        <v>18</v>
      </c>
      <c r="D55" s="27">
        <v>381</v>
      </c>
      <c r="E55" s="20"/>
      <c r="F55" s="20"/>
      <c r="G55" s="21">
        <f>SUM(G56)</f>
        <v>5000</v>
      </c>
      <c r="H55" s="21">
        <f t="shared" ref="H55:U55" si="19">SUM(H56)</f>
        <v>5000</v>
      </c>
      <c r="I55" s="21">
        <f t="shared" si="19"/>
        <v>5000</v>
      </c>
      <c r="J55" s="21">
        <f t="shared" si="19"/>
        <v>5000</v>
      </c>
      <c r="K55" s="21">
        <f t="shared" si="19"/>
        <v>0</v>
      </c>
      <c r="L55" s="22">
        <f t="shared" si="1"/>
        <v>0</v>
      </c>
      <c r="M55" s="21">
        <f t="shared" si="19"/>
        <v>5050</v>
      </c>
      <c r="N55" s="21">
        <f t="shared" si="19"/>
        <v>5050</v>
      </c>
      <c r="O55" s="21">
        <f t="shared" si="19"/>
        <v>5000</v>
      </c>
      <c r="P55" s="21">
        <f t="shared" si="19"/>
        <v>5000</v>
      </c>
      <c r="Q55" s="21">
        <f t="shared" si="19"/>
        <v>5303</v>
      </c>
      <c r="R55" s="21">
        <f t="shared" si="19"/>
        <v>5500</v>
      </c>
      <c r="S55" s="21">
        <f t="shared" si="19"/>
        <v>5500</v>
      </c>
      <c r="T55" s="21">
        <f t="shared" si="19"/>
        <v>10000</v>
      </c>
      <c r="U55" s="21">
        <f t="shared" si="19"/>
        <v>10000</v>
      </c>
      <c r="V55" s="57"/>
      <c r="W55" s="57"/>
      <c r="X55" s="57"/>
      <c r="Y55" s="12"/>
    </row>
    <row r="56" spans="1:25" hidden="1" x14ac:dyDescent="0.25">
      <c r="A56" s="28" t="s">
        <v>13</v>
      </c>
      <c r="B56" s="29">
        <v>11</v>
      </c>
      <c r="C56" s="30" t="s">
        <v>18</v>
      </c>
      <c r="D56" s="31">
        <v>3811</v>
      </c>
      <c r="E56" s="32" t="s">
        <v>141</v>
      </c>
      <c r="F56" s="32"/>
      <c r="G56" s="1">
        <v>5000</v>
      </c>
      <c r="H56" s="1">
        <v>5000</v>
      </c>
      <c r="I56" s="1">
        <v>5000</v>
      </c>
      <c r="J56" s="1">
        <v>5000</v>
      </c>
      <c r="K56" s="1">
        <v>0</v>
      </c>
      <c r="L56" s="33">
        <f t="shared" si="1"/>
        <v>0</v>
      </c>
      <c r="M56" s="1">
        <v>5050</v>
      </c>
      <c r="N56" s="1">
        <v>5050</v>
      </c>
      <c r="O56" s="1">
        <v>5000</v>
      </c>
      <c r="P56" s="1">
        <f t="shared" si="6"/>
        <v>5000</v>
      </c>
      <c r="Q56" s="1">
        <v>5303</v>
      </c>
      <c r="R56" s="1">
        <v>5500</v>
      </c>
      <c r="S56" s="1">
        <f t="shared" si="7"/>
        <v>5500</v>
      </c>
      <c r="T56" s="1">
        <v>10000</v>
      </c>
      <c r="U56" s="1">
        <f t="shared" si="8"/>
        <v>10000</v>
      </c>
    </row>
    <row r="57" spans="1:25" s="23" customFormat="1" ht="15.6" hidden="1" x14ac:dyDescent="0.25">
      <c r="A57" s="24" t="s">
        <v>13</v>
      </c>
      <c r="B57" s="25">
        <v>11</v>
      </c>
      <c r="C57" s="26" t="s">
        <v>18</v>
      </c>
      <c r="D57" s="27">
        <v>422</v>
      </c>
      <c r="E57" s="20"/>
      <c r="F57" s="20"/>
      <c r="G57" s="21">
        <f>SUM(G58:G61)</f>
        <v>825000</v>
      </c>
      <c r="H57" s="21">
        <f t="shared" ref="H57:U57" si="20">SUM(H58:H61)</f>
        <v>825000</v>
      </c>
      <c r="I57" s="21">
        <f t="shared" si="20"/>
        <v>825000</v>
      </c>
      <c r="J57" s="21">
        <f t="shared" si="20"/>
        <v>825000</v>
      </c>
      <c r="K57" s="21">
        <f t="shared" si="20"/>
        <v>100251.13</v>
      </c>
      <c r="L57" s="22">
        <f t="shared" si="1"/>
        <v>12.151652121212122</v>
      </c>
      <c r="M57" s="21">
        <f t="shared" si="20"/>
        <v>935175</v>
      </c>
      <c r="N57" s="21">
        <f t="shared" si="20"/>
        <v>935175</v>
      </c>
      <c r="O57" s="21">
        <f t="shared" si="20"/>
        <v>2000000</v>
      </c>
      <c r="P57" s="21">
        <f t="shared" si="20"/>
        <v>2000000</v>
      </c>
      <c r="Q57" s="21">
        <f t="shared" si="20"/>
        <v>981934</v>
      </c>
      <c r="R57" s="21">
        <f t="shared" si="20"/>
        <v>970000</v>
      </c>
      <c r="S57" s="21">
        <f t="shared" si="20"/>
        <v>970000</v>
      </c>
      <c r="T57" s="21">
        <f t="shared" si="20"/>
        <v>800000</v>
      </c>
      <c r="U57" s="21">
        <f t="shared" si="20"/>
        <v>800000</v>
      </c>
      <c r="V57" s="57"/>
      <c r="W57" s="57"/>
      <c r="X57" s="57"/>
      <c r="Y57" s="12"/>
    </row>
    <row r="58" spans="1:25" hidden="1" x14ac:dyDescent="0.25">
      <c r="A58" s="28" t="s">
        <v>13</v>
      </c>
      <c r="B58" s="29">
        <v>11</v>
      </c>
      <c r="C58" s="30" t="s">
        <v>18</v>
      </c>
      <c r="D58" s="31">
        <v>4221</v>
      </c>
      <c r="E58" s="32" t="s">
        <v>129</v>
      </c>
      <c r="F58" s="32"/>
      <c r="G58" s="1">
        <v>345000</v>
      </c>
      <c r="H58" s="1">
        <v>345000</v>
      </c>
      <c r="I58" s="1">
        <v>345000</v>
      </c>
      <c r="J58" s="1">
        <v>345000</v>
      </c>
      <c r="K58" s="1">
        <v>31543.75</v>
      </c>
      <c r="L58" s="33">
        <f t="shared" si="1"/>
        <v>9.1431159420289863</v>
      </c>
      <c r="M58" s="1">
        <v>348795</v>
      </c>
      <c r="N58" s="1">
        <v>348795</v>
      </c>
      <c r="O58" s="1">
        <v>300000</v>
      </c>
      <c r="P58" s="1">
        <f t="shared" si="6"/>
        <v>300000</v>
      </c>
      <c r="Q58" s="1">
        <v>366235</v>
      </c>
      <c r="R58" s="1">
        <v>350000</v>
      </c>
      <c r="S58" s="1">
        <f t="shared" si="7"/>
        <v>350000</v>
      </c>
      <c r="T58" s="1">
        <v>400000</v>
      </c>
      <c r="U58" s="1">
        <f t="shared" si="8"/>
        <v>400000</v>
      </c>
    </row>
    <row r="59" spans="1:25" hidden="1" x14ac:dyDescent="0.25">
      <c r="A59" s="28" t="s">
        <v>13</v>
      </c>
      <c r="B59" s="29">
        <v>11</v>
      </c>
      <c r="C59" s="30" t="s">
        <v>18</v>
      </c>
      <c r="D59" s="31">
        <v>4222</v>
      </c>
      <c r="E59" s="32" t="s">
        <v>130</v>
      </c>
      <c r="F59" s="32"/>
      <c r="G59" s="1">
        <v>150000</v>
      </c>
      <c r="H59" s="1">
        <v>150000</v>
      </c>
      <c r="I59" s="1">
        <v>150000</v>
      </c>
      <c r="J59" s="1">
        <v>150000</v>
      </c>
      <c r="K59" s="1">
        <v>9005.2199999999993</v>
      </c>
      <c r="L59" s="33">
        <f t="shared" si="1"/>
        <v>6.0034799999999988</v>
      </c>
      <c r="M59" s="1">
        <v>151650</v>
      </c>
      <c r="N59" s="1">
        <v>151650</v>
      </c>
      <c r="O59" s="1">
        <v>1200000</v>
      </c>
      <c r="P59" s="1">
        <f t="shared" si="6"/>
        <v>1200000</v>
      </c>
      <c r="Q59" s="1">
        <v>159233</v>
      </c>
      <c r="R59" s="1">
        <v>300000</v>
      </c>
      <c r="S59" s="1">
        <f t="shared" si="7"/>
        <v>300000</v>
      </c>
      <c r="T59" s="1">
        <v>150000</v>
      </c>
      <c r="U59" s="1">
        <f t="shared" si="8"/>
        <v>150000</v>
      </c>
    </row>
    <row r="60" spans="1:25" hidden="1" x14ac:dyDescent="0.25">
      <c r="A60" s="28" t="s">
        <v>13</v>
      </c>
      <c r="B60" s="29">
        <v>11</v>
      </c>
      <c r="C60" s="30" t="s">
        <v>18</v>
      </c>
      <c r="D60" s="31">
        <v>4223</v>
      </c>
      <c r="E60" s="32" t="s">
        <v>131</v>
      </c>
      <c r="F60" s="32"/>
      <c r="G60" s="1">
        <v>170000</v>
      </c>
      <c r="H60" s="1">
        <v>170000</v>
      </c>
      <c r="I60" s="1">
        <v>170000</v>
      </c>
      <c r="J60" s="1">
        <v>170000</v>
      </c>
      <c r="K60" s="1">
        <v>46907.76</v>
      </c>
      <c r="L60" s="33">
        <f t="shared" si="1"/>
        <v>27.5928</v>
      </c>
      <c r="M60" s="1">
        <v>171870</v>
      </c>
      <c r="N60" s="1">
        <v>171870</v>
      </c>
      <c r="O60" s="1">
        <v>100000</v>
      </c>
      <c r="P60" s="1">
        <f t="shared" si="6"/>
        <v>100000</v>
      </c>
      <c r="Q60" s="1">
        <v>180463</v>
      </c>
      <c r="R60" s="1">
        <v>120000</v>
      </c>
      <c r="S60" s="1">
        <f t="shared" si="7"/>
        <v>120000</v>
      </c>
      <c r="T60" s="1">
        <v>150000</v>
      </c>
      <c r="U60" s="1">
        <f t="shared" si="8"/>
        <v>150000</v>
      </c>
    </row>
    <row r="61" spans="1:25" hidden="1" x14ac:dyDescent="0.25">
      <c r="A61" s="28" t="s">
        <v>13</v>
      </c>
      <c r="B61" s="29">
        <v>11</v>
      </c>
      <c r="C61" s="30" t="s">
        <v>18</v>
      </c>
      <c r="D61" s="31">
        <v>4227</v>
      </c>
      <c r="E61" s="32" t="s">
        <v>132</v>
      </c>
      <c r="F61" s="32"/>
      <c r="G61" s="1">
        <v>160000</v>
      </c>
      <c r="H61" s="1">
        <v>160000</v>
      </c>
      <c r="I61" s="1">
        <v>160000</v>
      </c>
      <c r="J61" s="1">
        <v>160000</v>
      </c>
      <c r="K61" s="1">
        <v>12794.4</v>
      </c>
      <c r="L61" s="33">
        <f t="shared" si="1"/>
        <v>7.9964999999999993</v>
      </c>
      <c r="M61" s="1">
        <v>262860</v>
      </c>
      <c r="N61" s="1">
        <v>262860</v>
      </c>
      <c r="O61" s="1">
        <v>400000</v>
      </c>
      <c r="P61" s="1">
        <f t="shared" si="6"/>
        <v>400000</v>
      </c>
      <c r="Q61" s="1">
        <v>276003</v>
      </c>
      <c r="R61" s="1">
        <v>200000</v>
      </c>
      <c r="S61" s="1">
        <f t="shared" si="7"/>
        <v>200000</v>
      </c>
      <c r="T61" s="1">
        <v>100000</v>
      </c>
      <c r="U61" s="1">
        <f t="shared" si="8"/>
        <v>100000</v>
      </c>
    </row>
    <row r="62" spans="1:25" s="23" customFormat="1" ht="15.6" hidden="1" x14ac:dyDescent="0.25">
      <c r="A62" s="24" t="s">
        <v>13</v>
      </c>
      <c r="B62" s="25">
        <v>61</v>
      </c>
      <c r="C62" s="26" t="s">
        <v>18</v>
      </c>
      <c r="D62" s="27">
        <v>326</v>
      </c>
      <c r="E62" s="20"/>
      <c r="F62" s="20"/>
      <c r="G62" s="21"/>
      <c r="H62" s="21"/>
      <c r="I62" s="21">
        <f>I63</f>
        <v>0</v>
      </c>
      <c r="J62" s="21">
        <f>J63</f>
        <v>0</v>
      </c>
      <c r="K62" s="21">
        <f>K63</f>
        <v>3942274.38</v>
      </c>
      <c r="L62" s="22" t="str">
        <f t="shared" si="1"/>
        <v>-</v>
      </c>
      <c r="M62" s="21"/>
      <c r="N62" s="21"/>
      <c r="O62" s="21">
        <f>O63</f>
        <v>0</v>
      </c>
      <c r="P62" s="21">
        <f t="shared" ref="P62:U62" si="21">P63</f>
        <v>0</v>
      </c>
      <c r="Q62" s="21">
        <f t="shared" si="21"/>
        <v>0</v>
      </c>
      <c r="R62" s="21">
        <f t="shared" si="21"/>
        <v>0</v>
      </c>
      <c r="S62" s="21">
        <f t="shared" si="21"/>
        <v>0</v>
      </c>
      <c r="T62" s="21">
        <f t="shared" si="21"/>
        <v>0</v>
      </c>
      <c r="U62" s="21">
        <f t="shared" si="21"/>
        <v>0</v>
      </c>
      <c r="V62" s="57"/>
      <c r="W62" s="57"/>
      <c r="X62" s="57"/>
      <c r="Y62" s="12"/>
    </row>
    <row r="63" spans="1:25" hidden="1" x14ac:dyDescent="0.25">
      <c r="A63" s="28" t="s">
        <v>13</v>
      </c>
      <c r="B63" s="29">
        <v>61</v>
      </c>
      <c r="C63" s="30" t="s">
        <v>18</v>
      </c>
      <c r="D63" s="31">
        <v>3237</v>
      </c>
      <c r="E63" s="32" t="s">
        <v>36</v>
      </c>
      <c r="F63" s="32"/>
      <c r="G63" s="1"/>
      <c r="H63" s="1"/>
      <c r="I63" s="1">
        <v>0</v>
      </c>
      <c r="J63" s="37"/>
      <c r="K63" s="1">
        <v>3942274.38</v>
      </c>
      <c r="L63" s="33" t="str">
        <f t="shared" si="1"/>
        <v>-</v>
      </c>
      <c r="M63" s="1"/>
      <c r="N63" s="1"/>
      <c r="O63" s="1"/>
      <c r="P63" s="37"/>
      <c r="Q63" s="1"/>
      <c r="R63" s="1"/>
      <c r="S63" s="37"/>
      <c r="T63" s="1"/>
      <c r="U63" s="37"/>
    </row>
    <row r="64" spans="1:25" s="23" customFormat="1" ht="62.4" x14ac:dyDescent="0.25">
      <c r="A64" s="417" t="s">
        <v>39</v>
      </c>
      <c r="B64" s="417"/>
      <c r="C64" s="417"/>
      <c r="D64" s="417"/>
      <c r="E64" s="20" t="s">
        <v>35</v>
      </c>
      <c r="F64" s="20" t="s">
        <v>253</v>
      </c>
      <c r="G64" s="21">
        <f>G65+G67+G71</f>
        <v>1740000</v>
      </c>
      <c r="H64" s="21">
        <f t="shared" ref="H64:U64" si="22">H65+H67+H71</f>
        <v>1740000</v>
      </c>
      <c r="I64" s="21">
        <f t="shared" si="22"/>
        <v>2740000</v>
      </c>
      <c r="J64" s="21">
        <f t="shared" si="22"/>
        <v>2740000</v>
      </c>
      <c r="K64" s="21">
        <f t="shared" si="22"/>
        <v>1388852.3499999999</v>
      </c>
      <c r="L64" s="22">
        <f t="shared" si="1"/>
        <v>50.688041970802914</v>
      </c>
      <c r="M64" s="21">
        <f t="shared" si="22"/>
        <v>1713900</v>
      </c>
      <c r="N64" s="21">
        <f t="shared" si="22"/>
        <v>1713900</v>
      </c>
      <c r="O64" s="21">
        <f t="shared" si="22"/>
        <v>2300000</v>
      </c>
      <c r="P64" s="21">
        <f t="shared" si="22"/>
        <v>2300000</v>
      </c>
      <c r="Q64" s="21">
        <f t="shared" si="22"/>
        <v>1739610</v>
      </c>
      <c r="R64" s="21">
        <f t="shared" si="22"/>
        <v>2400000</v>
      </c>
      <c r="S64" s="21">
        <f t="shared" si="22"/>
        <v>2400000</v>
      </c>
      <c r="T64" s="21">
        <f t="shared" si="22"/>
        <v>2670000</v>
      </c>
      <c r="U64" s="21">
        <f t="shared" si="22"/>
        <v>2670000</v>
      </c>
      <c r="V64" s="57"/>
      <c r="W64" s="57"/>
      <c r="X64" s="57"/>
      <c r="Y64" s="12"/>
    </row>
    <row r="65" spans="1:25" s="23" customFormat="1" ht="15.6" hidden="1" x14ac:dyDescent="0.25">
      <c r="A65" s="24" t="s">
        <v>39</v>
      </c>
      <c r="B65" s="25">
        <v>11</v>
      </c>
      <c r="C65" s="26" t="s">
        <v>18</v>
      </c>
      <c r="D65" s="27">
        <v>322</v>
      </c>
      <c r="E65" s="20"/>
      <c r="F65" s="20"/>
      <c r="G65" s="21">
        <f>SUM(G66)</f>
        <v>180000</v>
      </c>
      <c r="H65" s="21">
        <f t="shared" ref="H65:U65" si="23">SUM(H66)</f>
        <v>180000</v>
      </c>
      <c r="I65" s="21">
        <f t="shared" si="23"/>
        <v>180000</v>
      </c>
      <c r="J65" s="21">
        <f t="shared" si="23"/>
        <v>180000</v>
      </c>
      <c r="K65" s="21">
        <f t="shared" si="23"/>
        <v>79131.960000000006</v>
      </c>
      <c r="L65" s="22">
        <f t="shared" si="1"/>
        <v>43.962200000000003</v>
      </c>
      <c r="M65" s="21">
        <f t="shared" si="23"/>
        <v>177300</v>
      </c>
      <c r="N65" s="21">
        <f t="shared" si="23"/>
        <v>177300</v>
      </c>
      <c r="O65" s="21">
        <f t="shared" si="23"/>
        <v>150000</v>
      </c>
      <c r="P65" s="21">
        <f t="shared" si="23"/>
        <v>150000</v>
      </c>
      <c r="Q65" s="21">
        <f t="shared" si="23"/>
        <v>179960</v>
      </c>
      <c r="R65" s="21">
        <f t="shared" si="23"/>
        <v>150000</v>
      </c>
      <c r="S65" s="21">
        <f t="shared" si="23"/>
        <v>150000</v>
      </c>
      <c r="T65" s="21">
        <f t="shared" si="23"/>
        <v>150000</v>
      </c>
      <c r="U65" s="21">
        <f t="shared" si="23"/>
        <v>150000</v>
      </c>
      <c r="V65" s="57"/>
      <c r="W65" s="57"/>
      <c r="X65" s="57"/>
      <c r="Y65" s="12"/>
    </row>
    <row r="66" spans="1:25" s="39" customFormat="1" hidden="1" x14ac:dyDescent="0.25">
      <c r="A66" s="28" t="s">
        <v>39</v>
      </c>
      <c r="B66" s="29">
        <v>11</v>
      </c>
      <c r="C66" s="30" t="s">
        <v>18</v>
      </c>
      <c r="D66" s="31">
        <v>3225</v>
      </c>
      <c r="E66" s="32" t="s">
        <v>290</v>
      </c>
      <c r="F66" s="38"/>
      <c r="G66" s="1">
        <v>180000</v>
      </c>
      <c r="H66" s="1">
        <v>180000</v>
      </c>
      <c r="I66" s="1">
        <v>180000</v>
      </c>
      <c r="J66" s="1">
        <v>180000</v>
      </c>
      <c r="K66" s="1">
        <v>79131.960000000006</v>
      </c>
      <c r="L66" s="33">
        <f t="shared" si="1"/>
        <v>43.962200000000003</v>
      </c>
      <c r="M66" s="1">
        <v>177300</v>
      </c>
      <c r="N66" s="1">
        <v>177300</v>
      </c>
      <c r="O66" s="1">
        <v>150000</v>
      </c>
      <c r="P66" s="1">
        <f>O66</f>
        <v>150000</v>
      </c>
      <c r="Q66" s="1">
        <v>179960</v>
      </c>
      <c r="R66" s="1">
        <v>150000</v>
      </c>
      <c r="S66" s="1">
        <f>R66</f>
        <v>150000</v>
      </c>
      <c r="T66" s="1">
        <v>150000</v>
      </c>
      <c r="U66" s="1">
        <f>T66</f>
        <v>150000</v>
      </c>
      <c r="V66" s="124"/>
      <c r="W66" s="124"/>
      <c r="X66" s="124"/>
      <c r="Y66" s="133"/>
    </row>
    <row r="67" spans="1:25" s="41" customFormat="1" ht="15.6" hidden="1" x14ac:dyDescent="0.25">
      <c r="A67" s="24" t="s">
        <v>39</v>
      </c>
      <c r="B67" s="25">
        <v>11</v>
      </c>
      <c r="C67" s="26" t="s">
        <v>18</v>
      </c>
      <c r="D67" s="27">
        <v>323</v>
      </c>
      <c r="E67" s="20"/>
      <c r="F67" s="40"/>
      <c r="G67" s="21">
        <f>SUM(G68:G70)</f>
        <v>1360000</v>
      </c>
      <c r="H67" s="21">
        <f t="shared" ref="H67:U67" si="24">SUM(H68:H70)</f>
        <v>1360000</v>
      </c>
      <c r="I67" s="21">
        <f t="shared" si="24"/>
        <v>2360000</v>
      </c>
      <c r="J67" s="21">
        <f t="shared" si="24"/>
        <v>2360000</v>
      </c>
      <c r="K67" s="21">
        <f t="shared" si="24"/>
        <v>1112993.1499999999</v>
      </c>
      <c r="L67" s="22">
        <f t="shared" si="1"/>
        <v>47.160726694915247</v>
      </c>
      <c r="M67" s="21">
        <f t="shared" si="24"/>
        <v>1339600</v>
      </c>
      <c r="N67" s="21">
        <f t="shared" si="24"/>
        <v>1339600</v>
      </c>
      <c r="O67" s="21">
        <f t="shared" si="24"/>
        <v>1800000</v>
      </c>
      <c r="P67" s="21">
        <f t="shared" si="24"/>
        <v>1800000</v>
      </c>
      <c r="Q67" s="21">
        <f t="shared" si="24"/>
        <v>1359695</v>
      </c>
      <c r="R67" s="21">
        <f t="shared" si="24"/>
        <v>1900000</v>
      </c>
      <c r="S67" s="21">
        <f t="shared" si="24"/>
        <v>1900000</v>
      </c>
      <c r="T67" s="21">
        <f t="shared" si="24"/>
        <v>2200000</v>
      </c>
      <c r="U67" s="21">
        <f t="shared" si="24"/>
        <v>2200000</v>
      </c>
      <c r="V67" s="125"/>
      <c r="W67" s="125"/>
      <c r="X67" s="125"/>
      <c r="Y67" s="134"/>
    </row>
    <row r="68" spans="1:25" s="23" customFormat="1" ht="15.6" hidden="1" x14ac:dyDescent="0.25">
      <c r="A68" s="28" t="s">
        <v>39</v>
      </c>
      <c r="B68" s="29">
        <v>11</v>
      </c>
      <c r="C68" s="30" t="s">
        <v>18</v>
      </c>
      <c r="D68" s="31">
        <v>3232</v>
      </c>
      <c r="E68" s="32" t="s">
        <v>118</v>
      </c>
      <c r="F68" s="32"/>
      <c r="G68" s="1">
        <v>680000</v>
      </c>
      <c r="H68" s="1">
        <v>680000</v>
      </c>
      <c r="I68" s="1">
        <v>680000</v>
      </c>
      <c r="J68" s="1">
        <v>680000</v>
      </c>
      <c r="K68" s="1">
        <v>416406.75</v>
      </c>
      <c r="L68" s="33">
        <f t="shared" si="1"/>
        <v>61.236286764705881</v>
      </c>
      <c r="M68" s="1">
        <v>669800</v>
      </c>
      <c r="N68" s="1">
        <v>669800</v>
      </c>
      <c r="O68" s="1">
        <v>600000</v>
      </c>
      <c r="P68" s="1">
        <f>O68</f>
        <v>600000</v>
      </c>
      <c r="Q68" s="1">
        <v>679847</v>
      </c>
      <c r="R68" s="1">
        <v>500000</v>
      </c>
      <c r="S68" s="1">
        <f>R68</f>
        <v>500000</v>
      </c>
      <c r="T68" s="1">
        <v>500000</v>
      </c>
      <c r="U68" s="1">
        <f>T68</f>
        <v>500000</v>
      </c>
      <c r="V68" s="57"/>
      <c r="W68" s="57"/>
      <c r="X68" s="57"/>
      <c r="Y68" s="12"/>
    </row>
    <row r="69" spans="1:25" s="23" customFormat="1" ht="15.6" hidden="1" x14ac:dyDescent="0.25">
      <c r="A69" s="28" t="s">
        <v>39</v>
      </c>
      <c r="B69" s="29">
        <v>11</v>
      </c>
      <c r="C69" s="30" t="s">
        <v>18</v>
      </c>
      <c r="D69" s="31">
        <v>3235</v>
      </c>
      <c r="E69" s="32" t="s">
        <v>42</v>
      </c>
      <c r="F69" s="32"/>
      <c r="G69" s="1">
        <v>500000</v>
      </c>
      <c r="H69" s="1">
        <v>500000</v>
      </c>
      <c r="I69" s="1">
        <v>1500000</v>
      </c>
      <c r="J69" s="1">
        <v>1500000</v>
      </c>
      <c r="K69" s="1">
        <v>599764.25</v>
      </c>
      <c r="L69" s="33">
        <f t="shared" si="1"/>
        <v>39.98428333333333</v>
      </c>
      <c r="M69" s="1">
        <v>492500</v>
      </c>
      <c r="N69" s="1">
        <v>492500</v>
      </c>
      <c r="O69" s="1">
        <v>1000000</v>
      </c>
      <c r="P69" s="1">
        <f>O69</f>
        <v>1000000</v>
      </c>
      <c r="Q69" s="1">
        <v>499888</v>
      </c>
      <c r="R69" s="1">
        <v>1200000</v>
      </c>
      <c r="S69" s="1">
        <f>R69</f>
        <v>1200000</v>
      </c>
      <c r="T69" s="1">
        <v>1500000</v>
      </c>
      <c r="U69" s="1">
        <f>T69</f>
        <v>1500000</v>
      </c>
      <c r="V69" s="57"/>
      <c r="W69" s="57"/>
      <c r="X69" s="57"/>
      <c r="Y69" s="12"/>
    </row>
    <row r="70" spans="1:25" s="41" customFormat="1" ht="15.6" hidden="1" x14ac:dyDescent="0.25">
      <c r="A70" s="28" t="s">
        <v>39</v>
      </c>
      <c r="B70" s="29">
        <v>11</v>
      </c>
      <c r="C70" s="30" t="s">
        <v>18</v>
      </c>
      <c r="D70" s="31">
        <v>3239</v>
      </c>
      <c r="E70" s="32" t="s">
        <v>41</v>
      </c>
      <c r="F70" s="38"/>
      <c r="G70" s="1">
        <v>180000</v>
      </c>
      <c r="H70" s="1">
        <v>180000</v>
      </c>
      <c r="I70" s="1">
        <v>180000</v>
      </c>
      <c r="J70" s="1">
        <v>180000</v>
      </c>
      <c r="K70" s="1">
        <v>96822.15</v>
      </c>
      <c r="L70" s="33">
        <f t="shared" si="1"/>
        <v>53.790083333333328</v>
      </c>
      <c r="M70" s="1">
        <v>177300</v>
      </c>
      <c r="N70" s="1">
        <v>177300</v>
      </c>
      <c r="O70" s="1">
        <v>200000</v>
      </c>
      <c r="P70" s="1">
        <f>O70</f>
        <v>200000</v>
      </c>
      <c r="Q70" s="1">
        <v>179960</v>
      </c>
      <c r="R70" s="1">
        <v>200000</v>
      </c>
      <c r="S70" s="1">
        <f>R70</f>
        <v>200000</v>
      </c>
      <c r="T70" s="1">
        <v>200000</v>
      </c>
      <c r="U70" s="1">
        <f>T70</f>
        <v>200000</v>
      </c>
      <c r="V70" s="125"/>
      <c r="W70" s="125"/>
      <c r="X70" s="125"/>
      <c r="Y70" s="134"/>
    </row>
    <row r="71" spans="1:25" s="41" customFormat="1" ht="15.6" hidden="1" x14ac:dyDescent="0.25">
      <c r="A71" s="24" t="s">
        <v>39</v>
      </c>
      <c r="B71" s="25">
        <v>11</v>
      </c>
      <c r="C71" s="26" t="s">
        <v>18</v>
      </c>
      <c r="D71" s="27">
        <v>329</v>
      </c>
      <c r="E71" s="20"/>
      <c r="F71" s="40"/>
      <c r="G71" s="21">
        <f>SUM(G72)</f>
        <v>200000</v>
      </c>
      <c r="H71" s="21">
        <f t="shared" ref="H71:U71" si="25">SUM(H72)</f>
        <v>200000</v>
      </c>
      <c r="I71" s="21">
        <f t="shared" si="25"/>
        <v>200000</v>
      </c>
      <c r="J71" s="21">
        <f t="shared" si="25"/>
        <v>200000</v>
      </c>
      <c r="K71" s="21">
        <f t="shared" si="25"/>
        <v>196727.24</v>
      </c>
      <c r="L71" s="22">
        <f t="shared" si="1"/>
        <v>98.363619999999997</v>
      </c>
      <c r="M71" s="21">
        <f t="shared" si="25"/>
        <v>197000</v>
      </c>
      <c r="N71" s="21">
        <f t="shared" si="25"/>
        <v>197000</v>
      </c>
      <c r="O71" s="21">
        <f t="shared" si="25"/>
        <v>350000</v>
      </c>
      <c r="P71" s="21">
        <f t="shared" si="25"/>
        <v>350000</v>
      </c>
      <c r="Q71" s="21">
        <f t="shared" si="25"/>
        <v>199955</v>
      </c>
      <c r="R71" s="21">
        <f t="shared" si="25"/>
        <v>350000</v>
      </c>
      <c r="S71" s="21">
        <f t="shared" si="25"/>
        <v>350000</v>
      </c>
      <c r="T71" s="21">
        <f t="shared" si="25"/>
        <v>320000</v>
      </c>
      <c r="U71" s="21">
        <f t="shared" si="25"/>
        <v>320000</v>
      </c>
      <c r="V71" s="125"/>
      <c r="W71" s="125"/>
      <c r="X71" s="125"/>
      <c r="Y71" s="134"/>
    </row>
    <row r="72" spans="1:25" s="23" customFormat="1" ht="15.6" hidden="1" x14ac:dyDescent="0.25">
      <c r="A72" s="28" t="s">
        <v>39</v>
      </c>
      <c r="B72" s="29">
        <v>11</v>
      </c>
      <c r="C72" s="30" t="s">
        <v>18</v>
      </c>
      <c r="D72" s="31">
        <v>3292</v>
      </c>
      <c r="E72" s="32" t="s">
        <v>123</v>
      </c>
      <c r="F72" s="32"/>
      <c r="G72" s="1">
        <v>200000</v>
      </c>
      <c r="H72" s="1">
        <v>200000</v>
      </c>
      <c r="I72" s="1">
        <v>200000</v>
      </c>
      <c r="J72" s="1">
        <v>200000</v>
      </c>
      <c r="K72" s="1">
        <v>196727.24</v>
      </c>
      <c r="L72" s="33">
        <f t="shared" si="1"/>
        <v>98.363619999999997</v>
      </c>
      <c r="M72" s="1">
        <v>197000</v>
      </c>
      <c r="N72" s="1">
        <v>197000</v>
      </c>
      <c r="O72" s="1">
        <v>350000</v>
      </c>
      <c r="P72" s="1">
        <f>O72</f>
        <v>350000</v>
      </c>
      <c r="Q72" s="1">
        <v>199955</v>
      </c>
      <c r="R72" s="1">
        <v>350000</v>
      </c>
      <c r="S72" s="1">
        <f>R72</f>
        <v>350000</v>
      </c>
      <c r="T72" s="1">
        <v>320000</v>
      </c>
      <c r="U72" s="1">
        <f>T72</f>
        <v>320000</v>
      </c>
      <c r="V72" s="57"/>
      <c r="W72" s="57"/>
      <c r="X72" s="57"/>
      <c r="Y72" s="12"/>
    </row>
    <row r="73" spans="1:25" s="36" customFormat="1" ht="62.4" x14ac:dyDescent="0.25">
      <c r="A73" s="417" t="s">
        <v>563</v>
      </c>
      <c r="B73" s="417"/>
      <c r="C73" s="417"/>
      <c r="D73" s="417"/>
      <c r="E73" s="20" t="s">
        <v>242</v>
      </c>
      <c r="F73" s="20" t="s">
        <v>253</v>
      </c>
      <c r="G73" s="21">
        <f>G74+G76+G81+G84+G88</f>
        <v>10257603</v>
      </c>
      <c r="H73" s="21">
        <f t="shared" ref="H73:U73" si="26">H74+H76+H81+H84+H88</f>
        <v>10257603</v>
      </c>
      <c r="I73" s="21">
        <f t="shared" si="26"/>
        <v>10257603</v>
      </c>
      <c r="J73" s="21">
        <f t="shared" si="26"/>
        <v>10257603</v>
      </c>
      <c r="K73" s="21">
        <f t="shared" si="26"/>
        <v>6550421.8300000001</v>
      </c>
      <c r="L73" s="22">
        <f t="shared" si="1"/>
        <v>63.859186498054179</v>
      </c>
      <c r="M73" s="21">
        <f t="shared" si="26"/>
        <v>9035873</v>
      </c>
      <c r="N73" s="21">
        <f t="shared" si="26"/>
        <v>9035873</v>
      </c>
      <c r="O73" s="21">
        <f t="shared" si="26"/>
        <v>15610000</v>
      </c>
      <c r="P73" s="21">
        <f t="shared" si="26"/>
        <v>15610000</v>
      </c>
      <c r="Q73" s="21">
        <f t="shared" si="26"/>
        <v>9345822</v>
      </c>
      <c r="R73" s="21">
        <f t="shared" si="26"/>
        <v>16220000</v>
      </c>
      <c r="S73" s="21">
        <f t="shared" si="26"/>
        <v>16220000</v>
      </c>
      <c r="T73" s="21">
        <f t="shared" si="26"/>
        <v>16730000</v>
      </c>
      <c r="U73" s="21">
        <f t="shared" si="26"/>
        <v>16730000</v>
      </c>
      <c r="V73" s="21"/>
      <c r="W73" s="21"/>
      <c r="X73" s="21"/>
      <c r="Y73" s="132"/>
    </row>
    <row r="74" spans="1:25" s="36" customFormat="1" ht="15.6" hidden="1" x14ac:dyDescent="0.25">
      <c r="A74" s="24" t="s">
        <v>40</v>
      </c>
      <c r="B74" s="25">
        <v>11</v>
      </c>
      <c r="C74" s="115" t="s">
        <v>18</v>
      </c>
      <c r="D74" s="27">
        <v>322</v>
      </c>
      <c r="E74" s="20"/>
      <c r="F74" s="20"/>
      <c r="G74" s="21">
        <f>SUM(G75)</f>
        <v>122000</v>
      </c>
      <c r="H74" s="21">
        <f t="shared" ref="H74:U74" si="27">SUM(H75)</f>
        <v>122000</v>
      </c>
      <c r="I74" s="21">
        <f t="shared" si="27"/>
        <v>122000</v>
      </c>
      <c r="J74" s="21">
        <f t="shared" si="27"/>
        <v>122000</v>
      </c>
      <c r="K74" s="21">
        <f t="shared" si="27"/>
        <v>12258.74</v>
      </c>
      <c r="L74" s="22">
        <f t="shared" si="1"/>
        <v>10.048147540983607</v>
      </c>
      <c r="M74" s="21">
        <f t="shared" si="27"/>
        <v>120170</v>
      </c>
      <c r="N74" s="21">
        <f t="shared" si="27"/>
        <v>120170</v>
      </c>
      <c r="O74" s="21">
        <f t="shared" si="27"/>
        <v>50000</v>
      </c>
      <c r="P74" s="21">
        <f t="shared" si="27"/>
        <v>50000</v>
      </c>
      <c r="Q74" s="21">
        <f t="shared" si="27"/>
        <v>121973</v>
      </c>
      <c r="R74" s="21">
        <f t="shared" si="27"/>
        <v>50000</v>
      </c>
      <c r="S74" s="21">
        <f t="shared" si="27"/>
        <v>50000</v>
      </c>
      <c r="T74" s="21">
        <f t="shared" si="27"/>
        <v>50000</v>
      </c>
      <c r="U74" s="21">
        <f t="shared" si="27"/>
        <v>50000</v>
      </c>
      <c r="V74" s="21"/>
      <c r="W74" s="21"/>
      <c r="X74" s="21"/>
      <c r="Y74" s="132"/>
    </row>
    <row r="75" spans="1:25" s="36" customFormat="1" ht="15.6" hidden="1" x14ac:dyDescent="0.25">
      <c r="A75" s="28" t="s">
        <v>40</v>
      </c>
      <c r="B75" s="29">
        <v>11</v>
      </c>
      <c r="C75" s="116" t="s">
        <v>18</v>
      </c>
      <c r="D75" s="31">
        <v>3224</v>
      </c>
      <c r="E75" s="32" t="s">
        <v>116</v>
      </c>
      <c r="F75" s="32"/>
      <c r="G75" s="1">
        <v>122000</v>
      </c>
      <c r="H75" s="1">
        <v>122000</v>
      </c>
      <c r="I75" s="1">
        <v>122000</v>
      </c>
      <c r="J75" s="1">
        <v>122000</v>
      </c>
      <c r="K75" s="1">
        <v>12258.74</v>
      </c>
      <c r="L75" s="33">
        <f t="shared" si="1"/>
        <v>10.048147540983607</v>
      </c>
      <c r="M75" s="1">
        <v>120170</v>
      </c>
      <c r="N75" s="1">
        <v>120170</v>
      </c>
      <c r="O75" s="1">
        <v>50000</v>
      </c>
      <c r="P75" s="1">
        <f>O75</f>
        <v>50000</v>
      </c>
      <c r="Q75" s="1">
        <v>121973</v>
      </c>
      <c r="R75" s="1">
        <v>50000</v>
      </c>
      <c r="S75" s="1">
        <f>R75</f>
        <v>50000</v>
      </c>
      <c r="T75" s="1">
        <v>50000</v>
      </c>
      <c r="U75" s="1">
        <f>T75</f>
        <v>50000</v>
      </c>
      <c r="V75" s="21"/>
      <c r="W75" s="21"/>
      <c r="X75" s="21"/>
      <c r="Y75" s="132"/>
    </row>
    <row r="76" spans="1:25" s="36" customFormat="1" ht="15.6" hidden="1" x14ac:dyDescent="0.25">
      <c r="A76" s="24" t="s">
        <v>40</v>
      </c>
      <c r="B76" s="25">
        <v>11</v>
      </c>
      <c r="C76" s="115" t="s">
        <v>18</v>
      </c>
      <c r="D76" s="27">
        <v>323</v>
      </c>
      <c r="E76" s="20"/>
      <c r="F76" s="20"/>
      <c r="G76" s="21">
        <f>SUM(G77:G80)</f>
        <v>5868000</v>
      </c>
      <c r="H76" s="21">
        <f t="shared" ref="H76:U76" si="28">SUM(H77:H80)</f>
        <v>5868000</v>
      </c>
      <c r="I76" s="21">
        <f t="shared" si="28"/>
        <v>5868000</v>
      </c>
      <c r="J76" s="21">
        <f t="shared" si="28"/>
        <v>5868000</v>
      </c>
      <c r="K76" s="21">
        <f t="shared" si="28"/>
        <v>4703463.3899999997</v>
      </c>
      <c r="L76" s="22">
        <f t="shared" si="1"/>
        <v>80.154454498977501</v>
      </c>
      <c r="M76" s="21">
        <f t="shared" si="28"/>
        <v>4575480</v>
      </c>
      <c r="N76" s="21">
        <f t="shared" si="28"/>
        <v>4575480</v>
      </c>
      <c r="O76" s="21">
        <f t="shared" si="28"/>
        <v>10950000</v>
      </c>
      <c r="P76" s="21">
        <f t="shared" si="28"/>
        <v>10950000</v>
      </c>
      <c r="Q76" s="21">
        <f t="shared" si="28"/>
        <v>4666613</v>
      </c>
      <c r="R76" s="21">
        <f t="shared" si="28"/>
        <v>12620000</v>
      </c>
      <c r="S76" s="21">
        <f t="shared" si="28"/>
        <v>12620000</v>
      </c>
      <c r="T76" s="21">
        <f t="shared" si="28"/>
        <v>12980000</v>
      </c>
      <c r="U76" s="21">
        <f t="shared" si="28"/>
        <v>12980000</v>
      </c>
      <c r="V76" s="21"/>
      <c r="W76" s="21"/>
      <c r="X76" s="21"/>
      <c r="Y76" s="132"/>
    </row>
    <row r="77" spans="1:25" s="36" customFormat="1" ht="15.6" hidden="1" x14ac:dyDescent="0.25">
      <c r="A77" s="28" t="s">
        <v>40</v>
      </c>
      <c r="B77" s="29">
        <v>11</v>
      </c>
      <c r="C77" s="116" t="s">
        <v>18</v>
      </c>
      <c r="D77" s="31">
        <v>3232</v>
      </c>
      <c r="E77" s="32" t="s">
        <v>118</v>
      </c>
      <c r="F77" s="32"/>
      <c r="G77" s="1">
        <v>362000</v>
      </c>
      <c r="H77" s="1">
        <v>362000</v>
      </c>
      <c r="I77" s="1">
        <v>362000</v>
      </c>
      <c r="J77" s="1">
        <v>362000</v>
      </c>
      <c r="K77" s="1">
        <v>253139.62</v>
      </c>
      <c r="L77" s="33">
        <f t="shared" si="1"/>
        <v>69.928071823204419</v>
      </c>
      <c r="M77" s="1">
        <v>356570</v>
      </c>
      <c r="N77" s="1">
        <v>356570</v>
      </c>
      <c r="O77" s="1">
        <v>400000</v>
      </c>
      <c r="P77" s="1">
        <f t="shared" ref="P77:P89" si="29">O77</f>
        <v>400000</v>
      </c>
      <c r="Q77" s="1">
        <v>361919</v>
      </c>
      <c r="R77" s="1">
        <v>350000</v>
      </c>
      <c r="S77" s="1">
        <f t="shared" ref="S77:S89" si="30">R77</f>
        <v>350000</v>
      </c>
      <c r="T77" s="1">
        <v>350000</v>
      </c>
      <c r="U77" s="1">
        <f t="shared" ref="U77:U89" si="31">T77</f>
        <v>350000</v>
      </c>
      <c r="V77" s="21"/>
      <c r="W77" s="21"/>
      <c r="X77" s="21"/>
      <c r="Y77" s="132"/>
    </row>
    <row r="78" spans="1:25" s="36" customFormat="1" ht="15.6" hidden="1" x14ac:dyDescent="0.25">
      <c r="A78" s="28" t="s">
        <v>40</v>
      </c>
      <c r="B78" s="29">
        <v>11</v>
      </c>
      <c r="C78" s="116" t="s">
        <v>18</v>
      </c>
      <c r="D78" s="31">
        <v>3235</v>
      </c>
      <c r="E78" s="32" t="s">
        <v>42</v>
      </c>
      <c r="F78" s="32"/>
      <c r="G78" s="1">
        <v>20000</v>
      </c>
      <c r="H78" s="1">
        <v>20000</v>
      </c>
      <c r="I78" s="1">
        <v>20000</v>
      </c>
      <c r="J78" s="1">
        <v>20000</v>
      </c>
      <c r="K78" s="1">
        <v>1950</v>
      </c>
      <c r="L78" s="33">
        <f t="shared" si="1"/>
        <v>9.75</v>
      </c>
      <c r="M78" s="1">
        <v>19700</v>
      </c>
      <c r="N78" s="1">
        <v>19700</v>
      </c>
      <c r="O78" s="1">
        <v>3000000</v>
      </c>
      <c r="P78" s="1">
        <f t="shared" si="29"/>
        <v>3000000</v>
      </c>
      <c r="Q78" s="1">
        <v>19996</v>
      </c>
      <c r="R78" s="1">
        <v>4400000</v>
      </c>
      <c r="S78" s="1">
        <f t="shared" si="30"/>
        <v>4400000</v>
      </c>
      <c r="T78" s="1">
        <v>4500000</v>
      </c>
      <c r="U78" s="1">
        <f t="shared" si="31"/>
        <v>4500000</v>
      </c>
      <c r="V78" s="21"/>
      <c r="W78" s="21"/>
      <c r="X78" s="21"/>
      <c r="Y78" s="132"/>
    </row>
    <row r="79" spans="1:25" s="36" customFormat="1" ht="15.6" hidden="1" x14ac:dyDescent="0.25">
      <c r="A79" s="28" t="s">
        <v>40</v>
      </c>
      <c r="B79" s="29">
        <v>11</v>
      </c>
      <c r="C79" s="116" t="s">
        <v>18</v>
      </c>
      <c r="D79" s="31">
        <v>3237</v>
      </c>
      <c r="E79" s="32" t="s">
        <v>36</v>
      </c>
      <c r="F79" s="32"/>
      <c r="G79" s="1">
        <v>86000</v>
      </c>
      <c r="H79" s="1">
        <v>86000</v>
      </c>
      <c r="I79" s="1">
        <v>86000</v>
      </c>
      <c r="J79" s="1">
        <v>86000</v>
      </c>
      <c r="K79" s="1">
        <v>0</v>
      </c>
      <c r="L79" s="33">
        <f t="shared" si="1"/>
        <v>0</v>
      </c>
      <c r="M79" s="1">
        <v>84710</v>
      </c>
      <c r="N79" s="1">
        <v>84710</v>
      </c>
      <c r="O79" s="1">
        <v>50000</v>
      </c>
      <c r="P79" s="1">
        <f t="shared" si="29"/>
        <v>50000</v>
      </c>
      <c r="Q79" s="1">
        <v>85980</v>
      </c>
      <c r="R79" s="1">
        <v>70000</v>
      </c>
      <c r="S79" s="1">
        <f t="shared" si="30"/>
        <v>70000</v>
      </c>
      <c r="T79" s="1">
        <v>80000</v>
      </c>
      <c r="U79" s="1">
        <f t="shared" si="31"/>
        <v>80000</v>
      </c>
      <c r="V79" s="21"/>
      <c r="W79" s="21"/>
      <c r="X79" s="21"/>
      <c r="Y79" s="132"/>
    </row>
    <row r="80" spans="1:25" s="36" customFormat="1" ht="15.6" hidden="1" x14ac:dyDescent="0.25">
      <c r="A80" s="28" t="s">
        <v>40</v>
      </c>
      <c r="B80" s="29">
        <v>11</v>
      </c>
      <c r="C80" s="116" t="s">
        <v>18</v>
      </c>
      <c r="D80" s="31">
        <v>3238</v>
      </c>
      <c r="E80" s="32" t="s">
        <v>122</v>
      </c>
      <c r="F80" s="32"/>
      <c r="G80" s="1">
        <v>5400000</v>
      </c>
      <c r="H80" s="1">
        <v>5400000</v>
      </c>
      <c r="I80" s="1">
        <v>5400000</v>
      </c>
      <c r="J80" s="1">
        <v>5400000</v>
      </c>
      <c r="K80" s="1">
        <v>4448373.7699999996</v>
      </c>
      <c r="L80" s="33">
        <f t="shared" si="1"/>
        <v>82.377292037037037</v>
      </c>
      <c r="M80" s="1">
        <v>4114500</v>
      </c>
      <c r="N80" s="1">
        <v>4114500</v>
      </c>
      <c r="O80" s="1">
        <v>7500000</v>
      </c>
      <c r="P80" s="1">
        <f t="shared" si="29"/>
        <v>7500000</v>
      </c>
      <c r="Q80" s="1">
        <v>4198718</v>
      </c>
      <c r="R80" s="1">
        <v>7800000</v>
      </c>
      <c r="S80" s="1">
        <f t="shared" si="30"/>
        <v>7800000</v>
      </c>
      <c r="T80" s="1">
        <v>8050000</v>
      </c>
      <c r="U80" s="1">
        <f t="shared" si="31"/>
        <v>8050000</v>
      </c>
      <c r="V80" s="21"/>
      <c r="W80" s="21"/>
      <c r="X80" s="21"/>
      <c r="Y80" s="132"/>
    </row>
    <row r="81" spans="1:25" s="36" customFormat="1" ht="15.6" hidden="1" x14ac:dyDescent="0.25">
      <c r="A81" s="24" t="s">
        <v>40</v>
      </c>
      <c r="B81" s="25">
        <v>11</v>
      </c>
      <c r="C81" s="115" t="s">
        <v>18</v>
      </c>
      <c r="D81" s="27">
        <v>412</v>
      </c>
      <c r="E81" s="20"/>
      <c r="F81" s="20"/>
      <c r="G81" s="21">
        <f>SUM(G82:G83)</f>
        <v>1351000</v>
      </c>
      <c r="H81" s="21">
        <f t="shared" ref="H81:U81" si="32">SUM(H82:H83)</f>
        <v>1351000</v>
      </c>
      <c r="I81" s="21">
        <f t="shared" si="32"/>
        <v>1351000</v>
      </c>
      <c r="J81" s="21">
        <f t="shared" si="32"/>
        <v>1351000</v>
      </c>
      <c r="K81" s="21">
        <f t="shared" si="32"/>
        <v>877362.33000000007</v>
      </c>
      <c r="L81" s="22">
        <f t="shared" si="1"/>
        <v>64.941697261287942</v>
      </c>
      <c r="M81" s="21">
        <f t="shared" si="32"/>
        <v>1365861</v>
      </c>
      <c r="N81" s="21">
        <f t="shared" si="32"/>
        <v>1365861</v>
      </c>
      <c r="O81" s="21">
        <f t="shared" si="32"/>
        <v>1610000</v>
      </c>
      <c r="P81" s="21">
        <f t="shared" si="32"/>
        <v>1610000</v>
      </c>
      <c r="Q81" s="21">
        <f t="shared" si="32"/>
        <v>1434155</v>
      </c>
      <c r="R81" s="21">
        <f t="shared" si="32"/>
        <v>400000</v>
      </c>
      <c r="S81" s="21">
        <f t="shared" si="32"/>
        <v>400000</v>
      </c>
      <c r="T81" s="21">
        <f t="shared" si="32"/>
        <v>450000</v>
      </c>
      <c r="U81" s="21">
        <f t="shared" si="32"/>
        <v>450000</v>
      </c>
      <c r="V81" s="21"/>
      <c r="W81" s="21"/>
      <c r="X81" s="21"/>
      <c r="Y81" s="132"/>
    </row>
    <row r="82" spans="1:25" s="36" customFormat="1" ht="15.6" hidden="1" x14ac:dyDescent="0.25">
      <c r="A82" s="28" t="s">
        <v>40</v>
      </c>
      <c r="B82" s="29">
        <v>11</v>
      </c>
      <c r="C82" s="116" t="s">
        <v>18</v>
      </c>
      <c r="D82" s="31">
        <v>4123</v>
      </c>
      <c r="E82" s="32" t="s">
        <v>133</v>
      </c>
      <c r="F82" s="32"/>
      <c r="G82" s="1">
        <v>1350000</v>
      </c>
      <c r="H82" s="1">
        <v>1350000</v>
      </c>
      <c r="I82" s="1">
        <v>1350000</v>
      </c>
      <c r="J82" s="1">
        <v>1350000</v>
      </c>
      <c r="K82" s="1">
        <v>877362.33000000007</v>
      </c>
      <c r="L82" s="33">
        <f t="shared" si="1"/>
        <v>64.989802222222224</v>
      </c>
      <c r="M82" s="1">
        <v>1364850</v>
      </c>
      <c r="N82" s="1">
        <v>1364850</v>
      </c>
      <c r="O82" s="1">
        <v>1610000</v>
      </c>
      <c r="P82" s="1">
        <f t="shared" si="29"/>
        <v>1610000</v>
      </c>
      <c r="Q82" s="1">
        <v>1433093</v>
      </c>
      <c r="R82" s="1">
        <v>400000</v>
      </c>
      <c r="S82" s="1">
        <f t="shared" si="30"/>
        <v>400000</v>
      </c>
      <c r="T82" s="1">
        <v>450000</v>
      </c>
      <c r="U82" s="1">
        <f t="shared" si="31"/>
        <v>450000</v>
      </c>
      <c r="V82" s="21"/>
      <c r="W82" s="21"/>
      <c r="X82" s="21"/>
      <c r="Y82" s="132"/>
    </row>
    <row r="83" spans="1:25" s="36" customFormat="1" ht="15.6" hidden="1" x14ac:dyDescent="0.25">
      <c r="A83" s="28" t="s">
        <v>40</v>
      </c>
      <c r="B83" s="29">
        <v>11</v>
      </c>
      <c r="C83" s="116" t="s">
        <v>18</v>
      </c>
      <c r="D83" s="31">
        <v>4126</v>
      </c>
      <c r="E83" s="32" t="s">
        <v>4</v>
      </c>
      <c r="F83" s="32"/>
      <c r="G83" s="1">
        <v>1000</v>
      </c>
      <c r="H83" s="1">
        <v>1000</v>
      </c>
      <c r="I83" s="1">
        <v>1000</v>
      </c>
      <c r="J83" s="1">
        <v>1000</v>
      </c>
      <c r="K83" s="1">
        <v>0</v>
      </c>
      <c r="L83" s="33">
        <f t="shared" si="1"/>
        <v>0</v>
      </c>
      <c r="M83" s="1">
        <v>1011</v>
      </c>
      <c r="N83" s="1">
        <v>1011</v>
      </c>
      <c r="O83" s="1"/>
      <c r="P83" s="1">
        <f t="shared" si="29"/>
        <v>0</v>
      </c>
      <c r="Q83" s="1">
        <v>1062</v>
      </c>
      <c r="R83" s="1"/>
      <c r="S83" s="1">
        <f t="shared" si="30"/>
        <v>0</v>
      </c>
      <c r="T83" s="1"/>
      <c r="U83" s="1">
        <f t="shared" si="31"/>
        <v>0</v>
      </c>
      <c r="V83" s="21"/>
      <c r="W83" s="21"/>
      <c r="X83" s="21"/>
      <c r="Y83" s="132"/>
    </row>
    <row r="84" spans="1:25" s="36" customFormat="1" ht="15.6" hidden="1" x14ac:dyDescent="0.25">
      <c r="A84" s="24" t="s">
        <v>40</v>
      </c>
      <c r="B84" s="25">
        <v>11</v>
      </c>
      <c r="C84" s="115" t="s">
        <v>18</v>
      </c>
      <c r="D84" s="27">
        <v>422</v>
      </c>
      <c r="E84" s="20"/>
      <c r="F84" s="20"/>
      <c r="G84" s="21">
        <f>SUM(G85:G87)</f>
        <v>2066603</v>
      </c>
      <c r="H84" s="21">
        <f t="shared" ref="H84:U84" si="33">SUM(H85:H87)</f>
        <v>2066603</v>
      </c>
      <c r="I84" s="21">
        <f t="shared" si="33"/>
        <v>2066603</v>
      </c>
      <c r="J84" s="21">
        <f t="shared" si="33"/>
        <v>2066603</v>
      </c>
      <c r="K84" s="21">
        <f t="shared" si="33"/>
        <v>895087.37000000011</v>
      </c>
      <c r="L84" s="22">
        <f t="shared" si="1"/>
        <v>43.312013482996015</v>
      </c>
      <c r="M84" s="21">
        <f t="shared" si="33"/>
        <v>2115012</v>
      </c>
      <c r="N84" s="21">
        <f t="shared" si="33"/>
        <v>2115012</v>
      </c>
      <c r="O84" s="21">
        <f t="shared" si="33"/>
        <v>2100000</v>
      </c>
      <c r="P84" s="21">
        <f t="shared" si="33"/>
        <v>2100000</v>
      </c>
      <c r="Q84" s="21">
        <f t="shared" si="33"/>
        <v>2220763</v>
      </c>
      <c r="R84" s="21">
        <f t="shared" si="33"/>
        <v>2200000</v>
      </c>
      <c r="S84" s="21">
        <f t="shared" si="33"/>
        <v>2200000</v>
      </c>
      <c r="T84" s="21">
        <f t="shared" si="33"/>
        <v>2250000</v>
      </c>
      <c r="U84" s="21">
        <f t="shared" si="33"/>
        <v>2250000</v>
      </c>
      <c r="V84" s="21"/>
      <c r="W84" s="21"/>
      <c r="X84" s="21"/>
      <c r="Y84" s="132"/>
    </row>
    <row r="85" spans="1:25" s="36" customFormat="1" ht="15.6" hidden="1" x14ac:dyDescent="0.25">
      <c r="A85" s="28" t="s">
        <v>40</v>
      </c>
      <c r="B85" s="29">
        <v>11</v>
      </c>
      <c r="C85" s="116" t="s">
        <v>18</v>
      </c>
      <c r="D85" s="31">
        <v>4221</v>
      </c>
      <c r="E85" s="32" t="s">
        <v>129</v>
      </c>
      <c r="F85" s="32"/>
      <c r="G85" s="1">
        <v>1800000</v>
      </c>
      <c r="H85" s="1">
        <v>1800000</v>
      </c>
      <c r="I85" s="1">
        <v>1800000</v>
      </c>
      <c r="J85" s="1">
        <v>1800000</v>
      </c>
      <c r="K85" s="1">
        <v>811476.83000000007</v>
      </c>
      <c r="L85" s="33">
        <f t="shared" si="1"/>
        <v>45.082046111111111</v>
      </c>
      <c r="M85" s="1">
        <v>1819800</v>
      </c>
      <c r="N85" s="1">
        <v>1819800</v>
      </c>
      <c r="O85" s="1">
        <v>1850000</v>
      </c>
      <c r="P85" s="1">
        <f t="shared" si="29"/>
        <v>1850000</v>
      </c>
      <c r="Q85" s="1">
        <v>1910790</v>
      </c>
      <c r="R85" s="1">
        <v>2000000</v>
      </c>
      <c r="S85" s="1">
        <f t="shared" si="30"/>
        <v>2000000</v>
      </c>
      <c r="T85" s="1">
        <v>2000000</v>
      </c>
      <c r="U85" s="1">
        <f t="shared" si="31"/>
        <v>2000000</v>
      </c>
      <c r="V85" s="21"/>
      <c r="W85" s="21"/>
      <c r="X85" s="21"/>
      <c r="Y85" s="132"/>
    </row>
    <row r="86" spans="1:25" s="36" customFormat="1" ht="15.6" hidden="1" x14ac:dyDescent="0.25">
      <c r="A86" s="28" t="s">
        <v>40</v>
      </c>
      <c r="B86" s="29">
        <v>11</v>
      </c>
      <c r="C86" s="116" t="s">
        <v>18</v>
      </c>
      <c r="D86" s="31">
        <v>4222</v>
      </c>
      <c r="E86" s="32" t="s">
        <v>130</v>
      </c>
      <c r="F86" s="32"/>
      <c r="G86" s="1">
        <v>252603</v>
      </c>
      <c r="H86" s="1">
        <v>252603</v>
      </c>
      <c r="I86" s="1">
        <v>252603</v>
      </c>
      <c r="J86" s="1">
        <v>252603</v>
      </c>
      <c r="K86" s="1">
        <v>83610.539999999994</v>
      </c>
      <c r="L86" s="33">
        <f t="shared" si="1"/>
        <v>33.099583140342745</v>
      </c>
      <c r="M86" s="1">
        <v>281058</v>
      </c>
      <c r="N86" s="1">
        <v>281058</v>
      </c>
      <c r="O86" s="1">
        <v>250000</v>
      </c>
      <c r="P86" s="1">
        <f t="shared" si="29"/>
        <v>250000</v>
      </c>
      <c r="Q86" s="1">
        <v>295111</v>
      </c>
      <c r="R86" s="1">
        <v>200000</v>
      </c>
      <c r="S86" s="1">
        <f t="shared" si="30"/>
        <v>200000</v>
      </c>
      <c r="T86" s="1">
        <v>250000</v>
      </c>
      <c r="U86" s="1">
        <f t="shared" si="31"/>
        <v>250000</v>
      </c>
      <c r="V86" s="21"/>
      <c r="W86" s="21"/>
      <c r="X86" s="21"/>
      <c r="Y86" s="132"/>
    </row>
    <row r="87" spans="1:25" s="36" customFormat="1" ht="15.6" hidden="1" x14ac:dyDescent="0.25">
      <c r="A87" s="28" t="s">
        <v>40</v>
      </c>
      <c r="B87" s="29">
        <v>11</v>
      </c>
      <c r="C87" s="116" t="s">
        <v>18</v>
      </c>
      <c r="D87" s="31">
        <v>4225</v>
      </c>
      <c r="E87" s="32" t="s">
        <v>134</v>
      </c>
      <c r="F87" s="32"/>
      <c r="G87" s="1">
        <v>14000</v>
      </c>
      <c r="H87" s="1">
        <v>14000</v>
      </c>
      <c r="I87" s="1">
        <v>14000</v>
      </c>
      <c r="J87" s="1">
        <v>14000</v>
      </c>
      <c r="K87" s="1">
        <v>0</v>
      </c>
      <c r="L87" s="33">
        <f t="shared" si="1"/>
        <v>0</v>
      </c>
      <c r="M87" s="1">
        <v>14154</v>
      </c>
      <c r="N87" s="1">
        <v>14154</v>
      </c>
      <c r="O87" s="1"/>
      <c r="P87" s="1">
        <f t="shared" si="29"/>
        <v>0</v>
      </c>
      <c r="Q87" s="1">
        <v>14862</v>
      </c>
      <c r="R87" s="1"/>
      <c r="S87" s="1">
        <f t="shared" si="30"/>
        <v>0</v>
      </c>
      <c r="T87" s="1"/>
      <c r="U87" s="1">
        <f t="shared" si="31"/>
        <v>0</v>
      </c>
      <c r="V87" s="21"/>
      <c r="W87" s="21"/>
      <c r="X87" s="21"/>
      <c r="Y87" s="132"/>
    </row>
    <row r="88" spans="1:25" s="36" customFormat="1" ht="15.6" hidden="1" x14ac:dyDescent="0.25">
      <c r="A88" s="24" t="s">
        <v>40</v>
      </c>
      <c r="B88" s="25">
        <v>11</v>
      </c>
      <c r="C88" s="115" t="s">
        <v>18</v>
      </c>
      <c r="D88" s="27">
        <v>426</v>
      </c>
      <c r="E88" s="20"/>
      <c r="F88" s="20"/>
      <c r="G88" s="21">
        <f>SUM(G89)</f>
        <v>850000</v>
      </c>
      <c r="H88" s="21">
        <f t="shared" ref="H88:U88" si="34">SUM(H89)</f>
        <v>850000</v>
      </c>
      <c r="I88" s="21">
        <f t="shared" si="34"/>
        <v>850000</v>
      </c>
      <c r="J88" s="21">
        <f t="shared" si="34"/>
        <v>850000</v>
      </c>
      <c r="K88" s="21">
        <f t="shared" si="34"/>
        <v>62250</v>
      </c>
      <c r="L88" s="22">
        <f t="shared" si="1"/>
        <v>7.3235294117647065</v>
      </c>
      <c r="M88" s="21">
        <f t="shared" si="34"/>
        <v>859350</v>
      </c>
      <c r="N88" s="21">
        <f t="shared" si="34"/>
        <v>859350</v>
      </c>
      <c r="O88" s="21">
        <f t="shared" si="34"/>
        <v>900000</v>
      </c>
      <c r="P88" s="21">
        <f t="shared" si="34"/>
        <v>900000</v>
      </c>
      <c r="Q88" s="21">
        <f t="shared" si="34"/>
        <v>902318</v>
      </c>
      <c r="R88" s="21">
        <f t="shared" si="34"/>
        <v>950000</v>
      </c>
      <c r="S88" s="21">
        <f t="shared" si="34"/>
        <v>950000</v>
      </c>
      <c r="T88" s="21">
        <f t="shared" si="34"/>
        <v>1000000</v>
      </c>
      <c r="U88" s="21">
        <f t="shared" si="34"/>
        <v>1000000</v>
      </c>
      <c r="V88" s="21"/>
      <c r="W88" s="21"/>
      <c r="X88" s="21"/>
      <c r="Y88" s="132"/>
    </row>
    <row r="89" spans="1:25" s="36" customFormat="1" ht="15.6" hidden="1" x14ac:dyDescent="0.25">
      <c r="A89" s="28" t="s">
        <v>40</v>
      </c>
      <c r="B89" s="29">
        <v>11</v>
      </c>
      <c r="C89" s="116" t="s">
        <v>18</v>
      </c>
      <c r="D89" s="31">
        <v>4262</v>
      </c>
      <c r="E89" s="32" t="s">
        <v>135</v>
      </c>
      <c r="F89" s="32"/>
      <c r="G89" s="1">
        <v>850000</v>
      </c>
      <c r="H89" s="1">
        <v>850000</v>
      </c>
      <c r="I89" s="1">
        <v>850000</v>
      </c>
      <c r="J89" s="1">
        <v>850000</v>
      </c>
      <c r="K89" s="1">
        <v>62250</v>
      </c>
      <c r="L89" s="33">
        <f t="shared" si="1"/>
        <v>7.3235294117647065</v>
      </c>
      <c r="M89" s="1">
        <v>859350</v>
      </c>
      <c r="N89" s="1">
        <v>859350</v>
      </c>
      <c r="O89" s="1">
        <v>900000</v>
      </c>
      <c r="P89" s="1">
        <f t="shared" si="29"/>
        <v>900000</v>
      </c>
      <c r="Q89" s="1">
        <v>902318</v>
      </c>
      <c r="R89" s="1">
        <v>950000</v>
      </c>
      <c r="S89" s="1">
        <f t="shared" si="30"/>
        <v>950000</v>
      </c>
      <c r="T89" s="1">
        <v>1000000</v>
      </c>
      <c r="U89" s="1">
        <f t="shared" si="31"/>
        <v>1000000</v>
      </c>
      <c r="V89" s="21"/>
      <c r="W89" s="21"/>
      <c r="X89" s="21"/>
      <c r="Y89" s="132"/>
    </row>
    <row r="90" spans="1:25" s="35" customFormat="1" ht="62.4" x14ac:dyDescent="0.25">
      <c r="A90" s="417" t="s">
        <v>81</v>
      </c>
      <c r="B90" s="417"/>
      <c r="C90" s="417"/>
      <c r="D90" s="417"/>
      <c r="E90" s="20" t="s">
        <v>79</v>
      </c>
      <c r="F90" s="20" t="s">
        <v>253</v>
      </c>
      <c r="G90" s="21">
        <f>G91+G93</f>
        <v>4400000</v>
      </c>
      <c r="H90" s="21">
        <f t="shared" ref="H90:U90" si="35">H91+H93</f>
        <v>4400000</v>
      </c>
      <c r="I90" s="21">
        <f t="shared" si="35"/>
        <v>4400000</v>
      </c>
      <c r="J90" s="21">
        <f t="shared" si="35"/>
        <v>4400000</v>
      </c>
      <c r="K90" s="21">
        <f t="shared" si="35"/>
        <v>32664.5</v>
      </c>
      <c r="L90" s="22">
        <f t="shared" si="1"/>
        <v>0.74237500000000001</v>
      </c>
      <c r="M90" s="21">
        <f t="shared" si="35"/>
        <v>2724800</v>
      </c>
      <c r="N90" s="21">
        <f t="shared" si="35"/>
        <v>2724800</v>
      </c>
      <c r="O90" s="21">
        <f t="shared" si="35"/>
        <v>3850000</v>
      </c>
      <c r="P90" s="21">
        <f t="shared" si="35"/>
        <v>3850000</v>
      </c>
      <c r="Q90" s="21">
        <f t="shared" si="35"/>
        <v>2749622</v>
      </c>
      <c r="R90" s="21">
        <f t="shared" si="35"/>
        <v>4070000</v>
      </c>
      <c r="S90" s="21">
        <f t="shared" si="35"/>
        <v>4070000</v>
      </c>
      <c r="T90" s="21">
        <f t="shared" si="35"/>
        <v>4000000</v>
      </c>
      <c r="U90" s="21">
        <f t="shared" si="35"/>
        <v>4000000</v>
      </c>
      <c r="V90" s="1"/>
      <c r="W90" s="1"/>
      <c r="X90" s="1"/>
      <c r="Y90" s="74"/>
    </row>
    <row r="91" spans="1:25" s="36" customFormat="1" ht="15.6" hidden="1" x14ac:dyDescent="0.25">
      <c r="A91" s="24" t="s">
        <v>81</v>
      </c>
      <c r="B91" s="25">
        <v>11</v>
      </c>
      <c r="C91" s="26" t="s">
        <v>18</v>
      </c>
      <c r="D91" s="27">
        <v>329</v>
      </c>
      <c r="E91" s="20"/>
      <c r="F91" s="20"/>
      <c r="G91" s="21">
        <f>SUM(G92)</f>
        <v>2000000</v>
      </c>
      <c r="H91" s="21">
        <f t="shared" ref="H91:U91" si="36">SUM(H92)</f>
        <v>2000000</v>
      </c>
      <c r="I91" s="21">
        <f t="shared" si="36"/>
        <v>2000000</v>
      </c>
      <c r="J91" s="21">
        <f t="shared" si="36"/>
        <v>2000000</v>
      </c>
      <c r="K91" s="21">
        <f t="shared" si="36"/>
        <v>32664.5</v>
      </c>
      <c r="L91" s="22">
        <f t="shared" ref="L91:L156" si="37">IF(I91=0, "-", K91/I91*100)</f>
        <v>1.6332249999999999</v>
      </c>
      <c r="M91" s="21">
        <f t="shared" si="36"/>
        <v>654800</v>
      </c>
      <c r="N91" s="21">
        <f t="shared" si="36"/>
        <v>654800</v>
      </c>
      <c r="O91" s="21">
        <f t="shared" si="36"/>
        <v>1850000</v>
      </c>
      <c r="P91" s="21">
        <f t="shared" si="36"/>
        <v>1850000</v>
      </c>
      <c r="Q91" s="21">
        <f t="shared" si="36"/>
        <v>679622</v>
      </c>
      <c r="R91" s="21">
        <f t="shared" si="36"/>
        <v>2000000</v>
      </c>
      <c r="S91" s="21">
        <f t="shared" si="36"/>
        <v>2000000</v>
      </c>
      <c r="T91" s="21">
        <f t="shared" si="36"/>
        <v>2000000</v>
      </c>
      <c r="U91" s="21">
        <f t="shared" si="36"/>
        <v>2000000</v>
      </c>
      <c r="V91" s="21"/>
      <c r="W91" s="21"/>
      <c r="X91" s="21"/>
      <c r="Y91" s="132"/>
    </row>
    <row r="92" spans="1:25" s="35" customFormat="1" hidden="1" x14ac:dyDescent="0.25">
      <c r="A92" s="28" t="s">
        <v>81</v>
      </c>
      <c r="B92" s="29">
        <v>11</v>
      </c>
      <c r="C92" s="30" t="s">
        <v>18</v>
      </c>
      <c r="D92" s="31">
        <v>3299</v>
      </c>
      <c r="E92" s="32" t="s">
        <v>125</v>
      </c>
      <c r="F92" s="32"/>
      <c r="G92" s="1">
        <v>2000000</v>
      </c>
      <c r="H92" s="1">
        <v>2000000</v>
      </c>
      <c r="I92" s="1">
        <v>2000000</v>
      </c>
      <c r="J92" s="1">
        <v>2000000</v>
      </c>
      <c r="K92" s="1">
        <v>32664.5</v>
      </c>
      <c r="L92" s="33">
        <f t="shared" si="37"/>
        <v>1.6332249999999999</v>
      </c>
      <c r="M92" s="1">
        <v>654800</v>
      </c>
      <c r="N92" s="1">
        <v>654800</v>
      </c>
      <c r="O92" s="1">
        <v>1850000</v>
      </c>
      <c r="P92" s="1">
        <f>O92</f>
        <v>1850000</v>
      </c>
      <c r="Q92" s="1">
        <v>679622</v>
      </c>
      <c r="R92" s="1">
        <v>2000000</v>
      </c>
      <c r="S92" s="1">
        <f>R92</f>
        <v>2000000</v>
      </c>
      <c r="T92" s="1">
        <v>2000000</v>
      </c>
      <c r="U92" s="1">
        <f>T92</f>
        <v>2000000</v>
      </c>
      <c r="V92" s="1"/>
      <c r="W92" s="1"/>
      <c r="X92" s="1"/>
      <c r="Y92" s="74"/>
    </row>
    <row r="93" spans="1:25" s="36" customFormat="1" ht="15.6" hidden="1" x14ac:dyDescent="0.25">
      <c r="A93" s="24" t="s">
        <v>81</v>
      </c>
      <c r="B93" s="25">
        <v>11</v>
      </c>
      <c r="C93" s="26" t="s">
        <v>18</v>
      </c>
      <c r="D93" s="27">
        <v>343</v>
      </c>
      <c r="E93" s="20"/>
      <c r="F93" s="20"/>
      <c r="G93" s="21">
        <f>SUM(G94)</f>
        <v>2400000</v>
      </c>
      <c r="H93" s="21">
        <f t="shared" ref="H93:U93" si="38">SUM(H94)</f>
        <v>2400000</v>
      </c>
      <c r="I93" s="21">
        <f t="shared" si="38"/>
        <v>2400000</v>
      </c>
      <c r="J93" s="21">
        <f t="shared" si="38"/>
        <v>2400000</v>
      </c>
      <c r="K93" s="21">
        <f t="shared" si="38"/>
        <v>0</v>
      </c>
      <c r="L93" s="22">
        <f t="shared" si="37"/>
        <v>0</v>
      </c>
      <c r="M93" s="21">
        <f t="shared" si="38"/>
        <v>2070000</v>
      </c>
      <c r="N93" s="21">
        <f t="shared" si="38"/>
        <v>2070000</v>
      </c>
      <c r="O93" s="21">
        <f t="shared" si="38"/>
        <v>2000000</v>
      </c>
      <c r="P93" s="21">
        <f t="shared" si="38"/>
        <v>2000000</v>
      </c>
      <c r="Q93" s="21">
        <f t="shared" si="38"/>
        <v>2070000</v>
      </c>
      <c r="R93" s="21">
        <f t="shared" si="38"/>
        <v>2070000</v>
      </c>
      <c r="S93" s="21">
        <f t="shared" si="38"/>
        <v>2070000</v>
      </c>
      <c r="T93" s="21">
        <f t="shared" si="38"/>
        <v>2000000</v>
      </c>
      <c r="U93" s="21">
        <f t="shared" si="38"/>
        <v>2000000</v>
      </c>
      <c r="V93" s="21"/>
      <c r="W93" s="21"/>
      <c r="X93" s="21"/>
      <c r="Y93" s="132"/>
    </row>
    <row r="94" spans="1:25" s="35" customFormat="1" hidden="1" x14ac:dyDescent="0.25">
      <c r="A94" s="28" t="s">
        <v>81</v>
      </c>
      <c r="B94" s="29">
        <v>11</v>
      </c>
      <c r="C94" s="30" t="s">
        <v>18</v>
      </c>
      <c r="D94" s="31">
        <v>3433</v>
      </c>
      <c r="E94" s="32" t="s">
        <v>126</v>
      </c>
      <c r="F94" s="32"/>
      <c r="G94" s="1">
        <v>2400000</v>
      </c>
      <c r="H94" s="1">
        <v>2400000</v>
      </c>
      <c r="I94" s="1">
        <v>2400000</v>
      </c>
      <c r="J94" s="1">
        <v>2400000</v>
      </c>
      <c r="K94" s="1">
        <v>0</v>
      </c>
      <c r="L94" s="33">
        <f t="shared" si="37"/>
        <v>0</v>
      </c>
      <c r="M94" s="1">
        <v>2070000</v>
      </c>
      <c r="N94" s="1">
        <v>2070000</v>
      </c>
      <c r="O94" s="1">
        <v>2000000</v>
      </c>
      <c r="P94" s="1">
        <f>O94</f>
        <v>2000000</v>
      </c>
      <c r="Q94" s="1">
        <v>2070000</v>
      </c>
      <c r="R94" s="1">
        <v>2070000</v>
      </c>
      <c r="S94" s="1">
        <f>R94</f>
        <v>2070000</v>
      </c>
      <c r="T94" s="1">
        <v>2000000</v>
      </c>
      <c r="U94" s="1">
        <f>T94</f>
        <v>2000000</v>
      </c>
      <c r="V94" s="1"/>
      <c r="W94" s="1"/>
      <c r="X94" s="1"/>
      <c r="Y94" s="74"/>
    </row>
    <row r="95" spans="1:25" s="36" customFormat="1" ht="62.4" x14ac:dyDescent="0.25">
      <c r="A95" s="417" t="s">
        <v>274</v>
      </c>
      <c r="B95" s="418"/>
      <c r="C95" s="418"/>
      <c r="D95" s="418"/>
      <c r="E95" s="20" t="s">
        <v>231</v>
      </c>
      <c r="F95" s="20" t="s">
        <v>253</v>
      </c>
      <c r="G95" s="21">
        <f>G96+G99+G101+G103</f>
        <v>1566000</v>
      </c>
      <c r="H95" s="21">
        <f t="shared" ref="H95:U95" si="39">H96+H99+H101+H103</f>
        <v>1566000</v>
      </c>
      <c r="I95" s="21">
        <f t="shared" si="39"/>
        <v>1566000</v>
      </c>
      <c r="J95" s="21">
        <f t="shared" si="39"/>
        <v>1566000</v>
      </c>
      <c r="K95" s="21">
        <f t="shared" si="39"/>
        <v>1184767.29</v>
      </c>
      <c r="L95" s="22">
        <f t="shared" si="37"/>
        <v>75.655637931034477</v>
      </c>
      <c r="M95" s="21">
        <f t="shared" si="39"/>
        <v>1156154</v>
      </c>
      <c r="N95" s="21">
        <f t="shared" si="39"/>
        <v>1156154</v>
      </c>
      <c r="O95" s="21">
        <f t="shared" si="39"/>
        <v>18100000</v>
      </c>
      <c r="P95" s="21">
        <f t="shared" si="39"/>
        <v>18100000</v>
      </c>
      <c r="Q95" s="21">
        <f t="shared" si="39"/>
        <v>1183900</v>
      </c>
      <c r="R95" s="21">
        <f t="shared" si="39"/>
        <v>30000000</v>
      </c>
      <c r="S95" s="21">
        <f t="shared" si="39"/>
        <v>30000000</v>
      </c>
      <c r="T95" s="21">
        <f t="shared" si="39"/>
        <v>23650000</v>
      </c>
      <c r="U95" s="21">
        <f t="shared" si="39"/>
        <v>23650000</v>
      </c>
      <c r="V95" s="21"/>
      <c r="W95" s="21"/>
      <c r="X95" s="21"/>
      <c r="Y95" s="132"/>
    </row>
    <row r="96" spans="1:25" s="36" customFormat="1" ht="15.6" hidden="1" x14ac:dyDescent="0.25">
      <c r="A96" s="24" t="s">
        <v>274</v>
      </c>
      <c r="B96" s="25">
        <v>11</v>
      </c>
      <c r="C96" s="26" t="s">
        <v>18</v>
      </c>
      <c r="D96" s="42">
        <v>323</v>
      </c>
      <c r="E96" s="20"/>
      <c r="F96" s="20"/>
      <c r="G96" s="21">
        <f>SUM(G97:G98)</f>
        <v>872000</v>
      </c>
      <c r="H96" s="21">
        <f t="shared" ref="H96:U96" si="40">SUM(H97:H98)</f>
        <v>872000</v>
      </c>
      <c r="I96" s="21">
        <f t="shared" si="40"/>
        <v>872000</v>
      </c>
      <c r="J96" s="21">
        <f t="shared" si="40"/>
        <v>872000</v>
      </c>
      <c r="K96" s="21">
        <f t="shared" si="40"/>
        <v>809983.26</v>
      </c>
      <c r="L96" s="22">
        <f t="shared" si="37"/>
        <v>92.887988532110086</v>
      </c>
      <c r="M96" s="21">
        <f t="shared" si="40"/>
        <v>858920</v>
      </c>
      <c r="N96" s="21">
        <f t="shared" si="40"/>
        <v>858920</v>
      </c>
      <c r="O96" s="21">
        <f t="shared" si="40"/>
        <v>4000000</v>
      </c>
      <c r="P96" s="21">
        <f t="shared" si="40"/>
        <v>4000000</v>
      </c>
      <c r="Q96" s="21">
        <f t="shared" si="40"/>
        <v>871804</v>
      </c>
      <c r="R96" s="21">
        <f t="shared" si="40"/>
        <v>4000000</v>
      </c>
      <c r="S96" s="21">
        <f t="shared" si="40"/>
        <v>4000000</v>
      </c>
      <c r="T96" s="21">
        <f t="shared" si="40"/>
        <v>3500000</v>
      </c>
      <c r="U96" s="21">
        <f t="shared" si="40"/>
        <v>3500000</v>
      </c>
      <c r="V96" s="21"/>
      <c r="W96" s="21"/>
      <c r="X96" s="21"/>
      <c r="Y96" s="132"/>
    </row>
    <row r="97" spans="1:25" s="35" customFormat="1" hidden="1" x14ac:dyDescent="0.25">
      <c r="A97" s="28" t="s">
        <v>274</v>
      </c>
      <c r="B97" s="29">
        <v>11</v>
      </c>
      <c r="C97" s="30" t="s">
        <v>18</v>
      </c>
      <c r="D97" s="31">
        <v>3232</v>
      </c>
      <c r="E97" s="32" t="s">
        <v>118</v>
      </c>
      <c r="F97" s="32"/>
      <c r="G97" s="1">
        <v>855000</v>
      </c>
      <c r="H97" s="1">
        <v>855000</v>
      </c>
      <c r="I97" s="1">
        <v>855000</v>
      </c>
      <c r="J97" s="1">
        <v>855000</v>
      </c>
      <c r="K97" s="1">
        <v>807483.26</v>
      </c>
      <c r="L97" s="33">
        <f t="shared" si="37"/>
        <v>94.44248654970761</v>
      </c>
      <c r="M97" s="1">
        <v>842175</v>
      </c>
      <c r="N97" s="1">
        <v>842175</v>
      </c>
      <c r="O97" s="1">
        <v>2000000</v>
      </c>
      <c r="P97" s="1">
        <f>O97</f>
        <v>2000000</v>
      </c>
      <c r="Q97" s="1">
        <v>854808</v>
      </c>
      <c r="R97" s="1">
        <v>1000000</v>
      </c>
      <c r="S97" s="1">
        <f>R97</f>
        <v>1000000</v>
      </c>
      <c r="T97" s="1">
        <v>1000000</v>
      </c>
      <c r="U97" s="1">
        <f>T97</f>
        <v>1000000</v>
      </c>
      <c r="V97" s="1"/>
      <c r="W97" s="1"/>
      <c r="X97" s="1"/>
      <c r="Y97" s="74"/>
    </row>
    <row r="98" spans="1:25" s="35" customFormat="1" hidden="1" x14ac:dyDescent="0.25">
      <c r="A98" s="28" t="s">
        <v>274</v>
      </c>
      <c r="B98" s="29">
        <v>11</v>
      </c>
      <c r="C98" s="30" t="s">
        <v>18</v>
      </c>
      <c r="D98" s="31">
        <v>3237</v>
      </c>
      <c r="E98" s="32" t="s">
        <v>36</v>
      </c>
      <c r="F98" s="32"/>
      <c r="G98" s="1">
        <v>17000</v>
      </c>
      <c r="H98" s="1">
        <v>17000</v>
      </c>
      <c r="I98" s="1">
        <v>17000</v>
      </c>
      <c r="J98" s="1">
        <v>17000</v>
      </c>
      <c r="K98" s="1">
        <v>2500</v>
      </c>
      <c r="L98" s="33">
        <f t="shared" si="37"/>
        <v>14.705882352941178</v>
      </c>
      <c r="M98" s="1">
        <v>16745</v>
      </c>
      <c r="N98" s="1">
        <v>16745</v>
      </c>
      <c r="O98" s="1">
        <v>2000000</v>
      </c>
      <c r="P98" s="1">
        <f>O98</f>
        <v>2000000</v>
      </c>
      <c r="Q98" s="1">
        <v>16996</v>
      </c>
      <c r="R98" s="1">
        <v>3000000</v>
      </c>
      <c r="S98" s="1">
        <f>R98</f>
        <v>3000000</v>
      </c>
      <c r="T98" s="1">
        <v>2500000</v>
      </c>
      <c r="U98" s="1">
        <f>T98</f>
        <v>2500000</v>
      </c>
      <c r="V98" s="1"/>
      <c r="W98" s="1"/>
      <c r="X98" s="1"/>
      <c r="Y98" s="74"/>
    </row>
    <row r="99" spans="1:25" s="36" customFormat="1" ht="15.6" hidden="1" x14ac:dyDescent="0.25">
      <c r="A99" s="24" t="s">
        <v>274</v>
      </c>
      <c r="B99" s="25">
        <v>11</v>
      </c>
      <c r="C99" s="26" t="s">
        <v>18</v>
      </c>
      <c r="D99" s="27">
        <v>412</v>
      </c>
      <c r="E99" s="20"/>
      <c r="F99" s="20"/>
      <c r="G99" s="21">
        <f>SUM(G100)</f>
        <v>18000</v>
      </c>
      <c r="H99" s="21">
        <f t="shared" ref="H99:U99" si="41">SUM(H100)</f>
        <v>18000</v>
      </c>
      <c r="I99" s="21">
        <f t="shared" si="41"/>
        <v>18000</v>
      </c>
      <c r="J99" s="21">
        <f t="shared" si="41"/>
        <v>18000</v>
      </c>
      <c r="K99" s="21">
        <f t="shared" si="41"/>
        <v>0</v>
      </c>
      <c r="L99" s="22">
        <f t="shared" si="37"/>
        <v>0</v>
      </c>
      <c r="M99" s="21">
        <f t="shared" si="41"/>
        <v>18198</v>
      </c>
      <c r="N99" s="21">
        <f t="shared" si="41"/>
        <v>18198</v>
      </c>
      <c r="O99" s="21">
        <f t="shared" si="41"/>
        <v>2000000</v>
      </c>
      <c r="P99" s="21">
        <f t="shared" si="41"/>
        <v>2000000</v>
      </c>
      <c r="Q99" s="21">
        <f t="shared" si="41"/>
        <v>19108</v>
      </c>
      <c r="R99" s="21">
        <f t="shared" si="41"/>
        <v>3500000</v>
      </c>
      <c r="S99" s="21">
        <f t="shared" si="41"/>
        <v>3500000</v>
      </c>
      <c r="T99" s="21">
        <f t="shared" si="41"/>
        <v>50000</v>
      </c>
      <c r="U99" s="21">
        <f t="shared" si="41"/>
        <v>50000</v>
      </c>
      <c r="V99" s="21"/>
      <c r="W99" s="21"/>
      <c r="X99" s="21"/>
      <c r="Y99" s="132"/>
    </row>
    <row r="100" spans="1:25" s="35" customFormat="1" hidden="1" x14ac:dyDescent="0.25">
      <c r="A100" s="28" t="s">
        <v>274</v>
      </c>
      <c r="B100" s="29">
        <v>11</v>
      </c>
      <c r="C100" s="30" t="s">
        <v>18</v>
      </c>
      <c r="D100" s="31">
        <v>4126</v>
      </c>
      <c r="E100" s="32" t="s">
        <v>4</v>
      </c>
      <c r="F100" s="32"/>
      <c r="G100" s="1">
        <v>18000</v>
      </c>
      <c r="H100" s="1">
        <v>18000</v>
      </c>
      <c r="I100" s="1">
        <v>18000</v>
      </c>
      <c r="J100" s="1">
        <v>18000</v>
      </c>
      <c r="K100" s="1"/>
      <c r="L100" s="33">
        <f t="shared" si="37"/>
        <v>0</v>
      </c>
      <c r="M100" s="1">
        <v>18198</v>
      </c>
      <c r="N100" s="1">
        <v>18198</v>
      </c>
      <c r="O100" s="1">
        <v>2000000</v>
      </c>
      <c r="P100" s="1">
        <f>O100</f>
        <v>2000000</v>
      </c>
      <c r="Q100" s="1">
        <v>19108</v>
      </c>
      <c r="R100" s="1">
        <v>3500000</v>
      </c>
      <c r="S100" s="1">
        <f>R100</f>
        <v>3500000</v>
      </c>
      <c r="T100" s="1">
        <v>50000</v>
      </c>
      <c r="U100" s="1">
        <f>T100</f>
        <v>50000</v>
      </c>
      <c r="V100" s="1"/>
      <c r="W100" s="1"/>
      <c r="X100" s="1"/>
      <c r="Y100" s="74"/>
    </row>
    <row r="101" spans="1:25" s="36" customFormat="1" ht="15.6" hidden="1" x14ac:dyDescent="0.25">
      <c r="A101" s="24" t="s">
        <v>274</v>
      </c>
      <c r="B101" s="25">
        <v>11</v>
      </c>
      <c r="C101" s="26" t="s">
        <v>18</v>
      </c>
      <c r="D101" s="27">
        <v>451</v>
      </c>
      <c r="E101" s="20"/>
      <c r="F101" s="20"/>
      <c r="G101" s="21">
        <f>SUM(G102)</f>
        <v>484000</v>
      </c>
      <c r="H101" s="21">
        <f t="shared" ref="H101:U101" si="42">SUM(H102)</f>
        <v>484000</v>
      </c>
      <c r="I101" s="21">
        <f t="shared" si="42"/>
        <v>484000</v>
      </c>
      <c r="J101" s="21">
        <f t="shared" si="42"/>
        <v>484000</v>
      </c>
      <c r="K101" s="21">
        <f t="shared" si="42"/>
        <v>374784.03</v>
      </c>
      <c r="L101" s="22">
        <f t="shared" si="37"/>
        <v>77.434716942148768</v>
      </c>
      <c r="M101" s="21">
        <f t="shared" si="42"/>
        <v>186024</v>
      </c>
      <c r="N101" s="21">
        <f t="shared" si="42"/>
        <v>186024</v>
      </c>
      <c r="O101" s="21">
        <f t="shared" si="42"/>
        <v>12000000</v>
      </c>
      <c r="P101" s="21">
        <f t="shared" si="42"/>
        <v>12000000</v>
      </c>
      <c r="Q101" s="21">
        <f t="shared" si="42"/>
        <v>195325</v>
      </c>
      <c r="R101" s="21">
        <f t="shared" si="42"/>
        <v>22000000</v>
      </c>
      <c r="S101" s="21">
        <f t="shared" si="42"/>
        <v>22000000</v>
      </c>
      <c r="T101" s="21">
        <f t="shared" si="42"/>
        <v>20000000</v>
      </c>
      <c r="U101" s="21">
        <f t="shared" si="42"/>
        <v>20000000</v>
      </c>
      <c r="V101" s="21"/>
      <c r="W101" s="21"/>
      <c r="X101" s="21"/>
      <c r="Y101" s="132"/>
    </row>
    <row r="102" spans="1:25" s="35" customFormat="1" hidden="1" x14ac:dyDescent="0.25">
      <c r="A102" s="28" t="s">
        <v>274</v>
      </c>
      <c r="B102" s="29">
        <v>11</v>
      </c>
      <c r="C102" s="30" t="s">
        <v>18</v>
      </c>
      <c r="D102" s="31">
        <v>4511</v>
      </c>
      <c r="E102" s="32" t="s">
        <v>136</v>
      </c>
      <c r="F102" s="32"/>
      <c r="G102" s="1">
        <v>484000</v>
      </c>
      <c r="H102" s="1">
        <v>484000</v>
      </c>
      <c r="I102" s="1">
        <v>484000</v>
      </c>
      <c r="J102" s="1">
        <v>484000</v>
      </c>
      <c r="K102" s="1">
        <v>374784.03</v>
      </c>
      <c r="L102" s="33">
        <f t="shared" si="37"/>
        <v>77.434716942148768</v>
      </c>
      <c r="M102" s="1">
        <v>186024</v>
      </c>
      <c r="N102" s="1">
        <v>186024</v>
      </c>
      <c r="O102" s="1">
        <v>12000000</v>
      </c>
      <c r="P102" s="1">
        <f>O102</f>
        <v>12000000</v>
      </c>
      <c r="Q102" s="1">
        <v>195325</v>
      </c>
      <c r="R102" s="1">
        <v>22000000</v>
      </c>
      <c r="S102" s="1">
        <f>R102</f>
        <v>22000000</v>
      </c>
      <c r="T102" s="1">
        <v>20000000</v>
      </c>
      <c r="U102" s="1">
        <f>T102</f>
        <v>20000000</v>
      </c>
      <c r="V102" s="1"/>
      <c r="W102" s="1"/>
      <c r="X102" s="1"/>
      <c r="Y102" s="74"/>
    </row>
    <row r="103" spans="1:25" s="36" customFormat="1" ht="15.6" hidden="1" x14ac:dyDescent="0.25">
      <c r="A103" s="24" t="s">
        <v>274</v>
      </c>
      <c r="B103" s="25">
        <v>11</v>
      </c>
      <c r="C103" s="26" t="s">
        <v>18</v>
      </c>
      <c r="D103" s="27">
        <v>452</v>
      </c>
      <c r="E103" s="20"/>
      <c r="F103" s="20"/>
      <c r="G103" s="21">
        <f>SUM(G104)</f>
        <v>192000</v>
      </c>
      <c r="H103" s="21">
        <f t="shared" ref="H103:U103" si="43">SUM(H104)</f>
        <v>192000</v>
      </c>
      <c r="I103" s="21">
        <f t="shared" si="43"/>
        <v>192000</v>
      </c>
      <c r="J103" s="21">
        <f t="shared" si="43"/>
        <v>192000</v>
      </c>
      <c r="K103" s="21">
        <f t="shared" si="43"/>
        <v>0</v>
      </c>
      <c r="L103" s="22">
        <f t="shared" si="37"/>
        <v>0</v>
      </c>
      <c r="M103" s="21">
        <f t="shared" si="43"/>
        <v>93012</v>
      </c>
      <c r="N103" s="21">
        <f t="shared" si="43"/>
        <v>93012</v>
      </c>
      <c r="O103" s="21">
        <f t="shared" si="43"/>
        <v>100000</v>
      </c>
      <c r="P103" s="21">
        <f t="shared" si="43"/>
        <v>100000</v>
      </c>
      <c r="Q103" s="21">
        <f t="shared" si="43"/>
        <v>97663</v>
      </c>
      <c r="R103" s="21">
        <f t="shared" si="43"/>
        <v>500000</v>
      </c>
      <c r="S103" s="21">
        <f t="shared" si="43"/>
        <v>500000</v>
      </c>
      <c r="T103" s="21">
        <f t="shared" si="43"/>
        <v>100000</v>
      </c>
      <c r="U103" s="21">
        <f t="shared" si="43"/>
        <v>100000</v>
      </c>
      <c r="V103" s="21"/>
      <c r="W103" s="21"/>
      <c r="X103" s="21"/>
      <c r="Y103" s="132"/>
    </row>
    <row r="104" spans="1:25" s="35" customFormat="1" hidden="1" x14ac:dyDescent="0.25">
      <c r="A104" s="28" t="s">
        <v>274</v>
      </c>
      <c r="B104" s="29">
        <v>11</v>
      </c>
      <c r="C104" s="30" t="s">
        <v>18</v>
      </c>
      <c r="D104" s="31">
        <v>4521</v>
      </c>
      <c r="E104" s="32" t="s">
        <v>137</v>
      </c>
      <c r="F104" s="32"/>
      <c r="G104" s="1">
        <v>192000</v>
      </c>
      <c r="H104" s="1">
        <v>192000</v>
      </c>
      <c r="I104" s="1">
        <v>192000</v>
      </c>
      <c r="J104" s="1">
        <v>192000</v>
      </c>
      <c r="K104" s="1"/>
      <c r="L104" s="33">
        <f t="shared" si="37"/>
        <v>0</v>
      </c>
      <c r="M104" s="1">
        <v>93012</v>
      </c>
      <c r="N104" s="1">
        <v>93012</v>
      </c>
      <c r="O104" s="1">
        <v>100000</v>
      </c>
      <c r="P104" s="1">
        <f>O104</f>
        <v>100000</v>
      </c>
      <c r="Q104" s="1">
        <v>97663</v>
      </c>
      <c r="R104" s="1">
        <v>500000</v>
      </c>
      <c r="S104" s="1">
        <f>R104</f>
        <v>500000</v>
      </c>
      <c r="T104" s="1">
        <v>100000</v>
      </c>
      <c r="U104" s="1">
        <f>T104</f>
        <v>100000</v>
      </c>
      <c r="V104" s="1"/>
      <c r="W104" s="1"/>
      <c r="X104" s="1"/>
      <c r="Y104" s="74"/>
    </row>
    <row r="105" spans="1:25" s="36" customFormat="1" ht="62.4" x14ac:dyDescent="0.25">
      <c r="A105" s="434" t="s">
        <v>415</v>
      </c>
      <c r="B105" s="434"/>
      <c r="C105" s="434"/>
      <c r="D105" s="434"/>
      <c r="E105" s="40" t="s">
        <v>428</v>
      </c>
      <c r="F105" s="20" t="s">
        <v>253</v>
      </c>
      <c r="G105" s="21">
        <f>SUM(G108)</f>
        <v>0</v>
      </c>
      <c r="H105" s="21">
        <f>SUM(H108)</f>
        <v>0</v>
      </c>
      <c r="I105" s="21">
        <f>SUM(I108+I106)</f>
        <v>0</v>
      </c>
      <c r="J105" s="21">
        <f t="shared" ref="J105:U105" si="44">SUM(J108+J106)</f>
        <v>0</v>
      </c>
      <c r="K105" s="21">
        <f t="shared" si="44"/>
        <v>0</v>
      </c>
      <c r="L105" s="22" t="str">
        <f t="shared" si="37"/>
        <v>-</v>
      </c>
      <c r="M105" s="21">
        <f t="shared" si="44"/>
        <v>0</v>
      </c>
      <c r="N105" s="21">
        <f t="shared" si="44"/>
        <v>0</v>
      </c>
      <c r="O105" s="21">
        <f t="shared" si="44"/>
        <v>250000</v>
      </c>
      <c r="P105" s="21">
        <f t="shared" si="44"/>
        <v>250000</v>
      </c>
      <c r="Q105" s="21">
        <f t="shared" si="44"/>
        <v>0</v>
      </c>
      <c r="R105" s="21">
        <f t="shared" si="44"/>
        <v>700000</v>
      </c>
      <c r="S105" s="21">
        <f t="shared" si="44"/>
        <v>700000</v>
      </c>
      <c r="T105" s="21">
        <f t="shared" si="44"/>
        <v>500000</v>
      </c>
      <c r="U105" s="21">
        <f t="shared" si="44"/>
        <v>500000</v>
      </c>
      <c r="V105" s="21"/>
      <c r="W105" s="21"/>
      <c r="X105" s="21"/>
      <c r="Y105" s="132"/>
    </row>
    <row r="106" spans="1:25" s="36" customFormat="1" ht="15.6" hidden="1" x14ac:dyDescent="0.25">
      <c r="A106" s="143"/>
      <c r="B106" s="24">
        <v>11</v>
      </c>
      <c r="C106" s="26" t="s">
        <v>18</v>
      </c>
      <c r="D106" s="42">
        <v>323</v>
      </c>
      <c r="E106" s="40"/>
      <c r="F106" s="20"/>
      <c r="G106" s="21"/>
      <c r="H106" s="21"/>
      <c r="I106" s="21">
        <f>I107</f>
        <v>0</v>
      </c>
      <c r="J106" s="21">
        <f t="shared" ref="J106:U106" si="45">J107</f>
        <v>0</v>
      </c>
      <c r="K106" s="21">
        <f t="shared" si="45"/>
        <v>0</v>
      </c>
      <c r="L106" s="22" t="str">
        <f t="shared" si="37"/>
        <v>-</v>
      </c>
      <c r="M106" s="21">
        <f t="shared" si="45"/>
        <v>0</v>
      </c>
      <c r="N106" s="21">
        <f t="shared" si="45"/>
        <v>0</v>
      </c>
      <c r="O106" s="21">
        <f t="shared" si="45"/>
        <v>100000</v>
      </c>
      <c r="P106" s="21">
        <f t="shared" si="45"/>
        <v>100000</v>
      </c>
      <c r="Q106" s="21">
        <f t="shared" si="45"/>
        <v>0</v>
      </c>
      <c r="R106" s="21">
        <f t="shared" si="45"/>
        <v>200000</v>
      </c>
      <c r="S106" s="21">
        <f t="shared" si="45"/>
        <v>200000</v>
      </c>
      <c r="T106" s="21">
        <f t="shared" si="45"/>
        <v>200000</v>
      </c>
      <c r="U106" s="21">
        <f t="shared" si="45"/>
        <v>200000</v>
      </c>
      <c r="V106" s="21"/>
      <c r="W106" s="21"/>
      <c r="X106" s="21"/>
      <c r="Y106" s="132"/>
    </row>
    <row r="107" spans="1:25" s="35" customFormat="1" ht="15.6" hidden="1" x14ac:dyDescent="0.25">
      <c r="A107" s="123"/>
      <c r="B107" s="29">
        <v>11</v>
      </c>
      <c r="C107" s="30" t="s">
        <v>18</v>
      </c>
      <c r="D107" s="31">
        <v>3238</v>
      </c>
      <c r="E107" s="32" t="s">
        <v>122</v>
      </c>
      <c r="F107" s="32"/>
      <c r="G107" s="1"/>
      <c r="H107" s="1"/>
      <c r="I107" s="1"/>
      <c r="J107" s="1"/>
      <c r="K107" s="1"/>
      <c r="L107" s="22" t="str">
        <f t="shared" si="37"/>
        <v>-</v>
      </c>
      <c r="M107" s="1"/>
      <c r="N107" s="1"/>
      <c r="O107" s="1">
        <v>100000</v>
      </c>
      <c r="P107" s="1">
        <f>O107</f>
        <v>100000</v>
      </c>
      <c r="Q107" s="1"/>
      <c r="R107" s="1">
        <v>200000</v>
      </c>
      <c r="S107" s="1">
        <f>R107</f>
        <v>200000</v>
      </c>
      <c r="T107" s="1">
        <v>200000</v>
      </c>
      <c r="U107" s="1">
        <f>T107</f>
        <v>200000</v>
      </c>
      <c r="V107" s="1"/>
      <c r="W107" s="1"/>
      <c r="X107" s="1"/>
      <c r="Y107" s="74"/>
    </row>
    <row r="108" spans="1:25" s="36" customFormat="1" ht="15.6" hidden="1" x14ac:dyDescent="0.25">
      <c r="A108" s="24"/>
      <c r="B108" s="24">
        <v>11</v>
      </c>
      <c r="C108" s="26" t="s">
        <v>18</v>
      </c>
      <c r="D108" s="42">
        <v>426</v>
      </c>
      <c r="E108" s="20"/>
      <c r="F108" s="20"/>
      <c r="G108" s="21">
        <f>SUM(G109)</f>
        <v>0</v>
      </c>
      <c r="H108" s="21">
        <f t="shared" ref="H108:U108" si="46">SUM(H109)</f>
        <v>0</v>
      </c>
      <c r="I108" s="21">
        <f t="shared" si="46"/>
        <v>0</v>
      </c>
      <c r="J108" s="21">
        <f t="shared" si="46"/>
        <v>0</v>
      </c>
      <c r="K108" s="21">
        <f t="shared" si="46"/>
        <v>0</v>
      </c>
      <c r="L108" s="22" t="str">
        <f t="shared" si="37"/>
        <v>-</v>
      </c>
      <c r="M108" s="21">
        <f t="shared" si="46"/>
        <v>0</v>
      </c>
      <c r="N108" s="21">
        <f t="shared" si="46"/>
        <v>0</v>
      </c>
      <c r="O108" s="21">
        <f t="shared" si="46"/>
        <v>150000</v>
      </c>
      <c r="P108" s="21">
        <f t="shared" si="46"/>
        <v>150000</v>
      </c>
      <c r="Q108" s="21">
        <f t="shared" si="46"/>
        <v>0</v>
      </c>
      <c r="R108" s="21">
        <f t="shared" si="46"/>
        <v>500000</v>
      </c>
      <c r="S108" s="21">
        <f t="shared" si="46"/>
        <v>500000</v>
      </c>
      <c r="T108" s="21">
        <f t="shared" si="46"/>
        <v>300000</v>
      </c>
      <c r="U108" s="21">
        <f t="shared" si="46"/>
        <v>300000</v>
      </c>
      <c r="V108" s="21"/>
      <c r="W108" s="21"/>
      <c r="X108" s="21"/>
      <c r="Y108" s="132"/>
    </row>
    <row r="109" spans="1:25" s="35" customFormat="1" hidden="1" x14ac:dyDescent="0.25">
      <c r="A109" s="28"/>
      <c r="B109" s="29">
        <v>11</v>
      </c>
      <c r="C109" s="30" t="s">
        <v>18</v>
      </c>
      <c r="D109" s="31">
        <v>4262</v>
      </c>
      <c r="E109" s="38" t="s">
        <v>135</v>
      </c>
      <c r="F109" s="32"/>
      <c r="G109" s="1"/>
      <c r="H109" s="1"/>
      <c r="I109" s="1"/>
      <c r="J109" s="1"/>
      <c r="K109" s="1"/>
      <c r="L109" s="33" t="str">
        <f t="shared" si="37"/>
        <v>-</v>
      </c>
      <c r="M109" s="1"/>
      <c r="N109" s="1"/>
      <c r="O109" s="1">
        <v>150000</v>
      </c>
      <c r="P109" s="1">
        <f>O109</f>
        <v>150000</v>
      </c>
      <c r="Q109" s="1"/>
      <c r="R109" s="1">
        <v>500000</v>
      </c>
      <c r="S109" s="1">
        <f>R109</f>
        <v>500000</v>
      </c>
      <c r="T109" s="1">
        <v>300000</v>
      </c>
      <c r="U109" s="1">
        <f>T109</f>
        <v>300000</v>
      </c>
      <c r="V109" s="1"/>
      <c r="W109" s="1"/>
      <c r="X109" s="1"/>
      <c r="Y109" s="74"/>
    </row>
    <row r="110" spans="1:25" s="49" customFormat="1" ht="15.6" x14ac:dyDescent="0.25">
      <c r="A110" s="436" t="s">
        <v>318</v>
      </c>
      <c r="B110" s="436"/>
      <c r="C110" s="436"/>
      <c r="D110" s="436"/>
      <c r="E110" s="436"/>
      <c r="F110" s="436"/>
      <c r="G110" s="47">
        <f>G111+G355</f>
        <v>326771633</v>
      </c>
      <c r="H110" s="47">
        <f>H111+H355</f>
        <v>320019633</v>
      </c>
      <c r="I110" s="47">
        <f>I111+I355</f>
        <v>510057895</v>
      </c>
      <c r="J110" s="47">
        <f>J111+J355</f>
        <v>503305895</v>
      </c>
      <c r="K110" s="47">
        <f>K111+K355</f>
        <v>450658077.79999989</v>
      </c>
      <c r="L110" s="48">
        <f t="shared" si="37"/>
        <v>88.354299035014421</v>
      </c>
      <c r="M110" s="47">
        <f t="shared" ref="M110:U110" si="47">M111+M355</f>
        <v>294503132</v>
      </c>
      <c r="N110" s="47">
        <f t="shared" si="47"/>
        <v>290273132</v>
      </c>
      <c r="O110" s="47">
        <f t="shared" si="47"/>
        <v>615538763</v>
      </c>
      <c r="P110" s="47">
        <f t="shared" si="47"/>
        <v>612411263</v>
      </c>
      <c r="Q110" s="47">
        <f t="shared" si="47"/>
        <v>288672766</v>
      </c>
      <c r="R110" s="47">
        <f t="shared" si="47"/>
        <v>538737182</v>
      </c>
      <c r="S110" s="47">
        <f t="shared" si="47"/>
        <v>535737182</v>
      </c>
      <c r="T110" s="47">
        <f t="shared" si="47"/>
        <v>508683395</v>
      </c>
      <c r="U110" s="47">
        <f t="shared" si="47"/>
        <v>505683395</v>
      </c>
      <c r="V110" s="126"/>
      <c r="W110" s="126"/>
      <c r="X110" s="126"/>
      <c r="Y110" s="135"/>
    </row>
    <row r="111" spans="1:25" ht="15.6" x14ac:dyDescent="0.25">
      <c r="A111" s="422" t="s">
        <v>387</v>
      </c>
      <c r="B111" s="422"/>
      <c r="C111" s="422"/>
      <c r="D111" s="422"/>
      <c r="E111" s="422"/>
      <c r="F111" s="422"/>
      <c r="G111" s="18">
        <f>G112+G115+G118+G121+G126+G129+G134+G137+G142+G145+G154+G157+G160+G168+G171+G175+G181+G186+G189+G194+G202+G236+G240+G248+G251+G266+G276+G290+G296+G309+G312+G317+G332+G339+G342+G349+G352+G207+G210+G233</f>
        <v>236063709</v>
      </c>
      <c r="H111" s="18">
        <f>H112+H115+H118+H121+H126+H129+H134+H137+H142+H145+H154+H157+H160+H168+H171+H175+H181+H186+H189+H194+H202+H236+H240+H248+H251+H266+H276+H290+H296+H309+H312+H317+H332+H339+H342+H349+H352+H207+H210+H233</f>
        <v>232311709</v>
      </c>
      <c r="I111" s="18">
        <f t="shared" ref="I111:N111" si="48">I112+I115+I118+I121+I126+I129+I134+I137+I142+I145+I154+I157+I160+I168+I171+I175+I181+I186+I189+I194+I202+I236+I240+I248+I251+I266+I276+I290+I296+I309+I312+I317+I332+I339+I342+I349+I352+I207+I210+I233+I245</f>
        <v>420089473</v>
      </c>
      <c r="J111" s="18">
        <f t="shared" si="48"/>
        <v>416337473</v>
      </c>
      <c r="K111" s="18">
        <f t="shared" si="48"/>
        <v>389121511.21999991</v>
      </c>
      <c r="L111" s="50">
        <f t="shared" si="37"/>
        <v>92.62824617840397</v>
      </c>
      <c r="M111" s="18">
        <f t="shared" si="48"/>
        <v>202795559</v>
      </c>
      <c r="N111" s="18">
        <f t="shared" si="48"/>
        <v>201565559</v>
      </c>
      <c r="O111" s="18">
        <f>O112+O115+O118+O121+O126+O129+O134+O137+O142+O145+O154+O157+O160+O168+O171+O175+O181+O186+O189+O194+O202+O236+O240+O248+O251+O266+O276+O290+O296+O309+O312+O317+O332+O339+O342+O349+O352+O207+O210+O233+O245</f>
        <v>519592183</v>
      </c>
      <c r="P111" s="18">
        <f t="shared" ref="P111:U111" si="49">P112+P115+P118+P121+P126+P129+P134+P137+P142+P145+P154+P157+P160+P168+P171+P175+P181+P186+P189+P194+P202+P236+P240+P248+P251+P266+P276+P290+P296+P309+P312+P317+P332+P339+P342+P349+P352+P207+P210+P233+P245</f>
        <v>519464683</v>
      </c>
      <c r="Q111" s="18">
        <f t="shared" si="49"/>
        <v>194402220</v>
      </c>
      <c r="R111" s="18">
        <f t="shared" si="49"/>
        <v>440491773</v>
      </c>
      <c r="S111" s="18">
        <f t="shared" si="49"/>
        <v>440491773</v>
      </c>
      <c r="T111" s="18">
        <f t="shared" si="49"/>
        <v>409400409</v>
      </c>
      <c r="U111" s="18">
        <f t="shared" si="49"/>
        <v>409400409</v>
      </c>
    </row>
    <row r="112" spans="1:25" s="23" customFormat="1" ht="124.8" x14ac:dyDescent="0.25">
      <c r="A112" s="417" t="s">
        <v>446</v>
      </c>
      <c r="B112" s="417"/>
      <c r="C112" s="417"/>
      <c r="D112" s="417"/>
      <c r="E112" s="20" t="s">
        <v>313</v>
      </c>
      <c r="F112" s="51" t="s">
        <v>447</v>
      </c>
      <c r="G112" s="21">
        <f>SUM(G113)</f>
        <v>1000000</v>
      </c>
      <c r="H112" s="21">
        <f t="shared" ref="H112:U113" si="50">SUM(H113)</f>
        <v>1000000</v>
      </c>
      <c r="I112" s="21">
        <f t="shared" si="50"/>
        <v>31000000</v>
      </c>
      <c r="J112" s="21">
        <f t="shared" si="50"/>
        <v>31000000</v>
      </c>
      <c r="K112" s="21">
        <f t="shared" si="50"/>
        <v>31000000</v>
      </c>
      <c r="L112" s="22">
        <f t="shared" si="37"/>
        <v>100</v>
      </c>
      <c r="M112" s="21">
        <f t="shared" si="50"/>
        <v>1972000</v>
      </c>
      <c r="N112" s="21">
        <f t="shared" si="50"/>
        <v>1972000</v>
      </c>
      <c r="O112" s="21">
        <f t="shared" si="50"/>
        <v>44392500</v>
      </c>
      <c r="P112" s="21">
        <f t="shared" si="50"/>
        <v>44392500</v>
      </c>
      <c r="Q112" s="21">
        <f t="shared" si="50"/>
        <v>0</v>
      </c>
      <c r="R112" s="21">
        <f t="shared" si="50"/>
        <v>6000000</v>
      </c>
      <c r="S112" s="21">
        <f t="shared" si="50"/>
        <v>6000000</v>
      </c>
      <c r="T112" s="21">
        <f t="shared" si="50"/>
        <v>0</v>
      </c>
      <c r="U112" s="21">
        <f t="shared" si="50"/>
        <v>0</v>
      </c>
      <c r="V112" s="57"/>
      <c r="W112" s="57"/>
      <c r="X112" s="57"/>
      <c r="Y112" s="12"/>
    </row>
    <row r="113" spans="1:25" s="23" customFormat="1" ht="15.6" hidden="1" x14ac:dyDescent="0.25">
      <c r="A113" s="24" t="s">
        <v>64</v>
      </c>
      <c r="B113" s="25">
        <v>11</v>
      </c>
      <c r="C113" s="26" t="s">
        <v>25</v>
      </c>
      <c r="D113" s="27">
        <v>382</v>
      </c>
      <c r="E113" s="20"/>
      <c r="F113" s="20"/>
      <c r="G113" s="21">
        <f>SUM(G114)</f>
        <v>1000000</v>
      </c>
      <c r="H113" s="21">
        <f t="shared" si="50"/>
        <v>1000000</v>
      </c>
      <c r="I113" s="21">
        <f t="shared" si="50"/>
        <v>31000000</v>
      </c>
      <c r="J113" s="21">
        <f t="shared" si="50"/>
        <v>31000000</v>
      </c>
      <c r="K113" s="21">
        <f t="shared" si="50"/>
        <v>31000000</v>
      </c>
      <c r="L113" s="22">
        <f t="shared" si="37"/>
        <v>100</v>
      </c>
      <c r="M113" s="21">
        <f t="shared" si="50"/>
        <v>1972000</v>
      </c>
      <c r="N113" s="21">
        <f t="shared" si="50"/>
        <v>1972000</v>
      </c>
      <c r="O113" s="21">
        <f t="shared" si="50"/>
        <v>44392500</v>
      </c>
      <c r="P113" s="21">
        <f t="shared" si="50"/>
        <v>44392500</v>
      </c>
      <c r="Q113" s="21">
        <f t="shared" si="50"/>
        <v>0</v>
      </c>
      <c r="R113" s="21">
        <f t="shared" si="50"/>
        <v>6000000</v>
      </c>
      <c r="S113" s="21">
        <f t="shared" si="50"/>
        <v>6000000</v>
      </c>
      <c r="T113" s="21">
        <f t="shared" si="50"/>
        <v>0</v>
      </c>
      <c r="U113" s="21">
        <f t="shared" si="50"/>
        <v>0</v>
      </c>
      <c r="V113" s="57"/>
      <c r="W113" s="57"/>
      <c r="X113" s="57"/>
      <c r="Y113" s="12"/>
    </row>
    <row r="114" spans="1:25" s="35" customFormat="1" ht="30" hidden="1" customHeight="1" x14ac:dyDescent="0.25">
      <c r="A114" s="28" t="s">
        <v>64</v>
      </c>
      <c r="B114" s="29">
        <v>11</v>
      </c>
      <c r="C114" s="30" t="s">
        <v>25</v>
      </c>
      <c r="D114" s="31">
        <v>3821</v>
      </c>
      <c r="E114" s="32" t="s">
        <v>38</v>
      </c>
      <c r="F114" s="32"/>
      <c r="G114" s="1">
        <v>1000000</v>
      </c>
      <c r="H114" s="1">
        <v>1000000</v>
      </c>
      <c r="I114" s="1">
        <v>31000000</v>
      </c>
      <c r="J114" s="1">
        <v>31000000</v>
      </c>
      <c r="K114" s="1">
        <v>31000000</v>
      </c>
      <c r="L114" s="33">
        <f t="shared" si="37"/>
        <v>100</v>
      </c>
      <c r="M114" s="1">
        <v>1972000</v>
      </c>
      <c r="N114" s="1">
        <v>1972000</v>
      </c>
      <c r="O114" s="1">
        <v>44392500</v>
      </c>
      <c r="P114" s="1">
        <f>O114</f>
        <v>44392500</v>
      </c>
      <c r="Q114" s="1">
        <v>0</v>
      </c>
      <c r="R114" s="1">
        <v>6000000</v>
      </c>
      <c r="S114" s="1">
        <f>R114</f>
        <v>6000000</v>
      </c>
      <c r="T114" s="1">
        <v>0</v>
      </c>
      <c r="U114" s="1">
        <f>T114</f>
        <v>0</v>
      </c>
      <c r="V114" s="1"/>
      <c r="W114" s="1"/>
      <c r="X114" s="1"/>
      <c r="Y114" s="74"/>
    </row>
    <row r="115" spans="1:25" s="36" customFormat="1" ht="124.8" x14ac:dyDescent="0.25">
      <c r="A115" s="417" t="s">
        <v>448</v>
      </c>
      <c r="B115" s="417"/>
      <c r="C115" s="417"/>
      <c r="D115" s="417"/>
      <c r="E115" s="20" t="s">
        <v>294</v>
      </c>
      <c r="F115" s="51" t="s">
        <v>447</v>
      </c>
      <c r="G115" s="21">
        <f>SUM(G116)</f>
        <v>20000000</v>
      </c>
      <c r="H115" s="21">
        <f t="shared" ref="H115:U116" si="51">SUM(H116)</f>
        <v>20000000</v>
      </c>
      <c r="I115" s="21">
        <f t="shared" si="51"/>
        <v>20000000</v>
      </c>
      <c r="J115" s="21">
        <f t="shared" si="51"/>
        <v>20000000</v>
      </c>
      <c r="K115" s="21">
        <f t="shared" si="51"/>
        <v>20000000</v>
      </c>
      <c r="L115" s="22">
        <f t="shared" si="37"/>
        <v>100</v>
      </c>
      <c r="M115" s="21">
        <f t="shared" si="51"/>
        <v>22000000</v>
      </c>
      <c r="N115" s="21">
        <f t="shared" si="51"/>
        <v>22000000</v>
      </c>
      <c r="O115" s="21">
        <f t="shared" si="51"/>
        <v>35000000</v>
      </c>
      <c r="P115" s="21">
        <f t="shared" si="51"/>
        <v>35000000</v>
      </c>
      <c r="Q115" s="21">
        <f t="shared" si="51"/>
        <v>21650000</v>
      </c>
      <c r="R115" s="21">
        <f t="shared" si="51"/>
        <v>43000000</v>
      </c>
      <c r="S115" s="21">
        <f t="shared" si="51"/>
        <v>43000000</v>
      </c>
      <c r="T115" s="21">
        <f t="shared" si="51"/>
        <v>51000000</v>
      </c>
      <c r="U115" s="21">
        <f t="shared" si="51"/>
        <v>51000000</v>
      </c>
      <c r="V115" s="21"/>
      <c r="W115" s="21"/>
      <c r="X115" s="21"/>
      <c r="Y115" s="132"/>
    </row>
    <row r="116" spans="1:25" s="36" customFormat="1" ht="15.6" hidden="1" x14ac:dyDescent="0.25">
      <c r="A116" s="24" t="s">
        <v>293</v>
      </c>
      <c r="B116" s="25">
        <v>11</v>
      </c>
      <c r="C116" s="26" t="s">
        <v>25</v>
      </c>
      <c r="D116" s="27">
        <v>381</v>
      </c>
      <c r="E116" s="20"/>
      <c r="F116" s="20"/>
      <c r="G116" s="21">
        <f>SUM(G117)</f>
        <v>20000000</v>
      </c>
      <c r="H116" s="21">
        <f t="shared" si="51"/>
        <v>20000000</v>
      </c>
      <c r="I116" s="21">
        <f t="shared" si="51"/>
        <v>20000000</v>
      </c>
      <c r="J116" s="21">
        <f t="shared" si="51"/>
        <v>20000000</v>
      </c>
      <c r="K116" s="21">
        <f t="shared" si="51"/>
        <v>20000000</v>
      </c>
      <c r="L116" s="22">
        <f t="shared" si="37"/>
        <v>100</v>
      </c>
      <c r="M116" s="21">
        <f t="shared" si="51"/>
        <v>22000000</v>
      </c>
      <c r="N116" s="21">
        <f t="shared" si="51"/>
        <v>22000000</v>
      </c>
      <c r="O116" s="21">
        <f t="shared" si="51"/>
        <v>35000000</v>
      </c>
      <c r="P116" s="21">
        <f t="shared" si="51"/>
        <v>35000000</v>
      </c>
      <c r="Q116" s="21">
        <f t="shared" si="51"/>
        <v>21650000</v>
      </c>
      <c r="R116" s="21">
        <f t="shared" si="51"/>
        <v>43000000</v>
      </c>
      <c r="S116" s="21">
        <f t="shared" si="51"/>
        <v>43000000</v>
      </c>
      <c r="T116" s="21">
        <f t="shared" si="51"/>
        <v>51000000</v>
      </c>
      <c r="U116" s="21">
        <f t="shared" si="51"/>
        <v>51000000</v>
      </c>
      <c r="V116" s="21"/>
      <c r="W116" s="21"/>
      <c r="X116" s="21"/>
      <c r="Y116" s="132"/>
    </row>
    <row r="117" spans="1:25" s="35" customFormat="1" hidden="1" x14ac:dyDescent="0.25">
      <c r="A117" s="28" t="s">
        <v>293</v>
      </c>
      <c r="B117" s="29">
        <v>11</v>
      </c>
      <c r="C117" s="30" t="s">
        <v>25</v>
      </c>
      <c r="D117" s="31">
        <v>3811</v>
      </c>
      <c r="E117" s="32" t="s">
        <v>141</v>
      </c>
      <c r="F117" s="32"/>
      <c r="G117" s="1">
        <v>20000000</v>
      </c>
      <c r="H117" s="1">
        <v>20000000</v>
      </c>
      <c r="I117" s="1">
        <v>20000000</v>
      </c>
      <c r="J117" s="1">
        <v>20000000</v>
      </c>
      <c r="K117" s="1">
        <v>20000000</v>
      </c>
      <c r="L117" s="33">
        <f t="shared" si="37"/>
        <v>100</v>
      </c>
      <c r="M117" s="1">
        <v>22000000</v>
      </c>
      <c r="N117" s="1">
        <v>22000000</v>
      </c>
      <c r="O117" s="1">
        <v>35000000</v>
      </c>
      <c r="P117" s="1">
        <f>O117</f>
        <v>35000000</v>
      </c>
      <c r="Q117" s="1">
        <v>21650000</v>
      </c>
      <c r="R117" s="1">
        <v>43000000</v>
      </c>
      <c r="S117" s="1">
        <f>R117</f>
        <v>43000000</v>
      </c>
      <c r="T117" s="1">
        <v>51000000</v>
      </c>
      <c r="U117" s="1">
        <f>T117</f>
        <v>51000000</v>
      </c>
      <c r="V117" s="1"/>
      <c r="W117" s="1"/>
      <c r="X117" s="1"/>
      <c r="Y117" s="74"/>
    </row>
    <row r="118" spans="1:25" s="23" customFormat="1" ht="124.8" x14ac:dyDescent="0.25">
      <c r="A118" s="417" t="s">
        <v>555</v>
      </c>
      <c r="B118" s="417"/>
      <c r="C118" s="417"/>
      <c r="D118" s="417"/>
      <c r="E118" s="20" t="s">
        <v>356</v>
      </c>
      <c r="F118" s="51" t="s">
        <v>447</v>
      </c>
      <c r="G118" s="21">
        <f>SUM(G119)</f>
        <v>9500000</v>
      </c>
      <c r="H118" s="21">
        <f t="shared" ref="H118:U119" si="52">SUM(H119)</f>
        <v>9500000</v>
      </c>
      <c r="I118" s="21">
        <f t="shared" si="52"/>
        <v>136095764</v>
      </c>
      <c r="J118" s="21">
        <f t="shared" si="52"/>
        <v>136095764</v>
      </c>
      <c r="K118" s="21">
        <f t="shared" si="52"/>
        <v>136095764</v>
      </c>
      <c r="L118" s="22">
        <f t="shared" si="37"/>
        <v>100</v>
      </c>
      <c r="M118" s="21">
        <f t="shared" si="52"/>
        <v>0</v>
      </c>
      <c r="N118" s="21">
        <f t="shared" si="52"/>
        <v>0</v>
      </c>
      <c r="O118" s="21">
        <f t="shared" si="52"/>
        <v>0</v>
      </c>
      <c r="P118" s="21">
        <f t="shared" si="52"/>
        <v>0</v>
      </c>
      <c r="Q118" s="21">
        <f t="shared" si="52"/>
        <v>0</v>
      </c>
      <c r="R118" s="21">
        <f t="shared" si="52"/>
        <v>0</v>
      </c>
      <c r="S118" s="21">
        <f t="shared" si="52"/>
        <v>0</v>
      </c>
      <c r="T118" s="21">
        <f t="shared" si="52"/>
        <v>0</v>
      </c>
      <c r="U118" s="21">
        <f t="shared" si="52"/>
        <v>0</v>
      </c>
      <c r="V118" s="57"/>
      <c r="W118" s="57"/>
      <c r="X118" s="57"/>
      <c r="Y118" s="12"/>
    </row>
    <row r="119" spans="1:25" s="23" customFormat="1" ht="15.6" hidden="1" x14ac:dyDescent="0.25">
      <c r="A119" s="25" t="s">
        <v>160</v>
      </c>
      <c r="B119" s="25">
        <v>11</v>
      </c>
      <c r="C119" s="52" t="s">
        <v>25</v>
      </c>
      <c r="D119" s="27">
        <v>386</v>
      </c>
      <c r="E119" s="20"/>
      <c r="F119" s="20"/>
      <c r="G119" s="21">
        <f>SUM(G120)</f>
        <v>9500000</v>
      </c>
      <c r="H119" s="21">
        <f t="shared" si="52"/>
        <v>9500000</v>
      </c>
      <c r="I119" s="21">
        <f t="shared" si="52"/>
        <v>136095764</v>
      </c>
      <c r="J119" s="21">
        <f t="shared" si="52"/>
        <v>136095764</v>
      </c>
      <c r="K119" s="21">
        <f t="shared" si="52"/>
        <v>136095764</v>
      </c>
      <c r="L119" s="22">
        <f t="shared" si="37"/>
        <v>100</v>
      </c>
      <c r="M119" s="21">
        <f t="shared" si="52"/>
        <v>0</v>
      </c>
      <c r="N119" s="21">
        <f t="shared" si="52"/>
        <v>0</v>
      </c>
      <c r="O119" s="21">
        <f t="shared" si="52"/>
        <v>0</v>
      </c>
      <c r="P119" s="21">
        <f t="shared" si="52"/>
        <v>0</v>
      </c>
      <c r="Q119" s="21">
        <f t="shared" si="52"/>
        <v>0</v>
      </c>
      <c r="R119" s="21">
        <f t="shared" si="52"/>
        <v>0</v>
      </c>
      <c r="S119" s="21">
        <f t="shared" si="52"/>
        <v>0</v>
      </c>
      <c r="T119" s="21">
        <f t="shared" si="52"/>
        <v>0</v>
      </c>
      <c r="U119" s="21">
        <f t="shared" si="52"/>
        <v>0</v>
      </c>
      <c r="V119" s="57"/>
      <c r="W119" s="57"/>
      <c r="X119" s="57"/>
      <c r="Y119" s="12"/>
    </row>
    <row r="120" spans="1:25" ht="45" hidden="1" x14ac:dyDescent="0.25">
      <c r="A120" s="29" t="s">
        <v>160</v>
      </c>
      <c r="B120" s="29">
        <v>11</v>
      </c>
      <c r="C120" s="53" t="s">
        <v>25</v>
      </c>
      <c r="D120" s="31">
        <v>3862</v>
      </c>
      <c r="E120" s="32" t="s">
        <v>286</v>
      </c>
      <c r="F120" s="32"/>
      <c r="G120" s="1">
        <v>9500000</v>
      </c>
      <c r="H120" s="1">
        <v>9500000</v>
      </c>
      <c r="I120" s="1">
        <v>136095764</v>
      </c>
      <c r="J120" s="1">
        <v>136095764</v>
      </c>
      <c r="K120" s="1">
        <v>136095764</v>
      </c>
      <c r="L120" s="33">
        <f t="shared" si="37"/>
        <v>100</v>
      </c>
      <c r="M120" s="1">
        <v>0</v>
      </c>
      <c r="N120" s="1">
        <v>0</v>
      </c>
      <c r="O120" s="1"/>
      <c r="P120" s="1">
        <f>O120</f>
        <v>0</v>
      </c>
      <c r="Q120" s="1">
        <v>0</v>
      </c>
      <c r="R120" s="1"/>
      <c r="S120" s="1">
        <f>R120</f>
        <v>0</v>
      </c>
      <c r="T120" s="1"/>
      <c r="U120" s="1">
        <f>T120</f>
        <v>0</v>
      </c>
    </row>
    <row r="121" spans="1:25" s="23" customFormat="1" ht="124.8" x14ac:dyDescent="0.25">
      <c r="A121" s="417" t="s">
        <v>477</v>
      </c>
      <c r="B121" s="417"/>
      <c r="C121" s="417"/>
      <c r="D121" s="417"/>
      <c r="E121" s="20" t="s">
        <v>322</v>
      </c>
      <c r="F121" s="51" t="s">
        <v>447</v>
      </c>
      <c r="G121" s="21">
        <f>G122+G124</f>
        <v>120000</v>
      </c>
      <c r="H121" s="21">
        <f t="shared" ref="H121:U121" si="53">H122+H124</f>
        <v>120000</v>
      </c>
      <c r="I121" s="21">
        <f t="shared" si="53"/>
        <v>120000</v>
      </c>
      <c r="J121" s="21">
        <f t="shared" si="53"/>
        <v>120000</v>
      </c>
      <c r="K121" s="21">
        <f t="shared" si="53"/>
        <v>0</v>
      </c>
      <c r="L121" s="22">
        <f t="shared" si="37"/>
        <v>0</v>
      </c>
      <c r="M121" s="21">
        <f t="shared" si="53"/>
        <v>0</v>
      </c>
      <c r="N121" s="21">
        <f t="shared" si="53"/>
        <v>0</v>
      </c>
      <c r="O121" s="21">
        <f t="shared" si="53"/>
        <v>50000</v>
      </c>
      <c r="P121" s="21">
        <f t="shared" si="53"/>
        <v>50000</v>
      </c>
      <c r="Q121" s="21">
        <f t="shared" si="53"/>
        <v>0</v>
      </c>
      <c r="R121" s="21">
        <f t="shared" si="53"/>
        <v>50000</v>
      </c>
      <c r="S121" s="21">
        <f t="shared" si="53"/>
        <v>50000</v>
      </c>
      <c r="T121" s="21">
        <f t="shared" si="53"/>
        <v>50000</v>
      </c>
      <c r="U121" s="21">
        <f t="shared" si="53"/>
        <v>50000</v>
      </c>
      <c r="V121" s="57"/>
      <c r="W121" s="57"/>
      <c r="X121" s="57"/>
      <c r="Y121" s="12"/>
    </row>
    <row r="122" spans="1:25" s="23" customFormat="1" ht="15.6" hidden="1" x14ac:dyDescent="0.25">
      <c r="A122" s="24" t="s">
        <v>161</v>
      </c>
      <c r="B122" s="25">
        <v>11</v>
      </c>
      <c r="C122" s="52" t="s">
        <v>25</v>
      </c>
      <c r="D122" s="27">
        <v>323</v>
      </c>
      <c r="E122" s="20"/>
      <c r="F122" s="20"/>
      <c r="G122" s="21">
        <f>SUM(G123)</f>
        <v>60000</v>
      </c>
      <c r="H122" s="21">
        <f t="shared" ref="H122:U122" si="54">SUM(H123)</f>
        <v>60000</v>
      </c>
      <c r="I122" s="21">
        <f t="shared" si="54"/>
        <v>60000</v>
      </c>
      <c r="J122" s="21">
        <f t="shared" si="54"/>
        <v>60000</v>
      </c>
      <c r="K122" s="21">
        <f t="shared" si="54"/>
        <v>0</v>
      </c>
      <c r="L122" s="22">
        <f t="shared" si="37"/>
        <v>0</v>
      </c>
      <c r="M122" s="21">
        <f t="shared" si="54"/>
        <v>0</v>
      </c>
      <c r="N122" s="21">
        <f t="shared" si="54"/>
        <v>0</v>
      </c>
      <c r="O122" s="21">
        <f t="shared" si="54"/>
        <v>50000</v>
      </c>
      <c r="P122" s="21">
        <f t="shared" si="54"/>
        <v>50000</v>
      </c>
      <c r="Q122" s="21">
        <f t="shared" si="54"/>
        <v>0</v>
      </c>
      <c r="R122" s="21">
        <f t="shared" si="54"/>
        <v>50000</v>
      </c>
      <c r="S122" s="21">
        <f t="shared" si="54"/>
        <v>50000</v>
      </c>
      <c r="T122" s="21">
        <f t="shared" si="54"/>
        <v>50000</v>
      </c>
      <c r="U122" s="21">
        <f t="shared" si="54"/>
        <v>50000</v>
      </c>
      <c r="V122" s="57"/>
      <c r="W122" s="57"/>
      <c r="X122" s="57"/>
      <c r="Y122" s="12"/>
    </row>
    <row r="123" spans="1:25" hidden="1" x14ac:dyDescent="0.25">
      <c r="A123" s="28" t="s">
        <v>161</v>
      </c>
      <c r="B123" s="29">
        <v>11</v>
      </c>
      <c r="C123" s="53" t="s">
        <v>25</v>
      </c>
      <c r="D123" s="31">
        <v>3233</v>
      </c>
      <c r="E123" s="32" t="s">
        <v>119</v>
      </c>
      <c r="F123" s="32"/>
      <c r="G123" s="1">
        <v>60000</v>
      </c>
      <c r="H123" s="1">
        <v>60000</v>
      </c>
      <c r="I123" s="1">
        <v>60000</v>
      </c>
      <c r="J123" s="1">
        <v>60000</v>
      </c>
      <c r="K123" s="1">
        <v>0</v>
      </c>
      <c r="L123" s="33">
        <f t="shared" si="37"/>
        <v>0</v>
      </c>
      <c r="M123" s="1">
        <v>0</v>
      </c>
      <c r="N123" s="1">
        <v>0</v>
      </c>
      <c r="O123" s="1">
        <v>50000</v>
      </c>
      <c r="P123" s="1">
        <f>O123</f>
        <v>50000</v>
      </c>
      <c r="Q123" s="1">
        <v>0</v>
      </c>
      <c r="R123" s="1">
        <v>50000</v>
      </c>
      <c r="S123" s="1">
        <v>50000</v>
      </c>
      <c r="T123" s="1">
        <v>50000</v>
      </c>
      <c r="U123" s="1">
        <f>T123</f>
        <v>50000</v>
      </c>
    </row>
    <row r="124" spans="1:25" s="23" customFormat="1" ht="15.6" hidden="1" x14ac:dyDescent="0.25">
      <c r="A124" s="24" t="s">
        <v>161</v>
      </c>
      <c r="B124" s="25">
        <v>11</v>
      </c>
      <c r="C124" s="52" t="s">
        <v>25</v>
      </c>
      <c r="D124" s="27">
        <v>363</v>
      </c>
      <c r="E124" s="20"/>
      <c r="F124" s="20"/>
      <c r="G124" s="21">
        <f>SUM(G125)</f>
        <v>60000</v>
      </c>
      <c r="H124" s="21">
        <f t="shared" ref="H124:U124" si="55">SUM(H125)</f>
        <v>60000</v>
      </c>
      <c r="I124" s="21">
        <f t="shared" si="55"/>
        <v>60000</v>
      </c>
      <c r="J124" s="21">
        <f t="shared" si="55"/>
        <v>60000</v>
      </c>
      <c r="K124" s="21">
        <f t="shared" si="55"/>
        <v>0</v>
      </c>
      <c r="L124" s="22">
        <f t="shared" si="37"/>
        <v>0</v>
      </c>
      <c r="M124" s="21">
        <f t="shared" si="55"/>
        <v>0</v>
      </c>
      <c r="N124" s="21">
        <f t="shared" si="55"/>
        <v>0</v>
      </c>
      <c r="O124" s="21">
        <f t="shared" si="55"/>
        <v>0</v>
      </c>
      <c r="P124" s="21">
        <f t="shared" si="55"/>
        <v>0</v>
      </c>
      <c r="Q124" s="21">
        <f t="shared" si="55"/>
        <v>0</v>
      </c>
      <c r="R124" s="21">
        <f t="shared" si="55"/>
        <v>0</v>
      </c>
      <c r="S124" s="21">
        <f t="shared" si="55"/>
        <v>0</v>
      </c>
      <c r="T124" s="21">
        <f t="shared" si="55"/>
        <v>0</v>
      </c>
      <c r="U124" s="21">
        <f t="shared" si="55"/>
        <v>0</v>
      </c>
      <c r="V124" s="57"/>
      <c r="W124" s="57"/>
      <c r="X124" s="57"/>
      <c r="Y124" s="12"/>
    </row>
    <row r="125" spans="1:25" hidden="1" x14ac:dyDescent="0.25">
      <c r="A125" s="28" t="s">
        <v>161</v>
      </c>
      <c r="B125" s="29">
        <v>11</v>
      </c>
      <c r="C125" s="53" t="s">
        <v>25</v>
      </c>
      <c r="D125" s="31">
        <v>3631</v>
      </c>
      <c r="E125" s="32" t="s">
        <v>233</v>
      </c>
      <c r="F125" s="32"/>
      <c r="G125" s="1">
        <v>60000</v>
      </c>
      <c r="H125" s="1">
        <v>60000</v>
      </c>
      <c r="I125" s="1">
        <v>60000</v>
      </c>
      <c r="J125" s="1">
        <v>60000</v>
      </c>
      <c r="K125" s="1">
        <v>0</v>
      </c>
      <c r="L125" s="33">
        <f t="shared" si="37"/>
        <v>0</v>
      </c>
      <c r="M125" s="1">
        <v>0</v>
      </c>
      <c r="N125" s="1">
        <v>0</v>
      </c>
      <c r="O125" s="1"/>
      <c r="P125" s="1">
        <f>O125</f>
        <v>0</v>
      </c>
      <c r="Q125" s="1">
        <v>0</v>
      </c>
      <c r="R125" s="1"/>
      <c r="S125" s="1">
        <f>R125</f>
        <v>0</v>
      </c>
      <c r="T125" s="1"/>
      <c r="U125" s="1">
        <f>T125</f>
        <v>0</v>
      </c>
    </row>
    <row r="126" spans="1:25" s="23" customFormat="1" ht="124.8" x14ac:dyDescent="0.25">
      <c r="A126" s="417" t="s">
        <v>476</v>
      </c>
      <c r="B126" s="417"/>
      <c r="C126" s="417"/>
      <c r="D126" s="417"/>
      <c r="E126" s="20" t="s">
        <v>84</v>
      </c>
      <c r="F126" s="51" t="s">
        <v>447</v>
      </c>
      <c r="G126" s="21">
        <f>SUM(G127)</f>
        <v>3000000</v>
      </c>
      <c r="H126" s="21">
        <f t="shared" ref="H126:U127" si="56">SUM(H127)</f>
        <v>3000000</v>
      </c>
      <c r="I126" s="21">
        <f t="shared" si="56"/>
        <v>3000000</v>
      </c>
      <c r="J126" s="21">
        <f t="shared" si="56"/>
        <v>3000000</v>
      </c>
      <c r="K126" s="21">
        <f t="shared" si="56"/>
        <v>3000000</v>
      </c>
      <c r="L126" s="22">
        <f t="shared" si="37"/>
        <v>100</v>
      </c>
      <c r="M126" s="21">
        <f t="shared" si="56"/>
        <v>5000000</v>
      </c>
      <c r="N126" s="21">
        <f t="shared" si="56"/>
        <v>5000000</v>
      </c>
      <c r="O126" s="21">
        <f t="shared" si="56"/>
        <v>4000000</v>
      </c>
      <c r="P126" s="21">
        <f t="shared" si="56"/>
        <v>4000000</v>
      </c>
      <c r="Q126" s="21">
        <f t="shared" si="56"/>
        <v>5000000</v>
      </c>
      <c r="R126" s="21">
        <f t="shared" si="56"/>
        <v>4000000</v>
      </c>
      <c r="S126" s="21">
        <f t="shared" si="56"/>
        <v>4000000</v>
      </c>
      <c r="T126" s="21">
        <f t="shared" si="56"/>
        <v>4000000</v>
      </c>
      <c r="U126" s="21">
        <f t="shared" si="56"/>
        <v>4000000</v>
      </c>
      <c r="V126" s="57"/>
      <c r="W126" s="57"/>
      <c r="X126" s="57"/>
      <c r="Y126" s="12"/>
    </row>
    <row r="127" spans="1:25" s="23" customFormat="1" ht="15.6" hidden="1" x14ac:dyDescent="0.25">
      <c r="A127" s="24" t="s">
        <v>162</v>
      </c>
      <c r="B127" s="25">
        <v>11</v>
      </c>
      <c r="C127" s="52" t="s">
        <v>25</v>
      </c>
      <c r="D127" s="27">
        <v>381</v>
      </c>
      <c r="E127" s="20"/>
      <c r="F127" s="20"/>
      <c r="G127" s="21">
        <f>SUM(G128)</f>
        <v>3000000</v>
      </c>
      <c r="H127" s="21">
        <f t="shared" si="56"/>
        <v>3000000</v>
      </c>
      <c r="I127" s="21">
        <f t="shared" si="56"/>
        <v>3000000</v>
      </c>
      <c r="J127" s="21">
        <f t="shared" si="56"/>
        <v>3000000</v>
      </c>
      <c r="K127" s="21">
        <f t="shared" si="56"/>
        <v>3000000</v>
      </c>
      <c r="L127" s="22">
        <f t="shared" si="37"/>
        <v>100</v>
      </c>
      <c r="M127" s="21">
        <f t="shared" si="56"/>
        <v>5000000</v>
      </c>
      <c r="N127" s="21">
        <f t="shared" si="56"/>
        <v>5000000</v>
      </c>
      <c r="O127" s="21">
        <f t="shared" si="56"/>
        <v>4000000</v>
      </c>
      <c r="P127" s="21">
        <f t="shared" si="56"/>
        <v>4000000</v>
      </c>
      <c r="Q127" s="21">
        <f t="shared" si="56"/>
        <v>5000000</v>
      </c>
      <c r="R127" s="21">
        <f t="shared" si="56"/>
        <v>4000000</v>
      </c>
      <c r="S127" s="21">
        <f t="shared" si="56"/>
        <v>4000000</v>
      </c>
      <c r="T127" s="21">
        <f t="shared" si="56"/>
        <v>4000000</v>
      </c>
      <c r="U127" s="21">
        <f t="shared" si="56"/>
        <v>4000000</v>
      </c>
      <c r="V127" s="57"/>
      <c r="W127" s="57"/>
      <c r="X127" s="57"/>
      <c r="Y127" s="12"/>
    </row>
    <row r="128" spans="1:25" hidden="1" x14ac:dyDescent="0.25">
      <c r="A128" s="28" t="s">
        <v>162</v>
      </c>
      <c r="B128" s="29">
        <v>11</v>
      </c>
      <c r="C128" s="53" t="s">
        <v>25</v>
      </c>
      <c r="D128" s="31">
        <v>3811</v>
      </c>
      <c r="E128" s="32" t="s">
        <v>141</v>
      </c>
      <c r="F128" s="32"/>
      <c r="G128" s="1">
        <v>3000000</v>
      </c>
      <c r="H128" s="1">
        <v>3000000</v>
      </c>
      <c r="I128" s="1">
        <v>3000000</v>
      </c>
      <c r="J128" s="1">
        <v>3000000</v>
      </c>
      <c r="K128" s="1">
        <v>3000000</v>
      </c>
      <c r="L128" s="33">
        <f t="shared" si="37"/>
        <v>100</v>
      </c>
      <c r="M128" s="1">
        <v>5000000</v>
      </c>
      <c r="N128" s="1">
        <v>5000000</v>
      </c>
      <c r="O128" s="1">
        <v>4000000</v>
      </c>
      <c r="P128" s="1">
        <f>O128</f>
        <v>4000000</v>
      </c>
      <c r="Q128" s="1">
        <v>5000000</v>
      </c>
      <c r="R128" s="1">
        <v>4000000</v>
      </c>
      <c r="S128" s="1">
        <f>R128</f>
        <v>4000000</v>
      </c>
      <c r="T128" s="1">
        <v>4000000</v>
      </c>
      <c r="U128" s="1">
        <f>T128</f>
        <v>4000000</v>
      </c>
    </row>
    <row r="129" spans="1:25" s="23" customFormat="1" ht="124.8" x14ac:dyDescent="0.25">
      <c r="A129" s="417" t="s">
        <v>475</v>
      </c>
      <c r="B129" s="417"/>
      <c r="C129" s="417"/>
      <c r="D129" s="417"/>
      <c r="E129" s="20" t="s">
        <v>254</v>
      </c>
      <c r="F129" s="51" t="s">
        <v>447</v>
      </c>
      <c r="G129" s="21">
        <f>G130+G132</f>
        <v>52900000</v>
      </c>
      <c r="H129" s="21">
        <f t="shared" ref="H129:U129" si="57">H130+H132</f>
        <v>52900000</v>
      </c>
      <c r="I129" s="21">
        <f t="shared" si="57"/>
        <v>53900000</v>
      </c>
      <c r="J129" s="21">
        <f t="shared" si="57"/>
        <v>53900000</v>
      </c>
      <c r="K129" s="21">
        <f t="shared" si="57"/>
        <v>52900000</v>
      </c>
      <c r="L129" s="22">
        <f t="shared" si="37"/>
        <v>98.144712430426722</v>
      </c>
      <c r="M129" s="21">
        <f t="shared" si="57"/>
        <v>51400000</v>
      </c>
      <c r="N129" s="21">
        <f t="shared" si="57"/>
        <v>51400000</v>
      </c>
      <c r="O129" s="21">
        <f t="shared" si="57"/>
        <v>105900000</v>
      </c>
      <c r="P129" s="21">
        <f t="shared" si="57"/>
        <v>105900000</v>
      </c>
      <c r="Q129" s="21">
        <f t="shared" si="57"/>
        <v>48000000</v>
      </c>
      <c r="R129" s="21">
        <f t="shared" si="57"/>
        <v>108900000</v>
      </c>
      <c r="S129" s="21">
        <f t="shared" si="57"/>
        <v>108900000</v>
      </c>
      <c r="T129" s="21">
        <f t="shared" si="57"/>
        <v>105900000</v>
      </c>
      <c r="U129" s="21">
        <f t="shared" si="57"/>
        <v>105900000</v>
      </c>
      <c r="V129" s="57"/>
      <c r="W129" s="57"/>
      <c r="X129" s="57"/>
      <c r="Y129" s="12"/>
    </row>
    <row r="130" spans="1:25" s="23" customFormat="1" ht="15.6" hidden="1" x14ac:dyDescent="0.25">
      <c r="A130" s="24" t="s">
        <v>163</v>
      </c>
      <c r="B130" s="25">
        <v>11</v>
      </c>
      <c r="C130" s="52" t="s">
        <v>25</v>
      </c>
      <c r="D130" s="27">
        <v>381</v>
      </c>
      <c r="E130" s="20"/>
      <c r="F130" s="20"/>
      <c r="G130" s="21">
        <f>SUM(G131)</f>
        <v>35900000</v>
      </c>
      <c r="H130" s="21">
        <f t="shared" ref="H130:U130" si="58">SUM(H131)</f>
        <v>35900000</v>
      </c>
      <c r="I130" s="21">
        <f t="shared" si="58"/>
        <v>35900000</v>
      </c>
      <c r="J130" s="21">
        <f t="shared" si="58"/>
        <v>35900000</v>
      </c>
      <c r="K130" s="21">
        <f t="shared" si="58"/>
        <v>35900000</v>
      </c>
      <c r="L130" s="22">
        <f t="shared" si="37"/>
        <v>100</v>
      </c>
      <c r="M130" s="21">
        <f t="shared" si="58"/>
        <v>34400000</v>
      </c>
      <c r="N130" s="21">
        <f t="shared" si="58"/>
        <v>34400000</v>
      </c>
      <c r="O130" s="21">
        <f t="shared" si="58"/>
        <v>45900000</v>
      </c>
      <c r="P130" s="21">
        <f t="shared" si="58"/>
        <v>45900000</v>
      </c>
      <c r="Q130" s="21">
        <f t="shared" si="58"/>
        <v>31000000</v>
      </c>
      <c r="R130" s="21">
        <f t="shared" si="58"/>
        <v>45400000</v>
      </c>
      <c r="S130" s="21">
        <f t="shared" si="58"/>
        <v>45400000</v>
      </c>
      <c r="T130" s="21">
        <f t="shared" si="58"/>
        <v>43900000</v>
      </c>
      <c r="U130" s="21">
        <f t="shared" si="58"/>
        <v>43900000</v>
      </c>
      <c r="V130" s="57"/>
      <c r="W130" s="57"/>
      <c r="X130" s="57"/>
      <c r="Y130" s="12"/>
    </row>
    <row r="131" spans="1:25" hidden="1" x14ac:dyDescent="0.25">
      <c r="A131" s="28" t="s">
        <v>163</v>
      </c>
      <c r="B131" s="29">
        <v>11</v>
      </c>
      <c r="C131" s="53" t="s">
        <v>25</v>
      </c>
      <c r="D131" s="31">
        <v>3811</v>
      </c>
      <c r="E131" s="32" t="s">
        <v>141</v>
      </c>
      <c r="F131" s="32"/>
      <c r="G131" s="54">
        <v>35900000</v>
      </c>
      <c r="H131" s="54">
        <v>35900000</v>
      </c>
      <c r="I131" s="54">
        <v>35900000</v>
      </c>
      <c r="J131" s="54">
        <v>35900000</v>
      </c>
      <c r="K131" s="54">
        <v>35900000</v>
      </c>
      <c r="L131" s="33">
        <f t="shared" si="37"/>
        <v>100</v>
      </c>
      <c r="M131" s="54">
        <v>34400000</v>
      </c>
      <c r="N131" s="54">
        <v>34400000</v>
      </c>
      <c r="O131" s="54">
        <v>45900000</v>
      </c>
      <c r="P131" s="54">
        <f>O131</f>
        <v>45900000</v>
      </c>
      <c r="Q131" s="54">
        <v>31000000</v>
      </c>
      <c r="R131" s="54">
        <v>45400000</v>
      </c>
      <c r="S131" s="54">
        <f>R131</f>
        <v>45400000</v>
      </c>
      <c r="T131" s="54">
        <v>43900000</v>
      </c>
      <c r="U131" s="54">
        <f>T131</f>
        <v>43900000</v>
      </c>
    </row>
    <row r="132" spans="1:25" s="23" customFormat="1" ht="15.6" hidden="1" x14ac:dyDescent="0.25">
      <c r="A132" s="24" t="s">
        <v>163</v>
      </c>
      <c r="B132" s="25">
        <v>11</v>
      </c>
      <c r="C132" s="52" t="s">
        <v>25</v>
      </c>
      <c r="D132" s="27">
        <v>382</v>
      </c>
      <c r="E132" s="20"/>
      <c r="F132" s="20"/>
      <c r="G132" s="55">
        <f>SUM(G133)</f>
        <v>17000000</v>
      </c>
      <c r="H132" s="55">
        <f t="shared" ref="H132:U132" si="59">SUM(H133)</f>
        <v>17000000</v>
      </c>
      <c r="I132" s="55">
        <f t="shared" si="59"/>
        <v>18000000</v>
      </c>
      <c r="J132" s="55">
        <f t="shared" si="59"/>
        <v>18000000</v>
      </c>
      <c r="K132" s="55">
        <f t="shared" si="59"/>
        <v>17000000</v>
      </c>
      <c r="L132" s="22">
        <f t="shared" si="37"/>
        <v>94.444444444444443</v>
      </c>
      <c r="M132" s="55">
        <f t="shared" si="59"/>
        <v>17000000</v>
      </c>
      <c r="N132" s="55">
        <f t="shared" si="59"/>
        <v>17000000</v>
      </c>
      <c r="O132" s="55">
        <f t="shared" si="59"/>
        <v>60000000</v>
      </c>
      <c r="P132" s="55">
        <f t="shared" si="59"/>
        <v>60000000</v>
      </c>
      <c r="Q132" s="55">
        <f t="shared" si="59"/>
        <v>17000000</v>
      </c>
      <c r="R132" s="55">
        <f t="shared" si="59"/>
        <v>63500000</v>
      </c>
      <c r="S132" s="55">
        <f t="shared" si="59"/>
        <v>63500000</v>
      </c>
      <c r="T132" s="55">
        <f t="shared" si="59"/>
        <v>62000000</v>
      </c>
      <c r="U132" s="55">
        <f t="shared" si="59"/>
        <v>62000000</v>
      </c>
      <c r="V132" s="57"/>
      <c r="W132" s="57"/>
      <c r="X132" s="57"/>
      <c r="Y132" s="12"/>
    </row>
    <row r="133" spans="1:25" ht="32.25" hidden="1" customHeight="1" x14ac:dyDescent="0.25">
      <c r="A133" s="28" t="s">
        <v>163</v>
      </c>
      <c r="B133" s="29">
        <v>11</v>
      </c>
      <c r="C133" s="53" t="s">
        <v>25</v>
      </c>
      <c r="D133" s="31">
        <v>3821</v>
      </c>
      <c r="E133" s="32" t="s">
        <v>38</v>
      </c>
      <c r="F133" s="32"/>
      <c r="G133" s="54">
        <v>17000000</v>
      </c>
      <c r="H133" s="54">
        <v>17000000</v>
      </c>
      <c r="I133" s="54">
        <v>18000000</v>
      </c>
      <c r="J133" s="54">
        <v>18000000</v>
      </c>
      <c r="K133" s="54">
        <v>17000000</v>
      </c>
      <c r="L133" s="33">
        <f t="shared" si="37"/>
        <v>94.444444444444443</v>
      </c>
      <c r="M133" s="54">
        <v>17000000</v>
      </c>
      <c r="N133" s="54">
        <v>17000000</v>
      </c>
      <c r="O133" s="54">
        <v>60000000</v>
      </c>
      <c r="P133" s="54">
        <f>O133</f>
        <v>60000000</v>
      </c>
      <c r="Q133" s="54">
        <v>17000000</v>
      </c>
      <c r="R133" s="54">
        <v>63500000</v>
      </c>
      <c r="S133" s="54">
        <f>R133</f>
        <v>63500000</v>
      </c>
      <c r="T133" s="54">
        <v>62000000</v>
      </c>
      <c r="U133" s="54">
        <f>T133</f>
        <v>62000000</v>
      </c>
    </row>
    <row r="134" spans="1:25" s="23" customFormat="1" ht="124.8" x14ac:dyDescent="0.25">
      <c r="A134" s="417" t="s">
        <v>474</v>
      </c>
      <c r="B134" s="417"/>
      <c r="C134" s="417"/>
      <c r="D134" s="417"/>
      <c r="E134" s="20" t="s">
        <v>314</v>
      </c>
      <c r="F134" s="51" t="s">
        <v>447</v>
      </c>
      <c r="G134" s="21">
        <f>SUM(G135)</f>
        <v>26500000</v>
      </c>
      <c r="H134" s="21">
        <f t="shared" ref="H134:U135" si="60">SUM(H135)</f>
        <v>26500000</v>
      </c>
      <c r="I134" s="21">
        <f t="shared" si="60"/>
        <v>26500000</v>
      </c>
      <c r="J134" s="21">
        <f t="shared" si="60"/>
        <v>26500000</v>
      </c>
      <c r="K134" s="21">
        <f t="shared" si="60"/>
        <v>17430000</v>
      </c>
      <c r="L134" s="22">
        <f t="shared" si="37"/>
        <v>65.773584905660371</v>
      </c>
      <c r="M134" s="21">
        <f t="shared" si="60"/>
        <v>26500000</v>
      </c>
      <c r="N134" s="21">
        <f t="shared" si="60"/>
        <v>26500000</v>
      </c>
      <c r="O134" s="21">
        <f t="shared" si="60"/>
        <v>27000000</v>
      </c>
      <c r="P134" s="21">
        <f t="shared" si="60"/>
        <v>27000000</v>
      </c>
      <c r="Q134" s="21">
        <f t="shared" si="60"/>
        <v>26500000</v>
      </c>
      <c r="R134" s="21">
        <f t="shared" si="60"/>
        <v>27000000</v>
      </c>
      <c r="S134" s="21">
        <f t="shared" si="60"/>
        <v>27000000</v>
      </c>
      <c r="T134" s="21">
        <f t="shared" si="60"/>
        <v>27000000</v>
      </c>
      <c r="U134" s="21">
        <f t="shared" si="60"/>
        <v>27000000</v>
      </c>
      <c r="V134" s="57"/>
      <c r="W134" s="57"/>
      <c r="X134" s="57"/>
      <c r="Y134" s="12"/>
    </row>
    <row r="135" spans="1:25" s="23" customFormat="1" ht="15.6" hidden="1" x14ac:dyDescent="0.25">
      <c r="A135" s="24" t="s">
        <v>167</v>
      </c>
      <c r="B135" s="25">
        <v>11</v>
      </c>
      <c r="C135" s="52" t="s">
        <v>25</v>
      </c>
      <c r="D135" s="27">
        <v>382</v>
      </c>
      <c r="E135" s="20"/>
      <c r="F135" s="20"/>
      <c r="G135" s="21">
        <f>SUM(G136)</f>
        <v>26500000</v>
      </c>
      <c r="H135" s="21">
        <f t="shared" si="60"/>
        <v>26500000</v>
      </c>
      <c r="I135" s="21">
        <f t="shared" si="60"/>
        <v>26500000</v>
      </c>
      <c r="J135" s="21">
        <f t="shared" si="60"/>
        <v>26500000</v>
      </c>
      <c r="K135" s="21">
        <f t="shared" si="60"/>
        <v>17430000</v>
      </c>
      <c r="L135" s="22">
        <f t="shared" si="37"/>
        <v>65.773584905660371</v>
      </c>
      <c r="M135" s="21">
        <f t="shared" si="60"/>
        <v>26500000</v>
      </c>
      <c r="N135" s="21">
        <f t="shared" si="60"/>
        <v>26500000</v>
      </c>
      <c r="O135" s="21">
        <f t="shared" si="60"/>
        <v>27000000</v>
      </c>
      <c r="P135" s="21">
        <f t="shared" si="60"/>
        <v>27000000</v>
      </c>
      <c r="Q135" s="21">
        <f t="shared" si="60"/>
        <v>26500000</v>
      </c>
      <c r="R135" s="21">
        <f t="shared" si="60"/>
        <v>27000000</v>
      </c>
      <c r="S135" s="21">
        <f t="shared" si="60"/>
        <v>27000000</v>
      </c>
      <c r="T135" s="21">
        <f t="shared" si="60"/>
        <v>27000000</v>
      </c>
      <c r="U135" s="21">
        <f t="shared" si="60"/>
        <v>27000000</v>
      </c>
      <c r="V135" s="57"/>
      <c r="W135" s="57"/>
      <c r="X135" s="57"/>
      <c r="Y135" s="12"/>
    </row>
    <row r="136" spans="1:25" ht="33" hidden="1" customHeight="1" x14ac:dyDescent="0.25">
      <c r="A136" s="28" t="s">
        <v>167</v>
      </c>
      <c r="B136" s="29">
        <v>11</v>
      </c>
      <c r="C136" s="53" t="s">
        <v>25</v>
      </c>
      <c r="D136" s="31">
        <v>3821</v>
      </c>
      <c r="E136" s="32" t="s">
        <v>38</v>
      </c>
      <c r="F136" s="32"/>
      <c r="G136" s="1">
        <v>26500000</v>
      </c>
      <c r="H136" s="1">
        <v>26500000</v>
      </c>
      <c r="I136" s="1">
        <v>26500000</v>
      </c>
      <c r="J136" s="1">
        <v>26500000</v>
      </c>
      <c r="K136" s="1">
        <v>17430000</v>
      </c>
      <c r="L136" s="33">
        <f t="shared" si="37"/>
        <v>65.773584905660371</v>
      </c>
      <c r="M136" s="1">
        <v>26500000</v>
      </c>
      <c r="N136" s="1">
        <v>26500000</v>
      </c>
      <c r="O136" s="1">
        <v>27000000</v>
      </c>
      <c r="P136" s="1">
        <f>O136</f>
        <v>27000000</v>
      </c>
      <c r="Q136" s="1">
        <v>26500000</v>
      </c>
      <c r="R136" s="1">
        <v>27000000</v>
      </c>
      <c r="S136" s="1">
        <f>R136</f>
        <v>27000000</v>
      </c>
      <c r="T136" s="1">
        <v>27000000</v>
      </c>
      <c r="U136" s="1">
        <f>T136</f>
        <v>27000000</v>
      </c>
    </row>
    <row r="137" spans="1:25" s="36" customFormat="1" ht="124.8" x14ac:dyDescent="0.25">
      <c r="A137" s="417" t="s">
        <v>473</v>
      </c>
      <c r="B137" s="417"/>
      <c r="C137" s="417"/>
      <c r="D137" s="417"/>
      <c r="E137" s="20" t="s">
        <v>59</v>
      </c>
      <c r="F137" s="51" t="s">
        <v>447</v>
      </c>
      <c r="G137" s="21">
        <f>G138+G140</f>
        <v>48257709</v>
      </c>
      <c r="H137" s="21">
        <f t="shared" ref="H137:U137" si="61">H138+H140</f>
        <v>48257709</v>
      </c>
      <c r="I137" s="21">
        <f t="shared" si="61"/>
        <v>73257709</v>
      </c>
      <c r="J137" s="21">
        <f t="shared" si="61"/>
        <v>73257709</v>
      </c>
      <c r="K137" s="21">
        <f t="shared" si="61"/>
        <v>73257709</v>
      </c>
      <c r="L137" s="22">
        <f t="shared" si="37"/>
        <v>100</v>
      </c>
      <c r="M137" s="21">
        <f t="shared" si="61"/>
        <v>25980000</v>
      </c>
      <c r="N137" s="21">
        <f t="shared" si="61"/>
        <v>25980000</v>
      </c>
      <c r="O137" s="21">
        <f t="shared" si="61"/>
        <v>223060000</v>
      </c>
      <c r="P137" s="21">
        <f t="shared" si="61"/>
        <v>223060000</v>
      </c>
      <c r="Q137" s="21">
        <f t="shared" si="61"/>
        <v>28680000</v>
      </c>
      <c r="R137" s="21">
        <f t="shared" si="61"/>
        <v>176000000</v>
      </c>
      <c r="S137" s="21">
        <f t="shared" si="61"/>
        <v>176000000</v>
      </c>
      <c r="T137" s="21">
        <f t="shared" si="61"/>
        <v>152000000</v>
      </c>
      <c r="U137" s="21">
        <f t="shared" si="61"/>
        <v>152000000</v>
      </c>
      <c r="V137" s="21"/>
      <c r="W137" s="21"/>
      <c r="X137" s="21"/>
      <c r="Y137" s="132"/>
    </row>
    <row r="138" spans="1:25" s="36" customFormat="1" ht="15.6" hidden="1" x14ac:dyDescent="0.25">
      <c r="A138" s="24" t="s">
        <v>73</v>
      </c>
      <c r="B138" s="25">
        <v>11</v>
      </c>
      <c r="C138" s="52" t="s">
        <v>25</v>
      </c>
      <c r="D138" s="27">
        <v>381</v>
      </c>
      <c r="E138" s="20"/>
      <c r="F138" s="20"/>
      <c r="G138" s="21">
        <f>SUM(G139)</f>
        <v>33250000</v>
      </c>
      <c r="H138" s="21">
        <f t="shared" ref="H138:U138" si="62">SUM(H139)</f>
        <v>33250000</v>
      </c>
      <c r="I138" s="21">
        <f t="shared" si="62"/>
        <v>33250000</v>
      </c>
      <c r="J138" s="21">
        <f t="shared" si="62"/>
        <v>33250000</v>
      </c>
      <c r="K138" s="21">
        <f t="shared" si="62"/>
        <v>33250000</v>
      </c>
      <c r="L138" s="22">
        <f t="shared" si="37"/>
        <v>100</v>
      </c>
      <c r="M138" s="21">
        <f t="shared" si="62"/>
        <v>25980000</v>
      </c>
      <c r="N138" s="21">
        <f t="shared" si="62"/>
        <v>25980000</v>
      </c>
      <c r="O138" s="21">
        <f t="shared" si="62"/>
        <v>161500000</v>
      </c>
      <c r="P138" s="21">
        <f t="shared" si="62"/>
        <v>161500000</v>
      </c>
      <c r="Q138" s="21">
        <f t="shared" si="62"/>
        <v>28680000</v>
      </c>
      <c r="R138" s="21">
        <f t="shared" si="62"/>
        <v>175000000</v>
      </c>
      <c r="S138" s="21">
        <f t="shared" si="62"/>
        <v>175000000</v>
      </c>
      <c r="T138" s="21">
        <f t="shared" si="62"/>
        <v>151000000</v>
      </c>
      <c r="U138" s="21">
        <f t="shared" si="62"/>
        <v>151000000</v>
      </c>
      <c r="V138" s="21"/>
      <c r="W138" s="21"/>
      <c r="X138" s="21"/>
      <c r="Y138" s="132"/>
    </row>
    <row r="139" spans="1:25" s="35" customFormat="1" hidden="1" x14ac:dyDescent="0.25">
      <c r="A139" s="28" t="s">
        <v>73</v>
      </c>
      <c r="B139" s="29">
        <v>11</v>
      </c>
      <c r="C139" s="53" t="s">
        <v>25</v>
      </c>
      <c r="D139" s="31">
        <v>3811</v>
      </c>
      <c r="E139" s="32" t="s">
        <v>141</v>
      </c>
      <c r="F139" s="32"/>
      <c r="G139" s="1">
        <v>33250000</v>
      </c>
      <c r="H139" s="1">
        <v>33250000</v>
      </c>
      <c r="I139" s="1">
        <v>33250000</v>
      </c>
      <c r="J139" s="1">
        <v>33250000</v>
      </c>
      <c r="K139" s="1">
        <v>33250000</v>
      </c>
      <c r="L139" s="33">
        <f t="shared" si="37"/>
        <v>100</v>
      </c>
      <c r="M139" s="1">
        <v>25980000</v>
      </c>
      <c r="N139" s="1">
        <v>25980000</v>
      </c>
      <c r="O139" s="1">
        <v>161500000</v>
      </c>
      <c r="P139" s="1">
        <f>O139</f>
        <v>161500000</v>
      </c>
      <c r="Q139" s="1">
        <v>28680000</v>
      </c>
      <c r="R139" s="1">
        <v>175000000</v>
      </c>
      <c r="S139" s="1">
        <f>R139</f>
        <v>175000000</v>
      </c>
      <c r="T139" s="1">
        <v>151000000</v>
      </c>
      <c r="U139" s="1">
        <f>T139</f>
        <v>151000000</v>
      </c>
      <c r="V139" s="1"/>
      <c r="W139" s="1"/>
      <c r="X139" s="1"/>
      <c r="Y139" s="74"/>
    </row>
    <row r="140" spans="1:25" s="36" customFormat="1" ht="15.6" hidden="1" x14ac:dyDescent="0.25">
      <c r="A140" s="24" t="s">
        <v>73</v>
      </c>
      <c r="B140" s="25">
        <v>11</v>
      </c>
      <c r="C140" s="52" t="s">
        <v>25</v>
      </c>
      <c r="D140" s="27">
        <v>382</v>
      </c>
      <c r="E140" s="20"/>
      <c r="F140" s="20"/>
      <c r="G140" s="21">
        <f>SUM(G141)</f>
        <v>15007709</v>
      </c>
      <c r="H140" s="21">
        <f t="shared" ref="H140:U140" si="63">SUM(H141)</f>
        <v>15007709</v>
      </c>
      <c r="I140" s="21">
        <f t="shared" si="63"/>
        <v>40007709</v>
      </c>
      <c r="J140" s="21">
        <f t="shared" si="63"/>
        <v>40007709</v>
      </c>
      <c r="K140" s="21">
        <f t="shared" si="63"/>
        <v>40007709</v>
      </c>
      <c r="L140" s="22">
        <f t="shared" si="37"/>
        <v>100</v>
      </c>
      <c r="M140" s="21">
        <f t="shared" si="63"/>
        <v>0</v>
      </c>
      <c r="N140" s="21">
        <f t="shared" si="63"/>
        <v>0</v>
      </c>
      <c r="O140" s="21">
        <f t="shared" si="63"/>
        <v>61560000</v>
      </c>
      <c r="P140" s="21">
        <f t="shared" si="63"/>
        <v>61560000</v>
      </c>
      <c r="Q140" s="21">
        <f t="shared" si="63"/>
        <v>0</v>
      </c>
      <c r="R140" s="21">
        <f t="shared" si="63"/>
        <v>1000000</v>
      </c>
      <c r="S140" s="21">
        <f t="shared" si="63"/>
        <v>1000000</v>
      </c>
      <c r="T140" s="21">
        <f t="shared" si="63"/>
        <v>1000000</v>
      </c>
      <c r="U140" s="21">
        <f t="shared" si="63"/>
        <v>1000000</v>
      </c>
      <c r="V140" s="21"/>
      <c r="W140" s="21"/>
      <c r="X140" s="21"/>
      <c r="Y140" s="132"/>
    </row>
    <row r="141" spans="1:25" s="35" customFormat="1" ht="33" hidden="1" customHeight="1" x14ac:dyDescent="0.25">
      <c r="A141" s="28" t="s">
        <v>73</v>
      </c>
      <c r="B141" s="29">
        <v>11</v>
      </c>
      <c r="C141" s="53" t="s">
        <v>25</v>
      </c>
      <c r="D141" s="56">
        <v>3821</v>
      </c>
      <c r="E141" s="32" t="s">
        <v>38</v>
      </c>
      <c r="F141" s="32"/>
      <c r="G141" s="1">
        <v>15007709</v>
      </c>
      <c r="H141" s="1">
        <v>15007709</v>
      </c>
      <c r="I141" s="1">
        <v>40007709</v>
      </c>
      <c r="J141" s="1">
        <v>40007709</v>
      </c>
      <c r="K141" s="1">
        <v>40007709</v>
      </c>
      <c r="L141" s="33">
        <f t="shared" si="37"/>
        <v>100</v>
      </c>
      <c r="M141" s="1">
        <v>0</v>
      </c>
      <c r="N141" s="1">
        <v>0</v>
      </c>
      <c r="O141" s="1">
        <v>61560000</v>
      </c>
      <c r="P141" s="1">
        <f>O141</f>
        <v>61560000</v>
      </c>
      <c r="Q141" s="1">
        <v>0</v>
      </c>
      <c r="R141" s="1">
        <v>1000000</v>
      </c>
      <c r="S141" s="1">
        <f>R141</f>
        <v>1000000</v>
      </c>
      <c r="T141" s="1">
        <v>1000000</v>
      </c>
      <c r="U141" s="1">
        <f>T141</f>
        <v>1000000</v>
      </c>
      <c r="V141" s="1"/>
      <c r="W141" s="1"/>
      <c r="X141" s="1"/>
      <c r="Y141" s="74"/>
    </row>
    <row r="142" spans="1:25" ht="124.8" x14ac:dyDescent="0.25">
      <c r="A142" s="417" t="s">
        <v>472</v>
      </c>
      <c r="B142" s="417"/>
      <c r="C142" s="417"/>
      <c r="D142" s="417"/>
      <c r="E142" s="20" t="s">
        <v>343</v>
      </c>
      <c r="F142" s="51" t="s">
        <v>447</v>
      </c>
      <c r="G142" s="21">
        <f>SUM(G143)</f>
        <v>12000000</v>
      </c>
      <c r="H142" s="21">
        <f t="shared" ref="H142:U143" si="64">SUM(H143)</f>
        <v>12000000</v>
      </c>
      <c r="I142" s="21">
        <f t="shared" si="64"/>
        <v>12000000</v>
      </c>
      <c r="J142" s="21">
        <f t="shared" si="64"/>
        <v>12000000</v>
      </c>
      <c r="K142" s="21">
        <f t="shared" si="64"/>
        <v>12000000</v>
      </c>
      <c r="L142" s="22">
        <f t="shared" si="37"/>
        <v>100</v>
      </c>
      <c r="M142" s="21">
        <f t="shared" si="64"/>
        <v>12000000</v>
      </c>
      <c r="N142" s="21">
        <f t="shared" si="64"/>
        <v>12000000</v>
      </c>
      <c r="O142" s="21">
        <f t="shared" si="64"/>
        <v>15000000</v>
      </c>
      <c r="P142" s="21">
        <f t="shared" si="64"/>
        <v>15000000</v>
      </c>
      <c r="Q142" s="21">
        <f t="shared" si="64"/>
        <v>12000000</v>
      </c>
      <c r="R142" s="21">
        <f t="shared" si="64"/>
        <v>22000000</v>
      </c>
      <c r="S142" s="21">
        <f t="shared" si="64"/>
        <v>22000000</v>
      </c>
      <c r="T142" s="21">
        <f t="shared" si="64"/>
        <v>22000000</v>
      </c>
      <c r="U142" s="21">
        <f t="shared" si="64"/>
        <v>22000000</v>
      </c>
    </row>
    <row r="143" spans="1:25" s="23" customFormat="1" ht="15.6" hidden="1" x14ac:dyDescent="0.25">
      <c r="A143" s="24" t="s">
        <v>164</v>
      </c>
      <c r="B143" s="25">
        <v>11</v>
      </c>
      <c r="C143" s="52" t="s">
        <v>25</v>
      </c>
      <c r="D143" s="27">
        <v>381</v>
      </c>
      <c r="E143" s="20"/>
      <c r="F143" s="20"/>
      <c r="G143" s="21">
        <f>SUM(G144)</f>
        <v>12000000</v>
      </c>
      <c r="H143" s="21">
        <f t="shared" si="64"/>
        <v>12000000</v>
      </c>
      <c r="I143" s="21">
        <f t="shared" si="64"/>
        <v>12000000</v>
      </c>
      <c r="J143" s="21">
        <f t="shared" si="64"/>
        <v>12000000</v>
      </c>
      <c r="K143" s="21">
        <f t="shared" si="64"/>
        <v>12000000</v>
      </c>
      <c r="L143" s="22">
        <f t="shared" si="37"/>
        <v>100</v>
      </c>
      <c r="M143" s="21">
        <f t="shared" si="64"/>
        <v>12000000</v>
      </c>
      <c r="N143" s="21">
        <f t="shared" si="64"/>
        <v>12000000</v>
      </c>
      <c r="O143" s="21">
        <f t="shared" si="64"/>
        <v>15000000</v>
      </c>
      <c r="P143" s="21">
        <f t="shared" si="64"/>
        <v>15000000</v>
      </c>
      <c r="Q143" s="21">
        <f t="shared" si="64"/>
        <v>12000000</v>
      </c>
      <c r="R143" s="21">
        <f t="shared" si="64"/>
        <v>22000000</v>
      </c>
      <c r="S143" s="21">
        <f t="shared" si="64"/>
        <v>22000000</v>
      </c>
      <c r="T143" s="21">
        <f t="shared" si="64"/>
        <v>22000000</v>
      </c>
      <c r="U143" s="21">
        <f t="shared" si="64"/>
        <v>22000000</v>
      </c>
      <c r="V143" s="57"/>
      <c r="W143" s="57"/>
      <c r="X143" s="57"/>
      <c r="Y143" s="12"/>
    </row>
    <row r="144" spans="1:25" hidden="1" x14ac:dyDescent="0.25">
      <c r="A144" s="28" t="s">
        <v>164</v>
      </c>
      <c r="B144" s="29">
        <v>11</v>
      </c>
      <c r="C144" s="53" t="s">
        <v>25</v>
      </c>
      <c r="D144" s="56">
        <v>3811</v>
      </c>
      <c r="E144" s="32" t="s">
        <v>141</v>
      </c>
      <c r="F144" s="32"/>
      <c r="G144" s="1">
        <v>12000000</v>
      </c>
      <c r="H144" s="1">
        <v>12000000</v>
      </c>
      <c r="I144" s="1">
        <v>12000000</v>
      </c>
      <c r="J144" s="1">
        <v>12000000</v>
      </c>
      <c r="K144" s="1">
        <v>12000000</v>
      </c>
      <c r="L144" s="33">
        <f t="shared" si="37"/>
        <v>100</v>
      </c>
      <c r="M144" s="1">
        <v>12000000</v>
      </c>
      <c r="N144" s="1">
        <v>12000000</v>
      </c>
      <c r="O144" s="1">
        <v>15000000</v>
      </c>
      <c r="P144" s="1">
        <f>O144</f>
        <v>15000000</v>
      </c>
      <c r="Q144" s="1">
        <v>12000000</v>
      </c>
      <c r="R144" s="1">
        <v>22000000</v>
      </c>
      <c r="S144" s="1">
        <f>R144</f>
        <v>22000000</v>
      </c>
      <c r="T144" s="1">
        <v>22000000</v>
      </c>
      <c r="U144" s="1">
        <f>T144</f>
        <v>22000000</v>
      </c>
    </row>
    <row r="145" spans="1:25" s="57" customFormat="1" ht="124.8" x14ac:dyDescent="0.25">
      <c r="A145" s="417" t="s">
        <v>471</v>
      </c>
      <c r="B145" s="417"/>
      <c r="C145" s="417"/>
      <c r="D145" s="417"/>
      <c r="E145" s="20" t="s">
        <v>255</v>
      </c>
      <c r="F145" s="51" t="s">
        <v>447</v>
      </c>
      <c r="G145" s="21">
        <f>G146+G148+G150+G152</f>
        <v>2500000</v>
      </c>
      <c r="H145" s="21">
        <f t="shared" ref="H145:U145" si="65">H146+H148+H150+H152</f>
        <v>2500000</v>
      </c>
      <c r="I145" s="21">
        <f t="shared" si="65"/>
        <v>2500000</v>
      </c>
      <c r="J145" s="21">
        <f t="shared" si="65"/>
        <v>2500000</v>
      </c>
      <c r="K145" s="21">
        <f t="shared" si="65"/>
        <v>160283.95000000001</v>
      </c>
      <c r="L145" s="22">
        <f t="shared" si="37"/>
        <v>6.4113579999999999</v>
      </c>
      <c r="M145" s="21">
        <f t="shared" si="65"/>
        <v>4000000</v>
      </c>
      <c r="N145" s="21">
        <f t="shared" si="65"/>
        <v>4000000</v>
      </c>
      <c r="O145" s="21">
        <f t="shared" si="65"/>
        <v>1500000</v>
      </c>
      <c r="P145" s="21">
        <f t="shared" si="65"/>
        <v>1500000</v>
      </c>
      <c r="Q145" s="21">
        <f t="shared" si="65"/>
        <v>4000000</v>
      </c>
      <c r="R145" s="21">
        <f t="shared" si="65"/>
        <v>1500000</v>
      </c>
      <c r="S145" s="21">
        <f t="shared" si="65"/>
        <v>1500000</v>
      </c>
      <c r="T145" s="21">
        <f t="shared" si="65"/>
        <v>1500000</v>
      </c>
      <c r="U145" s="21">
        <f t="shared" si="65"/>
        <v>1500000</v>
      </c>
      <c r="Y145" s="12"/>
    </row>
    <row r="146" spans="1:25" s="57" customFormat="1" ht="15.6" hidden="1" x14ac:dyDescent="0.25">
      <c r="A146" s="25" t="s">
        <v>65</v>
      </c>
      <c r="B146" s="25">
        <v>11</v>
      </c>
      <c r="C146" s="52" t="s">
        <v>25</v>
      </c>
      <c r="D146" s="27">
        <v>323</v>
      </c>
      <c r="E146" s="20"/>
      <c r="F146" s="20"/>
      <c r="G146" s="21">
        <f>SUM(G147)</f>
        <v>200000</v>
      </c>
      <c r="H146" s="21">
        <f t="shared" ref="H146:U146" si="66">SUM(H147)</f>
        <v>200000</v>
      </c>
      <c r="I146" s="21">
        <f t="shared" si="66"/>
        <v>200000</v>
      </c>
      <c r="J146" s="21">
        <f t="shared" si="66"/>
        <v>200000</v>
      </c>
      <c r="K146" s="21">
        <f t="shared" si="66"/>
        <v>160283.95000000001</v>
      </c>
      <c r="L146" s="22">
        <f t="shared" si="37"/>
        <v>80.141975000000016</v>
      </c>
      <c r="M146" s="21">
        <f t="shared" si="66"/>
        <v>200000</v>
      </c>
      <c r="N146" s="21">
        <f t="shared" si="66"/>
        <v>200000</v>
      </c>
      <c r="O146" s="21">
        <f t="shared" si="66"/>
        <v>800000</v>
      </c>
      <c r="P146" s="21">
        <f t="shared" si="66"/>
        <v>800000</v>
      </c>
      <c r="Q146" s="21">
        <f t="shared" si="66"/>
        <v>200000</v>
      </c>
      <c r="R146" s="21">
        <f t="shared" si="66"/>
        <v>800000</v>
      </c>
      <c r="S146" s="21">
        <f t="shared" si="66"/>
        <v>800000</v>
      </c>
      <c r="T146" s="21">
        <f t="shared" si="66"/>
        <v>800000</v>
      </c>
      <c r="U146" s="21">
        <f t="shared" si="66"/>
        <v>800000</v>
      </c>
      <c r="Y146" s="12"/>
    </row>
    <row r="147" spans="1:25" hidden="1" x14ac:dyDescent="0.25">
      <c r="A147" s="29" t="s">
        <v>65</v>
      </c>
      <c r="B147" s="29">
        <v>11</v>
      </c>
      <c r="C147" s="53" t="s">
        <v>25</v>
      </c>
      <c r="D147" s="31">
        <v>3237</v>
      </c>
      <c r="E147" s="32" t="s">
        <v>36</v>
      </c>
      <c r="F147" s="32"/>
      <c r="G147" s="1">
        <v>200000</v>
      </c>
      <c r="H147" s="1">
        <v>200000</v>
      </c>
      <c r="I147" s="1">
        <v>200000</v>
      </c>
      <c r="J147" s="1">
        <v>200000</v>
      </c>
      <c r="K147" s="1">
        <v>160283.95000000001</v>
      </c>
      <c r="L147" s="33">
        <f t="shared" si="37"/>
        <v>80.141975000000016</v>
      </c>
      <c r="M147" s="1">
        <v>200000</v>
      </c>
      <c r="N147" s="1">
        <v>200000</v>
      </c>
      <c r="O147" s="1">
        <v>800000</v>
      </c>
      <c r="P147" s="1">
        <f>O147</f>
        <v>800000</v>
      </c>
      <c r="Q147" s="1">
        <v>200000</v>
      </c>
      <c r="R147" s="1">
        <v>800000</v>
      </c>
      <c r="S147" s="1">
        <f>R147</f>
        <v>800000</v>
      </c>
      <c r="T147" s="1">
        <v>800000</v>
      </c>
      <c r="U147" s="1">
        <f>T147</f>
        <v>800000</v>
      </c>
    </row>
    <row r="148" spans="1:25" s="23" customFormat="1" ht="15.6" hidden="1" x14ac:dyDescent="0.25">
      <c r="A148" s="25" t="s">
        <v>65</v>
      </c>
      <c r="B148" s="25">
        <v>11</v>
      </c>
      <c r="C148" s="52" t="s">
        <v>25</v>
      </c>
      <c r="D148" s="27">
        <v>363</v>
      </c>
      <c r="E148" s="20"/>
      <c r="F148" s="20"/>
      <c r="G148" s="21">
        <f>SUM(G149)</f>
        <v>1000000</v>
      </c>
      <c r="H148" s="21">
        <f t="shared" ref="H148:U148" si="67">SUM(H149)</f>
        <v>1000000</v>
      </c>
      <c r="I148" s="21">
        <f t="shared" si="67"/>
        <v>1000000</v>
      </c>
      <c r="J148" s="21">
        <f t="shared" si="67"/>
        <v>1000000</v>
      </c>
      <c r="K148" s="21">
        <f t="shared" si="67"/>
        <v>0</v>
      </c>
      <c r="L148" s="22">
        <f t="shared" si="37"/>
        <v>0</v>
      </c>
      <c r="M148" s="21">
        <f t="shared" si="67"/>
        <v>1000000</v>
      </c>
      <c r="N148" s="21">
        <f t="shared" si="67"/>
        <v>1000000</v>
      </c>
      <c r="O148" s="21">
        <f t="shared" si="67"/>
        <v>200000</v>
      </c>
      <c r="P148" s="21">
        <f t="shared" si="67"/>
        <v>200000</v>
      </c>
      <c r="Q148" s="21">
        <f t="shared" si="67"/>
        <v>1000000</v>
      </c>
      <c r="R148" s="21">
        <f t="shared" si="67"/>
        <v>200000</v>
      </c>
      <c r="S148" s="21">
        <f t="shared" si="67"/>
        <v>200000</v>
      </c>
      <c r="T148" s="21">
        <f t="shared" si="67"/>
        <v>200000</v>
      </c>
      <c r="U148" s="21">
        <f t="shared" si="67"/>
        <v>200000</v>
      </c>
      <c r="V148" s="57"/>
      <c r="W148" s="57"/>
      <c r="X148" s="57"/>
      <c r="Y148" s="12"/>
    </row>
    <row r="149" spans="1:25" hidden="1" x14ac:dyDescent="0.25">
      <c r="A149" s="29" t="s">
        <v>65</v>
      </c>
      <c r="B149" s="29">
        <v>11</v>
      </c>
      <c r="C149" s="53" t="s">
        <v>25</v>
      </c>
      <c r="D149" s="31">
        <v>3631</v>
      </c>
      <c r="E149" s="32" t="s">
        <v>233</v>
      </c>
      <c r="F149" s="32"/>
      <c r="G149" s="1">
        <v>1000000</v>
      </c>
      <c r="H149" s="1">
        <v>1000000</v>
      </c>
      <c r="I149" s="1">
        <v>1000000</v>
      </c>
      <c r="J149" s="1">
        <v>1000000</v>
      </c>
      <c r="K149" s="1">
        <v>0</v>
      </c>
      <c r="L149" s="33">
        <f t="shared" si="37"/>
        <v>0</v>
      </c>
      <c r="M149" s="1">
        <v>1000000</v>
      </c>
      <c r="N149" s="1">
        <v>1000000</v>
      </c>
      <c r="O149" s="1">
        <v>200000</v>
      </c>
      <c r="P149" s="1">
        <f>O149</f>
        <v>200000</v>
      </c>
      <c r="Q149" s="1">
        <v>1000000</v>
      </c>
      <c r="R149" s="1">
        <v>200000</v>
      </c>
      <c r="S149" s="1">
        <f>R149</f>
        <v>200000</v>
      </c>
      <c r="T149" s="1">
        <v>200000</v>
      </c>
      <c r="U149" s="1">
        <f>T149</f>
        <v>200000</v>
      </c>
    </row>
    <row r="150" spans="1:25" s="23" customFormat="1" ht="15.6" hidden="1" x14ac:dyDescent="0.25">
      <c r="A150" s="25" t="s">
        <v>65</v>
      </c>
      <c r="B150" s="25">
        <v>11</v>
      </c>
      <c r="C150" s="52" t="s">
        <v>25</v>
      </c>
      <c r="D150" s="27">
        <v>383</v>
      </c>
      <c r="E150" s="20"/>
      <c r="F150" s="20"/>
      <c r="G150" s="21">
        <f>SUM(G151)</f>
        <v>1000000</v>
      </c>
      <c r="H150" s="21">
        <f t="shared" ref="H150:U150" si="68">SUM(H151)</f>
        <v>1000000</v>
      </c>
      <c r="I150" s="21">
        <f t="shared" si="68"/>
        <v>1000000</v>
      </c>
      <c r="J150" s="21">
        <f t="shared" si="68"/>
        <v>1000000</v>
      </c>
      <c r="K150" s="21">
        <f t="shared" si="68"/>
        <v>0</v>
      </c>
      <c r="L150" s="22">
        <f t="shared" si="37"/>
        <v>0</v>
      </c>
      <c r="M150" s="21">
        <f t="shared" si="68"/>
        <v>2500000</v>
      </c>
      <c r="N150" s="21">
        <f t="shared" si="68"/>
        <v>2500000</v>
      </c>
      <c r="O150" s="21">
        <f t="shared" si="68"/>
        <v>200000</v>
      </c>
      <c r="P150" s="21">
        <f t="shared" si="68"/>
        <v>200000</v>
      </c>
      <c r="Q150" s="21">
        <f t="shared" si="68"/>
        <v>2500000</v>
      </c>
      <c r="R150" s="21">
        <f t="shared" si="68"/>
        <v>200000</v>
      </c>
      <c r="S150" s="21">
        <f t="shared" si="68"/>
        <v>200000</v>
      </c>
      <c r="T150" s="21">
        <f t="shared" si="68"/>
        <v>200000</v>
      </c>
      <c r="U150" s="21">
        <f t="shared" si="68"/>
        <v>200000</v>
      </c>
      <c r="V150" s="57"/>
      <c r="W150" s="57"/>
      <c r="X150" s="57"/>
      <c r="Y150" s="12"/>
    </row>
    <row r="151" spans="1:25" hidden="1" x14ac:dyDescent="0.25">
      <c r="A151" s="29" t="s">
        <v>65</v>
      </c>
      <c r="B151" s="29">
        <v>11</v>
      </c>
      <c r="C151" s="53" t="s">
        <v>25</v>
      </c>
      <c r="D151" s="31">
        <v>3831</v>
      </c>
      <c r="E151" s="32" t="s">
        <v>295</v>
      </c>
      <c r="F151" s="32"/>
      <c r="G151" s="1">
        <v>1000000</v>
      </c>
      <c r="H151" s="1">
        <v>1000000</v>
      </c>
      <c r="I151" s="1">
        <v>1000000</v>
      </c>
      <c r="J151" s="1">
        <v>1000000</v>
      </c>
      <c r="K151" s="1">
        <v>0</v>
      </c>
      <c r="L151" s="33">
        <f t="shared" si="37"/>
        <v>0</v>
      </c>
      <c r="M151" s="1">
        <v>2500000</v>
      </c>
      <c r="N151" s="1">
        <v>2500000</v>
      </c>
      <c r="O151" s="1">
        <v>200000</v>
      </c>
      <c r="P151" s="1">
        <f>O151</f>
        <v>200000</v>
      </c>
      <c r="Q151" s="1">
        <v>2500000</v>
      </c>
      <c r="R151" s="1">
        <v>200000</v>
      </c>
      <c r="S151" s="1">
        <f>R151</f>
        <v>200000</v>
      </c>
      <c r="T151" s="1">
        <v>200000</v>
      </c>
      <c r="U151" s="1">
        <f>T151</f>
        <v>200000</v>
      </c>
    </row>
    <row r="152" spans="1:25" s="23" customFormat="1" ht="15.6" hidden="1" x14ac:dyDescent="0.25">
      <c r="A152" s="25" t="s">
        <v>65</v>
      </c>
      <c r="B152" s="25">
        <v>11</v>
      </c>
      <c r="C152" s="52" t="s">
        <v>25</v>
      </c>
      <c r="D152" s="27">
        <v>412</v>
      </c>
      <c r="E152" s="20"/>
      <c r="F152" s="20"/>
      <c r="G152" s="21">
        <f>SUM(G153)</f>
        <v>300000</v>
      </c>
      <c r="H152" s="21">
        <f t="shared" ref="H152:U152" si="69">SUM(H153)</f>
        <v>300000</v>
      </c>
      <c r="I152" s="21">
        <f t="shared" si="69"/>
        <v>300000</v>
      </c>
      <c r="J152" s="21">
        <f t="shared" si="69"/>
        <v>300000</v>
      </c>
      <c r="K152" s="21">
        <f t="shared" si="69"/>
        <v>0</v>
      </c>
      <c r="L152" s="22">
        <f t="shared" si="37"/>
        <v>0</v>
      </c>
      <c r="M152" s="21">
        <f t="shared" si="69"/>
        <v>300000</v>
      </c>
      <c r="N152" s="21">
        <f t="shared" si="69"/>
        <v>300000</v>
      </c>
      <c r="O152" s="21">
        <f t="shared" si="69"/>
        <v>300000</v>
      </c>
      <c r="P152" s="21">
        <f t="shared" si="69"/>
        <v>300000</v>
      </c>
      <c r="Q152" s="21">
        <f t="shared" si="69"/>
        <v>300000</v>
      </c>
      <c r="R152" s="21">
        <f t="shared" si="69"/>
        <v>300000</v>
      </c>
      <c r="S152" s="21">
        <f t="shared" si="69"/>
        <v>300000</v>
      </c>
      <c r="T152" s="21">
        <f t="shared" si="69"/>
        <v>300000</v>
      </c>
      <c r="U152" s="21">
        <f t="shared" si="69"/>
        <v>300000</v>
      </c>
      <c r="V152" s="57"/>
      <c r="W152" s="57"/>
      <c r="X152" s="57"/>
      <c r="Y152" s="12"/>
    </row>
    <row r="153" spans="1:25" hidden="1" x14ac:dyDescent="0.25">
      <c r="A153" s="29" t="s">
        <v>65</v>
      </c>
      <c r="B153" s="29">
        <v>11</v>
      </c>
      <c r="C153" s="53" t="s">
        <v>25</v>
      </c>
      <c r="D153" s="31">
        <v>4126</v>
      </c>
      <c r="E153" s="58" t="s">
        <v>4</v>
      </c>
      <c r="F153" s="32"/>
      <c r="G153" s="1">
        <v>300000</v>
      </c>
      <c r="H153" s="1">
        <v>300000</v>
      </c>
      <c r="I153" s="1">
        <v>300000</v>
      </c>
      <c r="J153" s="1">
        <v>300000</v>
      </c>
      <c r="K153" s="1">
        <v>0</v>
      </c>
      <c r="L153" s="33">
        <f t="shared" si="37"/>
        <v>0</v>
      </c>
      <c r="M153" s="1">
        <v>300000</v>
      </c>
      <c r="N153" s="1">
        <v>300000</v>
      </c>
      <c r="O153" s="1">
        <v>300000</v>
      </c>
      <c r="P153" s="1">
        <f>O153</f>
        <v>300000</v>
      </c>
      <c r="Q153" s="1">
        <v>300000</v>
      </c>
      <c r="R153" s="1">
        <v>300000</v>
      </c>
      <c r="S153" s="1">
        <f>R153</f>
        <v>300000</v>
      </c>
      <c r="T153" s="1">
        <v>300000</v>
      </c>
      <c r="U153" s="1">
        <f>T153</f>
        <v>300000</v>
      </c>
    </row>
    <row r="154" spans="1:25" s="23" customFormat="1" ht="124.8" x14ac:dyDescent="0.25">
      <c r="A154" s="417" t="s">
        <v>470</v>
      </c>
      <c r="B154" s="417"/>
      <c r="C154" s="417"/>
      <c r="D154" s="417"/>
      <c r="E154" s="20" t="s">
        <v>31</v>
      </c>
      <c r="F154" s="51" t="s">
        <v>447</v>
      </c>
      <c r="G154" s="21">
        <f>SUM(G155)</f>
        <v>65000</v>
      </c>
      <c r="H154" s="21">
        <f t="shared" ref="H154:U155" si="70">SUM(H155)</f>
        <v>65000</v>
      </c>
      <c r="I154" s="21">
        <f t="shared" si="70"/>
        <v>65000</v>
      </c>
      <c r="J154" s="21">
        <f t="shared" si="70"/>
        <v>65000</v>
      </c>
      <c r="K154" s="21">
        <f t="shared" si="70"/>
        <v>2000</v>
      </c>
      <c r="L154" s="22">
        <f t="shared" si="37"/>
        <v>3.0769230769230771</v>
      </c>
      <c r="M154" s="21">
        <f t="shared" si="70"/>
        <v>65000</v>
      </c>
      <c r="N154" s="21">
        <f t="shared" si="70"/>
        <v>65000</v>
      </c>
      <c r="O154" s="21">
        <f t="shared" si="70"/>
        <v>65000</v>
      </c>
      <c r="P154" s="21">
        <f t="shared" si="70"/>
        <v>65000</v>
      </c>
      <c r="Q154" s="21">
        <f t="shared" si="70"/>
        <v>65000</v>
      </c>
      <c r="R154" s="21">
        <f t="shared" si="70"/>
        <v>65000</v>
      </c>
      <c r="S154" s="21">
        <f t="shared" si="70"/>
        <v>65000</v>
      </c>
      <c r="T154" s="21">
        <f t="shared" si="70"/>
        <v>65000</v>
      </c>
      <c r="U154" s="21">
        <f t="shared" si="70"/>
        <v>65000</v>
      </c>
      <c r="V154" s="57"/>
      <c r="W154" s="57"/>
      <c r="X154" s="57"/>
      <c r="Y154" s="12"/>
    </row>
    <row r="155" spans="1:25" s="23" customFormat="1" ht="15.6" hidden="1" x14ac:dyDescent="0.25">
      <c r="A155" s="24" t="s">
        <v>33</v>
      </c>
      <c r="B155" s="25">
        <v>11</v>
      </c>
      <c r="C155" s="52" t="s">
        <v>25</v>
      </c>
      <c r="D155" s="27">
        <v>323</v>
      </c>
      <c r="E155" s="20"/>
      <c r="F155" s="20"/>
      <c r="G155" s="21">
        <f>SUM(G156)</f>
        <v>65000</v>
      </c>
      <c r="H155" s="21">
        <f t="shared" si="70"/>
        <v>65000</v>
      </c>
      <c r="I155" s="21">
        <f t="shared" si="70"/>
        <v>65000</v>
      </c>
      <c r="J155" s="21">
        <f t="shared" si="70"/>
        <v>65000</v>
      </c>
      <c r="K155" s="21">
        <f t="shared" si="70"/>
        <v>2000</v>
      </c>
      <c r="L155" s="22">
        <f t="shared" si="37"/>
        <v>3.0769230769230771</v>
      </c>
      <c r="M155" s="21">
        <f t="shared" si="70"/>
        <v>65000</v>
      </c>
      <c r="N155" s="21">
        <f t="shared" si="70"/>
        <v>65000</v>
      </c>
      <c r="O155" s="21">
        <f t="shared" si="70"/>
        <v>65000</v>
      </c>
      <c r="P155" s="21">
        <f t="shared" si="70"/>
        <v>65000</v>
      </c>
      <c r="Q155" s="21">
        <f t="shared" si="70"/>
        <v>65000</v>
      </c>
      <c r="R155" s="21">
        <f t="shared" si="70"/>
        <v>65000</v>
      </c>
      <c r="S155" s="21">
        <f t="shared" si="70"/>
        <v>65000</v>
      </c>
      <c r="T155" s="21">
        <f t="shared" si="70"/>
        <v>65000</v>
      </c>
      <c r="U155" s="21">
        <f t="shared" si="70"/>
        <v>65000</v>
      </c>
      <c r="V155" s="57"/>
      <c r="W155" s="57"/>
      <c r="X155" s="57"/>
      <c r="Y155" s="12"/>
    </row>
    <row r="156" spans="1:25" hidden="1" x14ac:dyDescent="0.25">
      <c r="A156" s="28" t="s">
        <v>33</v>
      </c>
      <c r="B156" s="29">
        <v>11</v>
      </c>
      <c r="C156" s="53" t="s">
        <v>25</v>
      </c>
      <c r="D156" s="31">
        <v>3237</v>
      </c>
      <c r="E156" s="32" t="s">
        <v>36</v>
      </c>
      <c r="F156" s="32"/>
      <c r="G156" s="1">
        <v>65000</v>
      </c>
      <c r="H156" s="1">
        <v>65000</v>
      </c>
      <c r="I156" s="1">
        <v>65000</v>
      </c>
      <c r="J156" s="1">
        <v>65000</v>
      </c>
      <c r="K156" s="1">
        <v>2000</v>
      </c>
      <c r="L156" s="33">
        <f t="shared" si="37"/>
        <v>3.0769230769230771</v>
      </c>
      <c r="M156" s="1">
        <v>65000</v>
      </c>
      <c r="N156" s="1">
        <v>65000</v>
      </c>
      <c r="O156" s="1">
        <v>65000</v>
      </c>
      <c r="P156" s="1">
        <f>O156</f>
        <v>65000</v>
      </c>
      <c r="Q156" s="1">
        <v>65000</v>
      </c>
      <c r="R156" s="1">
        <v>65000</v>
      </c>
      <c r="S156" s="1">
        <f>R156</f>
        <v>65000</v>
      </c>
      <c r="T156" s="1">
        <v>65000</v>
      </c>
      <c r="U156" s="1">
        <f>T156</f>
        <v>65000</v>
      </c>
    </row>
    <row r="157" spans="1:25" s="36" customFormat="1" ht="124.8" x14ac:dyDescent="0.25">
      <c r="A157" s="417" t="s">
        <v>469</v>
      </c>
      <c r="B157" s="417"/>
      <c r="C157" s="417"/>
      <c r="D157" s="417"/>
      <c r="E157" s="20" t="s">
        <v>43</v>
      </c>
      <c r="F157" s="51" t="s">
        <v>447</v>
      </c>
      <c r="G157" s="21">
        <f>SUM(G158)</f>
        <v>5000000</v>
      </c>
      <c r="H157" s="21">
        <f t="shared" ref="H157:U158" si="71">SUM(H158)</f>
        <v>5000000</v>
      </c>
      <c r="I157" s="21">
        <f t="shared" si="71"/>
        <v>5000000</v>
      </c>
      <c r="J157" s="21">
        <f t="shared" si="71"/>
        <v>5000000</v>
      </c>
      <c r="K157" s="21">
        <f t="shared" si="71"/>
        <v>3468000</v>
      </c>
      <c r="L157" s="22">
        <f t="shared" ref="L157:L227" si="72">IF(I157=0, "-", K157/I157*100)</f>
        <v>69.36</v>
      </c>
      <c r="M157" s="21">
        <f t="shared" si="71"/>
        <v>5000000</v>
      </c>
      <c r="N157" s="21">
        <f t="shared" si="71"/>
        <v>5000000</v>
      </c>
      <c r="O157" s="21">
        <f t="shared" si="71"/>
        <v>6254559</v>
      </c>
      <c r="P157" s="21">
        <f t="shared" si="71"/>
        <v>6254559</v>
      </c>
      <c r="Q157" s="21">
        <f t="shared" si="71"/>
        <v>5000000</v>
      </c>
      <c r="R157" s="21">
        <f t="shared" si="71"/>
        <v>6233220</v>
      </c>
      <c r="S157" s="21">
        <f t="shared" si="71"/>
        <v>6233220</v>
      </c>
      <c r="T157" s="21">
        <f t="shared" si="71"/>
        <v>6233220</v>
      </c>
      <c r="U157" s="21">
        <f t="shared" si="71"/>
        <v>6233220</v>
      </c>
      <c r="V157" s="21"/>
      <c r="W157" s="21"/>
      <c r="X157" s="21"/>
      <c r="Y157" s="132"/>
    </row>
    <row r="158" spans="1:25" s="36" customFormat="1" ht="15.6" hidden="1" x14ac:dyDescent="0.25">
      <c r="A158" s="24" t="s">
        <v>49</v>
      </c>
      <c r="B158" s="25">
        <v>11</v>
      </c>
      <c r="C158" s="52" t="s">
        <v>25</v>
      </c>
      <c r="D158" s="27">
        <v>372</v>
      </c>
      <c r="E158" s="20"/>
      <c r="F158" s="20"/>
      <c r="G158" s="21">
        <f>SUM(G159)</f>
        <v>5000000</v>
      </c>
      <c r="H158" s="21">
        <f t="shared" si="71"/>
        <v>5000000</v>
      </c>
      <c r="I158" s="21">
        <f t="shared" si="71"/>
        <v>5000000</v>
      </c>
      <c r="J158" s="21">
        <f t="shared" si="71"/>
        <v>5000000</v>
      </c>
      <c r="K158" s="21">
        <f t="shared" si="71"/>
        <v>3468000</v>
      </c>
      <c r="L158" s="22">
        <f t="shared" si="72"/>
        <v>69.36</v>
      </c>
      <c r="M158" s="21">
        <f t="shared" si="71"/>
        <v>5000000</v>
      </c>
      <c r="N158" s="21">
        <f t="shared" si="71"/>
        <v>5000000</v>
      </c>
      <c r="O158" s="21">
        <f t="shared" si="71"/>
        <v>6254559</v>
      </c>
      <c r="P158" s="21">
        <f t="shared" si="71"/>
        <v>6254559</v>
      </c>
      <c r="Q158" s="21">
        <f t="shared" si="71"/>
        <v>5000000</v>
      </c>
      <c r="R158" s="21">
        <f t="shared" si="71"/>
        <v>6233220</v>
      </c>
      <c r="S158" s="21">
        <f t="shared" si="71"/>
        <v>6233220</v>
      </c>
      <c r="T158" s="21">
        <f t="shared" si="71"/>
        <v>6233220</v>
      </c>
      <c r="U158" s="21">
        <f t="shared" si="71"/>
        <v>6233220</v>
      </c>
      <c r="V158" s="21"/>
      <c r="W158" s="21"/>
      <c r="X158" s="21"/>
      <c r="Y158" s="132"/>
    </row>
    <row r="159" spans="1:25" hidden="1" x14ac:dyDescent="0.25">
      <c r="A159" s="28" t="s">
        <v>49</v>
      </c>
      <c r="B159" s="29">
        <v>11</v>
      </c>
      <c r="C159" s="53" t="s">
        <v>25</v>
      </c>
      <c r="D159" s="31">
        <v>3721</v>
      </c>
      <c r="E159" s="32" t="s">
        <v>149</v>
      </c>
      <c r="F159" s="32"/>
      <c r="G159" s="1">
        <v>5000000</v>
      </c>
      <c r="H159" s="1">
        <v>5000000</v>
      </c>
      <c r="I159" s="1">
        <v>5000000</v>
      </c>
      <c r="J159" s="1">
        <v>5000000</v>
      </c>
      <c r="K159" s="1">
        <v>3468000</v>
      </c>
      <c r="L159" s="33">
        <f t="shared" si="72"/>
        <v>69.36</v>
      </c>
      <c r="M159" s="1">
        <v>5000000</v>
      </c>
      <c r="N159" s="1">
        <v>5000000</v>
      </c>
      <c r="O159" s="1">
        <v>6254559</v>
      </c>
      <c r="P159" s="1">
        <f>O159</f>
        <v>6254559</v>
      </c>
      <c r="Q159" s="1">
        <v>5000000</v>
      </c>
      <c r="R159" s="1">
        <v>6233220</v>
      </c>
      <c r="S159" s="1">
        <f>R159</f>
        <v>6233220</v>
      </c>
      <c r="T159" s="1">
        <v>6233220</v>
      </c>
      <c r="U159" s="1">
        <f>T159</f>
        <v>6233220</v>
      </c>
    </row>
    <row r="160" spans="1:25" ht="124.8" x14ac:dyDescent="0.25">
      <c r="A160" s="417" t="s">
        <v>556</v>
      </c>
      <c r="B160" s="417"/>
      <c r="C160" s="417"/>
      <c r="D160" s="417"/>
      <c r="E160" s="20" t="s">
        <v>257</v>
      </c>
      <c r="F160" s="51" t="s">
        <v>447</v>
      </c>
      <c r="G160" s="21">
        <f>G161+G164+G166</f>
        <v>1770000</v>
      </c>
      <c r="H160" s="21">
        <f t="shared" ref="H160:U160" si="73">H161+H164+H166</f>
        <v>900000</v>
      </c>
      <c r="I160" s="21">
        <f t="shared" si="73"/>
        <v>1770000</v>
      </c>
      <c r="J160" s="21">
        <f t="shared" si="73"/>
        <v>900000</v>
      </c>
      <c r="K160" s="21">
        <f t="shared" si="73"/>
        <v>815836.14</v>
      </c>
      <c r="L160" s="22">
        <f t="shared" si="72"/>
        <v>46.092437288135599</v>
      </c>
      <c r="M160" s="21">
        <f t="shared" si="73"/>
        <v>0</v>
      </c>
      <c r="N160" s="21">
        <f t="shared" si="73"/>
        <v>0</v>
      </c>
      <c r="O160" s="21">
        <f t="shared" si="73"/>
        <v>0</v>
      </c>
      <c r="P160" s="21">
        <f t="shared" si="73"/>
        <v>0</v>
      </c>
      <c r="Q160" s="21">
        <f t="shared" si="73"/>
        <v>0</v>
      </c>
      <c r="R160" s="21">
        <f t="shared" si="73"/>
        <v>0</v>
      </c>
      <c r="S160" s="21">
        <f t="shared" si="73"/>
        <v>0</v>
      </c>
      <c r="T160" s="21">
        <f t="shared" si="73"/>
        <v>0</v>
      </c>
      <c r="U160" s="21">
        <f t="shared" si="73"/>
        <v>0</v>
      </c>
    </row>
    <row r="161" spans="1:25" s="36" customFormat="1" ht="15.6" hidden="1" x14ac:dyDescent="0.25">
      <c r="A161" s="24" t="s">
        <v>66</v>
      </c>
      <c r="B161" s="25">
        <v>11</v>
      </c>
      <c r="C161" s="52" t="s">
        <v>28</v>
      </c>
      <c r="D161" s="27">
        <v>323</v>
      </c>
      <c r="E161" s="20"/>
      <c r="F161" s="20"/>
      <c r="G161" s="21">
        <f>SUM(G162:G163)</f>
        <v>120000</v>
      </c>
      <c r="H161" s="21">
        <f t="shared" ref="H161:U161" si="74">SUM(H162:H163)</f>
        <v>120000</v>
      </c>
      <c r="I161" s="21">
        <f t="shared" si="74"/>
        <v>120000</v>
      </c>
      <c r="J161" s="21">
        <f t="shared" si="74"/>
        <v>120000</v>
      </c>
      <c r="K161" s="21">
        <f t="shared" si="74"/>
        <v>0</v>
      </c>
      <c r="L161" s="22">
        <f t="shared" si="72"/>
        <v>0</v>
      </c>
      <c r="M161" s="21">
        <f t="shared" si="74"/>
        <v>0</v>
      </c>
      <c r="N161" s="21">
        <f t="shared" si="74"/>
        <v>0</v>
      </c>
      <c r="O161" s="21">
        <f t="shared" si="74"/>
        <v>0</v>
      </c>
      <c r="P161" s="21">
        <f t="shared" si="74"/>
        <v>0</v>
      </c>
      <c r="Q161" s="21">
        <f t="shared" si="74"/>
        <v>0</v>
      </c>
      <c r="R161" s="21">
        <f t="shared" si="74"/>
        <v>0</v>
      </c>
      <c r="S161" s="21">
        <f t="shared" si="74"/>
        <v>0</v>
      </c>
      <c r="T161" s="21">
        <f t="shared" si="74"/>
        <v>0</v>
      </c>
      <c r="U161" s="21">
        <f t="shared" si="74"/>
        <v>0</v>
      </c>
      <c r="V161" s="21"/>
      <c r="W161" s="21"/>
      <c r="X161" s="21"/>
      <c r="Y161" s="132"/>
    </row>
    <row r="162" spans="1:25" s="35" customFormat="1" hidden="1" x14ac:dyDescent="0.25">
      <c r="A162" s="28" t="s">
        <v>66</v>
      </c>
      <c r="B162" s="29">
        <v>11</v>
      </c>
      <c r="C162" s="53" t="s">
        <v>28</v>
      </c>
      <c r="D162" s="31">
        <v>3233</v>
      </c>
      <c r="E162" s="32" t="s">
        <v>119</v>
      </c>
      <c r="F162" s="32"/>
      <c r="G162" s="1">
        <v>50000</v>
      </c>
      <c r="H162" s="1">
        <v>50000</v>
      </c>
      <c r="I162" s="1">
        <v>50000</v>
      </c>
      <c r="J162" s="1">
        <v>50000</v>
      </c>
      <c r="K162" s="1">
        <v>0</v>
      </c>
      <c r="L162" s="33">
        <f t="shared" si="72"/>
        <v>0</v>
      </c>
      <c r="M162" s="1">
        <v>0</v>
      </c>
      <c r="N162" s="1">
        <v>0</v>
      </c>
      <c r="O162" s="1"/>
      <c r="P162" s="1">
        <f>O162</f>
        <v>0</v>
      </c>
      <c r="Q162" s="1">
        <v>0</v>
      </c>
      <c r="R162" s="1"/>
      <c r="S162" s="1">
        <f>R162</f>
        <v>0</v>
      </c>
      <c r="T162" s="1"/>
      <c r="U162" s="1">
        <f>T162</f>
        <v>0</v>
      </c>
      <c r="V162" s="1"/>
      <c r="W162" s="1"/>
      <c r="X162" s="1"/>
      <c r="Y162" s="74"/>
    </row>
    <row r="163" spans="1:25" s="35" customFormat="1" hidden="1" x14ac:dyDescent="0.25">
      <c r="A163" s="28" t="s">
        <v>66</v>
      </c>
      <c r="B163" s="29">
        <v>11</v>
      </c>
      <c r="C163" s="53" t="s">
        <v>28</v>
      </c>
      <c r="D163" s="31">
        <v>3237</v>
      </c>
      <c r="E163" s="32" t="s">
        <v>36</v>
      </c>
      <c r="F163" s="32"/>
      <c r="G163" s="1">
        <v>70000</v>
      </c>
      <c r="H163" s="1">
        <v>70000</v>
      </c>
      <c r="I163" s="1">
        <v>70000</v>
      </c>
      <c r="J163" s="1">
        <v>70000</v>
      </c>
      <c r="K163" s="1">
        <v>0</v>
      </c>
      <c r="L163" s="33">
        <f t="shared" si="72"/>
        <v>0</v>
      </c>
      <c r="M163" s="1">
        <v>0</v>
      </c>
      <c r="N163" s="1">
        <v>0</v>
      </c>
      <c r="O163" s="1"/>
      <c r="P163" s="1">
        <f>O163</f>
        <v>0</v>
      </c>
      <c r="Q163" s="1">
        <v>0</v>
      </c>
      <c r="R163" s="1"/>
      <c r="S163" s="1">
        <f>R163</f>
        <v>0</v>
      </c>
      <c r="T163" s="1"/>
      <c r="U163" s="1">
        <f>T163</f>
        <v>0</v>
      </c>
      <c r="V163" s="1"/>
      <c r="W163" s="1"/>
      <c r="X163" s="1"/>
      <c r="Y163" s="74"/>
    </row>
    <row r="164" spans="1:25" s="36" customFormat="1" ht="15.6" hidden="1" x14ac:dyDescent="0.25">
      <c r="A164" s="24" t="s">
        <v>66</v>
      </c>
      <c r="B164" s="25">
        <v>12</v>
      </c>
      <c r="C164" s="52" t="s">
        <v>28</v>
      </c>
      <c r="D164" s="27">
        <v>329</v>
      </c>
      <c r="E164" s="20"/>
      <c r="F164" s="20"/>
      <c r="G164" s="21">
        <f>SUM(G165)</f>
        <v>780000</v>
      </c>
      <c r="H164" s="21">
        <f t="shared" ref="H164:U164" si="75">SUM(H165)</f>
        <v>780000</v>
      </c>
      <c r="I164" s="21">
        <f t="shared" si="75"/>
        <v>780000</v>
      </c>
      <c r="J164" s="21">
        <f t="shared" si="75"/>
        <v>780000</v>
      </c>
      <c r="K164" s="21">
        <f t="shared" si="75"/>
        <v>366162.13</v>
      </c>
      <c r="L164" s="22">
        <f t="shared" si="72"/>
        <v>46.94386282051282</v>
      </c>
      <c r="M164" s="21">
        <f t="shared" si="75"/>
        <v>0</v>
      </c>
      <c r="N164" s="21">
        <f t="shared" si="75"/>
        <v>0</v>
      </c>
      <c r="O164" s="21">
        <f t="shared" si="75"/>
        <v>0</v>
      </c>
      <c r="P164" s="21">
        <f t="shared" si="75"/>
        <v>0</v>
      </c>
      <c r="Q164" s="21">
        <f t="shared" si="75"/>
        <v>0</v>
      </c>
      <c r="R164" s="21">
        <f t="shared" si="75"/>
        <v>0</v>
      </c>
      <c r="S164" s="21">
        <f t="shared" si="75"/>
        <v>0</v>
      </c>
      <c r="T164" s="21">
        <f t="shared" si="75"/>
        <v>0</v>
      </c>
      <c r="U164" s="21">
        <f t="shared" si="75"/>
        <v>0</v>
      </c>
      <c r="V164" s="21"/>
      <c r="W164" s="21"/>
      <c r="X164" s="21"/>
      <c r="Y164" s="132"/>
    </row>
    <row r="165" spans="1:25" s="35" customFormat="1" hidden="1" x14ac:dyDescent="0.25">
      <c r="A165" s="28" t="s">
        <v>66</v>
      </c>
      <c r="B165" s="29">
        <v>12</v>
      </c>
      <c r="C165" s="53" t="s">
        <v>28</v>
      </c>
      <c r="D165" s="56">
        <v>3294</v>
      </c>
      <c r="E165" s="32" t="s">
        <v>382</v>
      </c>
      <c r="F165" s="32"/>
      <c r="G165" s="1">
        <v>780000</v>
      </c>
      <c r="H165" s="1">
        <v>780000</v>
      </c>
      <c r="I165" s="1">
        <v>780000</v>
      </c>
      <c r="J165" s="1">
        <v>780000</v>
      </c>
      <c r="K165" s="1">
        <v>366162.13</v>
      </c>
      <c r="L165" s="33">
        <f t="shared" si="72"/>
        <v>46.94386282051282</v>
      </c>
      <c r="M165" s="1">
        <v>0</v>
      </c>
      <c r="N165" s="1">
        <v>0</v>
      </c>
      <c r="O165" s="1"/>
      <c r="P165" s="1">
        <f>O165</f>
        <v>0</v>
      </c>
      <c r="Q165" s="1">
        <v>0</v>
      </c>
      <c r="R165" s="1"/>
      <c r="S165" s="1">
        <f>R165</f>
        <v>0</v>
      </c>
      <c r="T165" s="1"/>
      <c r="U165" s="1">
        <f>T165</f>
        <v>0</v>
      </c>
      <c r="V165" s="1"/>
      <c r="W165" s="1"/>
      <c r="X165" s="1"/>
      <c r="Y165" s="74"/>
    </row>
    <row r="166" spans="1:25" s="36" customFormat="1" ht="15.6" hidden="1" x14ac:dyDescent="0.25">
      <c r="A166" s="24" t="s">
        <v>66</v>
      </c>
      <c r="B166" s="25">
        <v>51</v>
      </c>
      <c r="C166" s="52" t="s">
        <v>28</v>
      </c>
      <c r="D166" s="42">
        <v>329</v>
      </c>
      <c r="E166" s="20"/>
      <c r="F166" s="20"/>
      <c r="G166" s="21">
        <f>SUM(G167)</f>
        <v>870000</v>
      </c>
      <c r="H166" s="21">
        <f t="shared" ref="H166:U166" si="76">SUM(H167)</f>
        <v>0</v>
      </c>
      <c r="I166" s="21">
        <f t="shared" si="76"/>
        <v>870000</v>
      </c>
      <c r="J166" s="21">
        <f t="shared" si="76"/>
        <v>0</v>
      </c>
      <c r="K166" s="21">
        <f t="shared" si="76"/>
        <v>449674.01</v>
      </c>
      <c r="L166" s="22">
        <f t="shared" si="72"/>
        <v>51.686667816091955</v>
      </c>
      <c r="M166" s="21">
        <f t="shared" si="76"/>
        <v>0</v>
      </c>
      <c r="N166" s="21">
        <f t="shared" si="76"/>
        <v>0</v>
      </c>
      <c r="O166" s="21">
        <f t="shared" si="76"/>
        <v>0</v>
      </c>
      <c r="P166" s="21">
        <f t="shared" si="76"/>
        <v>0</v>
      </c>
      <c r="Q166" s="21">
        <f t="shared" si="76"/>
        <v>0</v>
      </c>
      <c r="R166" s="21">
        <f t="shared" si="76"/>
        <v>0</v>
      </c>
      <c r="S166" s="21">
        <f t="shared" si="76"/>
        <v>0</v>
      </c>
      <c r="T166" s="21">
        <f t="shared" si="76"/>
        <v>0</v>
      </c>
      <c r="U166" s="21">
        <f t="shared" si="76"/>
        <v>0</v>
      </c>
      <c r="V166" s="21"/>
      <c r="W166" s="21"/>
      <c r="X166" s="21"/>
      <c r="Y166" s="132"/>
    </row>
    <row r="167" spans="1:25" s="35" customFormat="1" hidden="1" x14ac:dyDescent="0.25">
      <c r="A167" s="28" t="s">
        <v>66</v>
      </c>
      <c r="B167" s="29">
        <v>51</v>
      </c>
      <c r="C167" s="53" t="s">
        <v>28</v>
      </c>
      <c r="D167" s="56">
        <v>3294</v>
      </c>
      <c r="E167" s="32" t="s">
        <v>382</v>
      </c>
      <c r="F167" s="32"/>
      <c r="G167" s="1">
        <v>870000</v>
      </c>
      <c r="H167" s="59"/>
      <c r="I167" s="1">
        <v>870000</v>
      </c>
      <c r="J167" s="59"/>
      <c r="K167" s="1">
        <v>449674.01</v>
      </c>
      <c r="L167" s="33">
        <f t="shared" si="72"/>
        <v>51.686667816091955</v>
      </c>
      <c r="M167" s="1">
        <v>0</v>
      </c>
      <c r="N167" s="59"/>
      <c r="O167" s="1"/>
      <c r="P167" s="59"/>
      <c r="Q167" s="59"/>
      <c r="R167" s="1"/>
      <c r="S167" s="59"/>
      <c r="T167" s="1"/>
      <c r="U167" s="59"/>
      <c r="V167" s="1"/>
      <c r="W167" s="1"/>
      <c r="X167" s="1"/>
      <c r="Y167" s="74"/>
    </row>
    <row r="168" spans="1:25" s="23" customFormat="1" ht="124.8" x14ac:dyDescent="0.25">
      <c r="A168" s="417" t="s">
        <v>468</v>
      </c>
      <c r="B168" s="417"/>
      <c r="C168" s="417"/>
      <c r="D168" s="417"/>
      <c r="E168" s="20" t="s">
        <v>55</v>
      </c>
      <c r="F168" s="51" t="s">
        <v>447</v>
      </c>
      <c r="G168" s="21">
        <f>SUM(G169)</f>
        <v>3240000</v>
      </c>
      <c r="H168" s="21">
        <f t="shared" ref="H168:U169" si="77">SUM(H169)</f>
        <v>3240000</v>
      </c>
      <c r="I168" s="21">
        <f t="shared" si="77"/>
        <v>3240000</v>
      </c>
      <c r="J168" s="21">
        <f t="shared" si="77"/>
        <v>3240000</v>
      </c>
      <c r="K168" s="21">
        <f t="shared" si="77"/>
        <v>3240000</v>
      </c>
      <c r="L168" s="22">
        <f t="shared" si="72"/>
        <v>100</v>
      </c>
      <c r="M168" s="21">
        <f t="shared" si="77"/>
        <v>1620000</v>
      </c>
      <c r="N168" s="21">
        <f t="shared" si="77"/>
        <v>1620000</v>
      </c>
      <c r="O168" s="21">
        <f t="shared" si="77"/>
        <v>1620000</v>
      </c>
      <c r="P168" s="21">
        <f t="shared" si="77"/>
        <v>1620000</v>
      </c>
      <c r="Q168" s="21">
        <f t="shared" si="77"/>
        <v>0</v>
      </c>
      <c r="R168" s="21">
        <f t="shared" si="77"/>
        <v>0</v>
      </c>
      <c r="S168" s="21">
        <f t="shared" si="77"/>
        <v>0</v>
      </c>
      <c r="T168" s="21">
        <f t="shared" si="77"/>
        <v>0</v>
      </c>
      <c r="U168" s="21">
        <f t="shared" si="77"/>
        <v>0</v>
      </c>
      <c r="V168" s="57"/>
      <c r="W168" s="57"/>
      <c r="X168" s="57"/>
      <c r="Y168" s="12"/>
    </row>
    <row r="169" spans="1:25" s="23" customFormat="1" ht="15.6" hidden="1" x14ac:dyDescent="0.25">
      <c r="A169" s="24" t="s">
        <v>67</v>
      </c>
      <c r="B169" s="25">
        <v>11</v>
      </c>
      <c r="C169" s="52" t="s">
        <v>25</v>
      </c>
      <c r="D169" s="27">
        <v>381</v>
      </c>
      <c r="E169" s="20"/>
      <c r="F169" s="20"/>
      <c r="G169" s="21">
        <f>SUM(G170)</f>
        <v>3240000</v>
      </c>
      <c r="H169" s="21">
        <f t="shared" si="77"/>
        <v>3240000</v>
      </c>
      <c r="I169" s="21">
        <f t="shared" si="77"/>
        <v>3240000</v>
      </c>
      <c r="J169" s="21">
        <f t="shared" si="77"/>
        <v>3240000</v>
      </c>
      <c r="K169" s="21">
        <f t="shared" si="77"/>
        <v>3240000</v>
      </c>
      <c r="L169" s="22">
        <f t="shared" si="72"/>
        <v>100</v>
      </c>
      <c r="M169" s="21">
        <f t="shared" si="77"/>
        <v>1620000</v>
      </c>
      <c r="N169" s="21">
        <f t="shared" si="77"/>
        <v>1620000</v>
      </c>
      <c r="O169" s="21">
        <f t="shared" si="77"/>
        <v>1620000</v>
      </c>
      <c r="P169" s="21">
        <f t="shared" si="77"/>
        <v>1620000</v>
      </c>
      <c r="Q169" s="21">
        <f t="shared" si="77"/>
        <v>0</v>
      </c>
      <c r="R169" s="21">
        <f t="shared" si="77"/>
        <v>0</v>
      </c>
      <c r="S169" s="21">
        <f t="shared" si="77"/>
        <v>0</v>
      </c>
      <c r="T169" s="21">
        <f t="shared" si="77"/>
        <v>0</v>
      </c>
      <c r="U169" s="21">
        <f t="shared" si="77"/>
        <v>0</v>
      </c>
      <c r="V169" s="57"/>
      <c r="W169" s="57"/>
      <c r="X169" s="57"/>
      <c r="Y169" s="12"/>
    </row>
    <row r="170" spans="1:25" s="35" customFormat="1" hidden="1" x14ac:dyDescent="0.25">
      <c r="A170" s="28" t="s">
        <v>67</v>
      </c>
      <c r="B170" s="29">
        <v>11</v>
      </c>
      <c r="C170" s="53" t="s">
        <v>25</v>
      </c>
      <c r="D170" s="56">
        <v>3811</v>
      </c>
      <c r="E170" s="32" t="s">
        <v>141</v>
      </c>
      <c r="F170" s="32"/>
      <c r="G170" s="1">
        <v>3240000</v>
      </c>
      <c r="H170" s="1">
        <v>3240000</v>
      </c>
      <c r="I170" s="1">
        <v>3240000</v>
      </c>
      <c r="J170" s="1">
        <v>3240000</v>
      </c>
      <c r="K170" s="1">
        <v>3240000</v>
      </c>
      <c r="L170" s="33">
        <f t="shared" si="72"/>
        <v>100</v>
      </c>
      <c r="M170" s="1">
        <v>1620000</v>
      </c>
      <c r="N170" s="1">
        <v>1620000</v>
      </c>
      <c r="O170" s="1">
        <v>1620000</v>
      </c>
      <c r="P170" s="1">
        <f>O170</f>
        <v>1620000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/>
      <c r="W170" s="1"/>
      <c r="X170" s="1"/>
      <c r="Y170" s="74"/>
    </row>
    <row r="171" spans="1:25" s="23" customFormat="1" ht="124.8" x14ac:dyDescent="0.25">
      <c r="A171" s="417" t="s">
        <v>557</v>
      </c>
      <c r="B171" s="417"/>
      <c r="C171" s="417"/>
      <c r="D171" s="417"/>
      <c r="E171" s="20" t="s">
        <v>56</v>
      </c>
      <c r="F171" s="51" t="s">
        <v>447</v>
      </c>
      <c r="G171" s="21">
        <f>SUM(G172)</f>
        <v>6000000</v>
      </c>
      <c r="H171" s="21">
        <f t="shared" ref="H171:U171" si="78">SUM(H172)</f>
        <v>6000000</v>
      </c>
      <c r="I171" s="21">
        <f t="shared" si="78"/>
        <v>6000000</v>
      </c>
      <c r="J171" s="21">
        <f t="shared" si="78"/>
        <v>6000000</v>
      </c>
      <c r="K171" s="21">
        <f t="shared" si="78"/>
        <v>108632.94</v>
      </c>
      <c r="L171" s="22">
        <f t="shared" si="72"/>
        <v>1.8105490000000002</v>
      </c>
      <c r="M171" s="21">
        <f t="shared" si="78"/>
        <v>6000000</v>
      </c>
      <c r="N171" s="21">
        <f t="shared" si="78"/>
        <v>6000000</v>
      </c>
      <c r="O171" s="21">
        <f t="shared" si="78"/>
        <v>0</v>
      </c>
      <c r="P171" s="21">
        <f t="shared" si="78"/>
        <v>0</v>
      </c>
      <c r="Q171" s="21">
        <f t="shared" si="78"/>
        <v>10000000</v>
      </c>
      <c r="R171" s="21">
        <f t="shared" si="78"/>
        <v>0</v>
      </c>
      <c r="S171" s="21">
        <f t="shared" si="78"/>
        <v>0</v>
      </c>
      <c r="T171" s="21">
        <f t="shared" si="78"/>
        <v>0</v>
      </c>
      <c r="U171" s="21">
        <f t="shared" si="78"/>
        <v>0</v>
      </c>
      <c r="V171" s="57"/>
      <c r="W171" s="57"/>
      <c r="X171" s="57"/>
      <c r="Y171" s="12"/>
    </row>
    <row r="172" spans="1:25" s="23" customFormat="1" ht="15.6" hidden="1" x14ac:dyDescent="0.25">
      <c r="A172" s="24" t="s">
        <v>165</v>
      </c>
      <c r="B172" s="25">
        <v>11</v>
      </c>
      <c r="C172" s="52" t="s">
        <v>25</v>
      </c>
      <c r="D172" s="27">
        <v>352</v>
      </c>
      <c r="E172" s="20"/>
      <c r="F172" s="20"/>
      <c r="G172" s="21">
        <f>SUM(G173:G174)</f>
        <v>6000000</v>
      </c>
      <c r="H172" s="21">
        <f t="shared" ref="H172:U172" si="79">SUM(H173:H174)</f>
        <v>6000000</v>
      </c>
      <c r="I172" s="21">
        <f t="shared" si="79"/>
        <v>6000000</v>
      </c>
      <c r="J172" s="21">
        <f t="shared" si="79"/>
        <v>6000000</v>
      </c>
      <c r="K172" s="21">
        <f t="shared" si="79"/>
        <v>108632.94</v>
      </c>
      <c r="L172" s="22">
        <f t="shared" si="72"/>
        <v>1.8105490000000002</v>
      </c>
      <c r="M172" s="21">
        <f t="shared" si="79"/>
        <v>6000000</v>
      </c>
      <c r="N172" s="21">
        <f t="shared" si="79"/>
        <v>6000000</v>
      </c>
      <c r="O172" s="21">
        <f t="shared" si="79"/>
        <v>0</v>
      </c>
      <c r="P172" s="21">
        <f t="shared" si="79"/>
        <v>0</v>
      </c>
      <c r="Q172" s="21">
        <f t="shared" si="79"/>
        <v>10000000</v>
      </c>
      <c r="R172" s="21">
        <f t="shared" si="79"/>
        <v>0</v>
      </c>
      <c r="S172" s="21">
        <f t="shared" si="79"/>
        <v>0</v>
      </c>
      <c r="T172" s="21">
        <f t="shared" si="79"/>
        <v>0</v>
      </c>
      <c r="U172" s="21">
        <f t="shared" si="79"/>
        <v>0</v>
      </c>
      <c r="V172" s="57"/>
      <c r="W172" s="57"/>
      <c r="X172" s="57"/>
      <c r="Y172" s="12"/>
    </row>
    <row r="173" spans="1:25" ht="30" hidden="1" x14ac:dyDescent="0.25">
      <c r="A173" s="28" t="s">
        <v>165</v>
      </c>
      <c r="B173" s="29">
        <v>11</v>
      </c>
      <c r="C173" s="53" t="s">
        <v>25</v>
      </c>
      <c r="D173" s="56">
        <v>3522</v>
      </c>
      <c r="E173" s="32" t="s">
        <v>139</v>
      </c>
      <c r="F173" s="32"/>
      <c r="G173" s="1">
        <v>6000000</v>
      </c>
      <c r="H173" s="1">
        <v>6000000</v>
      </c>
      <c r="I173" s="1">
        <v>6000000</v>
      </c>
      <c r="J173" s="1">
        <v>6000000</v>
      </c>
      <c r="K173" s="1">
        <v>37682.94</v>
      </c>
      <c r="L173" s="33">
        <f t="shared" si="72"/>
        <v>0.62804900000000008</v>
      </c>
      <c r="M173" s="1">
        <v>6000000</v>
      </c>
      <c r="N173" s="1">
        <v>6000000</v>
      </c>
      <c r="O173" s="1"/>
      <c r="P173" s="1">
        <f>O173</f>
        <v>0</v>
      </c>
      <c r="Q173" s="1">
        <v>10000000</v>
      </c>
      <c r="R173" s="1"/>
      <c r="S173" s="1">
        <f>R173</f>
        <v>0</v>
      </c>
      <c r="T173" s="1"/>
      <c r="U173" s="1">
        <f>T173</f>
        <v>0</v>
      </c>
    </row>
    <row r="174" spans="1:25" hidden="1" x14ac:dyDescent="0.25">
      <c r="A174" s="28" t="s">
        <v>165</v>
      </c>
      <c r="B174" s="29">
        <v>11</v>
      </c>
      <c r="C174" s="53" t="s">
        <v>25</v>
      </c>
      <c r="D174" s="56">
        <v>3523</v>
      </c>
      <c r="E174" s="32" t="s">
        <v>394</v>
      </c>
      <c r="F174" s="32"/>
      <c r="G174" s="1">
        <v>0</v>
      </c>
      <c r="H174" s="1">
        <v>0</v>
      </c>
      <c r="I174" s="1">
        <v>0</v>
      </c>
      <c r="J174" s="1">
        <v>0</v>
      </c>
      <c r="K174" s="1">
        <v>70950</v>
      </c>
      <c r="L174" s="33" t="str">
        <f t="shared" si="72"/>
        <v>-</v>
      </c>
      <c r="M174" s="1">
        <v>0</v>
      </c>
      <c r="N174" s="1">
        <v>0</v>
      </c>
      <c r="O174" s="1"/>
      <c r="P174" s="1">
        <f>O174</f>
        <v>0</v>
      </c>
      <c r="Q174" s="1">
        <v>0</v>
      </c>
      <c r="R174" s="1"/>
      <c r="S174" s="1">
        <f>R174</f>
        <v>0</v>
      </c>
      <c r="T174" s="1"/>
      <c r="U174" s="1">
        <v>0</v>
      </c>
    </row>
    <row r="175" spans="1:25" s="23" customFormat="1" ht="124.8" x14ac:dyDescent="0.25">
      <c r="A175" s="417" t="s">
        <v>467</v>
      </c>
      <c r="B175" s="417"/>
      <c r="C175" s="417"/>
      <c r="D175" s="417"/>
      <c r="E175" s="20" t="s">
        <v>96</v>
      </c>
      <c r="F175" s="51" t="s">
        <v>447</v>
      </c>
      <c r="G175" s="21">
        <f>G176+G178</f>
        <v>2000000</v>
      </c>
      <c r="H175" s="21">
        <f t="shared" ref="H175:U175" si="80">H176+H178</f>
        <v>2000000</v>
      </c>
      <c r="I175" s="21">
        <f t="shared" si="80"/>
        <v>2800000</v>
      </c>
      <c r="J175" s="21">
        <f t="shared" si="80"/>
        <v>2800000</v>
      </c>
      <c r="K175" s="21">
        <f t="shared" si="80"/>
        <v>1533017.21</v>
      </c>
      <c r="L175" s="22">
        <f t="shared" si="72"/>
        <v>54.750614642857144</v>
      </c>
      <c r="M175" s="21">
        <f t="shared" si="80"/>
        <v>2000000</v>
      </c>
      <c r="N175" s="21">
        <f t="shared" si="80"/>
        <v>2000000</v>
      </c>
      <c r="O175" s="21">
        <f t="shared" si="80"/>
        <v>2600000</v>
      </c>
      <c r="P175" s="21">
        <f t="shared" si="80"/>
        <v>2600000</v>
      </c>
      <c r="Q175" s="21">
        <f t="shared" si="80"/>
        <v>2000000</v>
      </c>
      <c r="R175" s="21">
        <f t="shared" si="80"/>
        <v>2600000</v>
      </c>
      <c r="S175" s="21">
        <f t="shared" si="80"/>
        <v>2600000</v>
      </c>
      <c r="T175" s="21">
        <f t="shared" si="80"/>
        <v>2600000</v>
      </c>
      <c r="U175" s="21">
        <f t="shared" si="80"/>
        <v>2600000</v>
      </c>
      <c r="V175" s="57"/>
      <c r="W175" s="57"/>
      <c r="X175" s="57"/>
      <c r="Y175" s="12"/>
    </row>
    <row r="176" spans="1:25" s="23" customFormat="1" ht="15.6" hidden="1" x14ac:dyDescent="0.25">
      <c r="A176" s="24" t="s">
        <v>99</v>
      </c>
      <c r="B176" s="25">
        <v>11</v>
      </c>
      <c r="C176" s="52" t="s">
        <v>25</v>
      </c>
      <c r="D176" s="27">
        <v>322</v>
      </c>
      <c r="E176" s="20"/>
      <c r="F176" s="20"/>
      <c r="G176" s="21">
        <f>SUM(G177)</f>
        <v>200000</v>
      </c>
      <c r="H176" s="21">
        <f t="shared" ref="H176:U176" si="81">SUM(H177)</f>
        <v>200000</v>
      </c>
      <c r="I176" s="21">
        <f t="shared" si="81"/>
        <v>200000</v>
      </c>
      <c r="J176" s="21">
        <f t="shared" si="81"/>
        <v>200000</v>
      </c>
      <c r="K176" s="21">
        <f t="shared" si="81"/>
        <v>239.06</v>
      </c>
      <c r="L176" s="22">
        <f t="shared" si="72"/>
        <v>0.11953000000000001</v>
      </c>
      <c r="M176" s="21">
        <f t="shared" si="81"/>
        <v>200000</v>
      </c>
      <c r="N176" s="21">
        <f t="shared" si="81"/>
        <v>200000</v>
      </c>
      <c r="O176" s="21">
        <f t="shared" si="81"/>
        <v>100000</v>
      </c>
      <c r="P176" s="21">
        <f t="shared" si="81"/>
        <v>100000</v>
      </c>
      <c r="Q176" s="21">
        <f t="shared" si="81"/>
        <v>200000</v>
      </c>
      <c r="R176" s="21">
        <f t="shared" si="81"/>
        <v>100000</v>
      </c>
      <c r="S176" s="21">
        <f t="shared" si="81"/>
        <v>100000</v>
      </c>
      <c r="T176" s="21">
        <f t="shared" si="81"/>
        <v>100000</v>
      </c>
      <c r="U176" s="21">
        <f t="shared" si="81"/>
        <v>100000</v>
      </c>
      <c r="V176" s="57"/>
      <c r="W176" s="57"/>
      <c r="X176" s="57"/>
      <c r="Y176" s="12"/>
    </row>
    <row r="177" spans="1:25" ht="30" hidden="1" x14ac:dyDescent="0.25">
      <c r="A177" s="28" t="s">
        <v>99</v>
      </c>
      <c r="B177" s="29">
        <v>11</v>
      </c>
      <c r="C177" s="53" t="s">
        <v>25</v>
      </c>
      <c r="D177" s="56">
        <v>3224</v>
      </c>
      <c r="E177" s="58" t="s">
        <v>144</v>
      </c>
      <c r="F177" s="32"/>
      <c r="G177" s="1">
        <v>200000</v>
      </c>
      <c r="H177" s="1">
        <v>200000</v>
      </c>
      <c r="I177" s="1">
        <v>200000</v>
      </c>
      <c r="J177" s="1">
        <v>200000</v>
      </c>
      <c r="K177" s="1">
        <v>239.06</v>
      </c>
      <c r="L177" s="33">
        <f t="shared" si="72"/>
        <v>0.11953000000000001</v>
      </c>
      <c r="M177" s="1">
        <v>200000</v>
      </c>
      <c r="N177" s="1">
        <v>200000</v>
      </c>
      <c r="O177" s="1">
        <v>100000</v>
      </c>
      <c r="P177" s="1">
        <f>O177</f>
        <v>100000</v>
      </c>
      <c r="Q177" s="1">
        <v>200000</v>
      </c>
      <c r="R177" s="1">
        <v>100000</v>
      </c>
      <c r="S177" s="1">
        <f>R177</f>
        <v>100000</v>
      </c>
      <c r="T177" s="1">
        <v>100000</v>
      </c>
      <c r="U177" s="1">
        <f>T177</f>
        <v>100000</v>
      </c>
    </row>
    <row r="178" spans="1:25" s="23" customFormat="1" ht="15.6" hidden="1" x14ac:dyDescent="0.25">
      <c r="A178" s="24" t="s">
        <v>99</v>
      </c>
      <c r="B178" s="25">
        <v>11</v>
      </c>
      <c r="C178" s="52" t="s">
        <v>25</v>
      </c>
      <c r="D178" s="42">
        <v>323</v>
      </c>
      <c r="E178" s="60"/>
      <c r="F178" s="20"/>
      <c r="G178" s="21">
        <f>SUM(G179:G180)</f>
        <v>1800000</v>
      </c>
      <c r="H178" s="21">
        <f t="shared" ref="H178:U178" si="82">SUM(H179:H180)</f>
        <v>1800000</v>
      </c>
      <c r="I178" s="21">
        <f t="shared" si="82"/>
        <v>2600000</v>
      </c>
      <c r="J178" s="21">
        <f t="shared" si="82"/>
        <v>2600000</v>
      </c>
      <c r="K178" s="21">
        <f t="shared" si="82"/>
        <v>1532778.15</v>
      </c>
      <c r="L178" s="22">
        <f t="shared" si="72"/>
        <v>58.953005769230771</v>
      </c>
      <c r="M178" s="21">
        <f t="shared" si="82"/>
        <v>1800000</v>
      </c>
      <c r="N178" s="21">
        <f t="shared" si="82"/>
        <v>1800000</v>
      </c>
      <c r="O178" s="21">
        <f t="shared" si="82"/>
        <v>2500000</v>
      </c>
      <c r="P178" s="21">
        <f t="shared" si="82"/>
        <v>2500000</v>
      </c>
      <c r="Q178" s="21">
        <f t="shared" si="82"/>
        <v>1800000</v>
      </c>
      <c r="R178" s="21">
        <f t="shared" si="82"/>
        <v>2500000</v>
      </c>
      <c r="S178" s="21">
        <f t="shared" si="82"/>
        <v>2500000</v>
      </c>
      <c r="T178" s="21">
        <f t="shared" si="82"/>
        <v>2500000</v>
      </c>
      <c r="U178" s="21">
        <f t="shared" si="82"/>
        <v>2500000</v>
      </c>
      <c r="V178" s="57"/>
      <c r="W178" s="57"/>
      <c r="X178" s="57"/>
      <c r="Y178" s="12"/>
    </row>
    <row r="179" spans="1:25" hidden="1" x14ac:dyDescent="0.25">
      <c r="A179" s="28" t="s">
        <v>99</v>
      </c>
      <c r="B179" s="29">
        <v>11</v>
      </c>
      <c r="C179" s="53" t="s">
        <v>25</v>
      </c>
      <c r="D179" s="56">
        <v>3232</v>
      </c>
      <c r="E179" s="32" t="s">
        <v>118</v>
      </c>
      <c r="F179" s="32"/>
      <c r="G179" s="1">
        <v>1700000</v>
      </c>
      <c r="H179" s="1">
        <v>1700000</v>
      </c>
      <c r="I179" s="1">
        <v>2500000</v>
      </c>
      <c r="J179" s="1">
        <v>2500000</v>
      </c>
      <c r="K179" s="1">
        <v>1532778.15</v>
      </c>
      <c r="L179" s="33">
        <f t="shared" si="72"/>
        <v>61.311125999999994</v>
      </c>
      <c r="M179" s="1">
        <v>1700000</v>
      </c>
      <c r="N179" s="1">
        <v>1700000</v>
      </c>
      <c r="O179" s="1">
        <v>2500000</v>
      </c>
      <c r="P179" s="1">
        <f>O179</f>
        <v>2500000</v>
      </c>
      <c r="Q179" s="1">
        <v>1700000</v>
      </c>
      <c r="R179" s="1">
        <v>2500000</v>
      </c>
      <c r="S179" s="1">
        <f>R179</f>
        <v>2500000</v>
      </c>
      <c r="T179" s="1">
        <v>2500000</v>
      </c>
      <c r="U179" s="1">
        <f>T179</f>
        <v>2500000</v>
      </c>
    </row>
    <row r="180" spans="1:25" hidden="1" x14ac:dyDescent="0.25">
      <c r="A180" s="28" t="s">
        <v>99</v>
      </c>
      <c r="B180" s="29">
        <v>11</v>
      </c>
      <c r="C180" s="53" t="s">
        <v>25</v>
      </c>
      <c r="D180" s="56">
        <v>3239</v>
      </c>
      <c r="E180" s="32" t="s">
        <v>41</v>
      </c>
      <c r="F180" s="32"/>
      <c r="G180" s="1">
        <v>100000</v>
      </c>
      <c r="H180" s="1">
        <v>100000</v>
      </c>
      <c r="I180" s="1">
        <v>100000</v>
      </c>
      <c r="J180" s="1">
        <v>100000</v>
      </c>
      <c r="K180" s="1">
        <v>0</v>
      </c>
      <c r="L180" s="33">
        <f t="shared" si="72"/>
        <v>0</v>
      </c>
      <c r="M180" s="1">
        <v>100000</v>
      </c>
      <c r="N180" s="1">
        <v>100000</v>
      </c>
      <c r="O180" s="1"/>
      <c r="P180" s="1">
        <f>O180</f>
        <v>0</v>
      </c>
      <c r="Q180" s="1">
        <v>100000</v>
      </c>
      <c r="R180" s="1"/>
      <c r="S180" s="1">
        <f>R180</f>
        <v>0</v>
      </c>
      <c r="T180" s="1"/>
      <c r="U180" s="1">
        <f>T180</f>
        <v>0</v>
      </c>
    </row>
    <row r="181" spans="1:25" s="23" customFormat="1" ht="124.8" x14ac:dyDescent="0.25">
      <c r="A181" s="417" t="s">
        <v>466</v>
      </c>
      <c r="B181" s="418"/>
      <c r="C181" s="418"/>
      <c r="D181" s="418"/>
      <c r="E181" s="20" t="s">
        <v>243</v>
      </c>
      <c r="F181" s="51" t="s">
        <v>447</v>
      </c>
      <c r="G181" s="21">
        <f>G182+G184</f>
        <v>5000000</v>
      </c>
      <c r="H181" s="21">
        <f t="shared" ref="H181:U181" si="83">H182+H184</f>
        <v>5000000</v>
      </c>
      <c r="I181" s="21">
        <f t="shared" si="83"/>
        <v>5000000</v>
      </c>
      <c r="J181" s="21">
        <f t="shared" si="83"/>
        <v>5000000</v>
      </c>
      <c r="K181" s="21">
        <f t="shared" si="83"/>
        <v>5000000</v>
      </c>
      <c r="L181" s="22">
        <f t="shared" si="72"/>
        <v>100</v>
      </c>
      <c r="M181" s="21">
        <f t="shared" si="83"/>
        <v>1000000</v>
      </c>
      <c r="N181" s="21">
        <f t="shared" si="83"/>
        <v>1000000</v>
      </c>
      <c r="O181" s="21">
        <f t="shared" si="83"/>
        <v>12850000</v>
      </c>
      <c r="P181" s="21">
        <f t="shared" si="83"/>
        <v>12850000</v>
      </c>
      <c r="Q181" s="21">
        <f t="shared" si="83"/>
        <v>1000000</v>
      </c>
      <c r="R181" s="21">
        <f t="shared" si="83"/>
        <v>8200000</v>
      </c>
      <c r="S181" s="21">
        <f t="shared" si="83"/>
        <v>8200000</v>
      </c>
      <c r="T181" s="21">
        <f t="shared" si="83"/>
        <v>6800000</v>
      </c>
      <c r="U181" s="21">
        <f t="shared" si="83"/>
        <v>6800000</v>
      </c>
      <c r="V181" s="57"/>
      <c r="W181" s="57"/>
      <c r="X181" s="57"/>
      <c r="Y181" s="12"/>
    </row>
    <row r="182" spans="1:25" s="23" customFormat="1" ht="15.6" hidden="1" x14ac:dyDescent="0.25">
      <c r="A182" s="24" t="s">
        <v>273</v>
      </c>
      <c r="B182" s="25">
        <v>11</v>
      </c>
      <c r="C182" s="52" t="s">
        <v>25</v>
      </c>
      <c r="D182" s="42">
        <v>381</v>
      </c>
      <c r="E182" s="20"/>
      <c r="F182" s="20"/>
      <c r="G182" s="21">
        <f>SUM(G183)</f>
        <v>800000</v>
      </c>
      <c r="H182" s="21">
        <f t="shared" ref="H182:U182" si="84">SUM(H183)</f>
        <v>800000</v>
      </c>
      <c r="I182" s="21">
        <f t="shared" si="84"/>
        <v>800000</v>
      </c>
      <c r="J182" s="21">
        <f t="shared" si="84"/>
        <v>800000</v>
      </c>
      <c r="K182" s="21">
        <f t="shared" si="84"/>
        <v>800000</v>
      </c>
      <c r="L182" s="22">
        <f t="shared" si="72"/>
        <v>100</v>
      </c>
      <c r="M182" s="21">
        <f t="shared" si="84"/>
        <v>1000000</v>
      </c>
      <c r="N182" s="21">
        <f t="shared" si="84"/>
        <v>1000000</v>
      </c>
      <c r="O182" s="21">
        <f t="shared" si="84"/>
        <v>8200000</v>
      </c>
      <c r="P182" s="21">
        <f t="shared" si="84"/>
        <v>8200000</v>
      </c>
      <c r="Q182" s="21">
        <f t="shared" si="84"/>
        <v>1000000</v>
      </c>
      <c r="R182" s="21">
        <f t="shared" si="84"/>
        <v>8200000</v>
      </c>
      <c r="S182" s="21">
        <f t="shared" si="84"/>
        <v>8200000</v>
      </c>
      <c r="T182" s="21">
        <f t="shared" si="84"/>
        <v>6800000</v>
      </c>
      <c r="U182" s="21">
        <f t="shared" si="84"/>
        <v>6800000</v>
      </c>
      <c r="V182" s="57"/>
      <c r="W182" s="57"/>
      <c r="X182" s="57"/>
      <c r="Y182" s="12"/>
    </row>
    <row r="183" spans="1:25" s="35" customFormat="1" hidden="1" x14ac:dyDescent="0.25">
      <c r="A183" s="28" t="s">
        <v>273</v>
      </c>
      <c r="B183" s="29">
        <v>11</v>
      </c>
      <c r="C183" s="53" t="s">
        <v>25</v>
      </c>
      <c r="D183" s="56">
        <v>3811</v>
      </c>
      <c r="E183" s="32" t="s">
        <v>141</v>
      </c>
      <c r="F183" s="32"/>
      <c r="G183" s="1">
        <v>800000</v>
      </c>
      <c r="H183" s="1">
        <v>800000</v>
      </c>
      <c r="I183" s="1">
        <v>800000</v>
      </c>
      <c r="J183" s="1">
        <v>800000</v>
      </c>
      <c r="K183" s="1">
        <v>800000</v>
      </c>
      <c r="L183" s="33">
        <f t="shared" si="72"/>
        <v>100</v>
      </c>
      <c r="M183" s="1">
        <v>1000000</v>
      </c>
      <c r="N183" s="1">
        <v>1000000</v>
      </c>
      <c r="O183" s="1">
        <v>8200000</v>
      </c>
      <c r="P183" s="1">
        <f>O183</f>
        <v>8200000</v>
      </c>
      <c r="Q183" s="1">
        <v>1000000</v>
      </c>
      <c r="R183" s="1">
        <v>8200000</v>
      </c>
      <c r="S183" s="1">
        <f>R183</f>
        <v>8200000</v>
      </c>
      <c r="T183" s="1">
        <v>6800000</v>
      </c>
      <c r="U183" s="1">
        <f>T183</f>
        <v>6800000</v>
      </c>
      <c r="V183" s="1"/>
      <c r="W183" s="1"/>
      <c r="X183" s="1"/>
      <c r="Y183" s="74"/>
    </row>
    <row r="184" spans="1:25" s="23" customFormat="1" ht="15.6" hidden="1" x14ac:dyDescent="0.25">
      <c r="A184" s="24" t="s">
        <v>273</v>
      </c>
      <c r="B184" s="25">
        <v>11</v>
      </c>
      <c r="C184" s="52" t="s">
        <v>25</v>
      </c>
      <c r="D184" s="42">
        <v>382</v>
      </c>
      <c r="E184" s="20"/>
      <c r="F184" s="20"/>
      <c r="G184" s="21">
        <f>SUM(G185)</f>
        <v>4200000</v>
      </c>
      <c r="H184" s="21">
        <f t="shared" ref="H184:U184" si="85">SUM(H185)</f>
        <v>4200000</v>
      </c>
      <c r="I184" s="21">
        <f t="shared" si="85"/>
        <v>4200000</v>
      </c>
      <c r="J184" s="21">
        <f t="shared" si="85"/>
        <v>4200000</v>
      </c>
      <c r="K184" s="21">
        <f t="shared" si="85"/>
        <v>4200000</v>
      </c>
      <c r="L184" s="22">
        <f t="shared" si="72"/>
        <v>100</v>
      </c>
      <c r="M184" s="21">
        <f t="shared" si="85"/>
        <v>0</v>
      </c>
      <c r="N184" s="21">
        <f t="shared" si="85"/>
        <v>0</v>
      </c>
      <c r="O184" s="21">
        <f t="shared" si="85"/>
        <v>4650000</v>
      </c>
      <c r="P184" s="21">
        <f t="shared" si="85"/>
        <v>4650000</v>
      </c>
      <c r="Q184" s="21">
        <f t="shared" si="85"/>
        <v>0</v>
      </c>
      <c r="R184" s="21">
        <f t="shared" si="85"/>
        <v>0</v>
      </c>
      <c r="S184" s="21">
        <f t="shared" si="85"/>
        <v>0</v>
      </c>
      <c r="T184" s="21">
        <f t="shared" si="85"/>
        <v>0</v>
      </c>
      <c r="U184" s="21">
        <f t="shared" si="85"/>
        <v>0</v>
      </c>
      <c r="V184" s="57"/>
      <c r="W184" s="57"/>
      <c r="X184" s="57"/>
      <c r="Y184" s="12"/>
    </row>
    <row r="185" spans="1:25" s="35" customFormat="1" hidden="1" x14ac:dyDescent="0.25">
      <c r="A185" s="28" t="s">
        <v>273</v>
      </c>
      <c r="B185" s="29">
        <v>11</v>
      </c>
      <c r="C185" s="53" t="s">
        <v>25</v>
      </c>
      <c r="D185" s="56">
        <v>3821</v>
      </c>
      <c r="E185" s="32" t="s">
        <v>38</v>
      </c>
      <c r="F185" s="32"/>
      <c r="G185" s="1">
        <v>4200000</v>
      </c>
      <c r="H185" s="1">
        <v>4200000</v>
      </c>
      <c r="I185" s="1">
        <v>4200000</v>
      </c>
      <c r="J185" s="1">
        <v>4200000</v>
      </c>
      <c r="K185" s="1">
        <v>4200000</v>
      </c>
      <c r="L185" s="33">
        <f t="shared" si="72"/>
        <v>100</v>
      </c>
      <c r="M185" s="1">
        <v>0</v>
      </c>
      <c r="N185" s="1">
        <v>0</v>
      </c>
      <c r="O185" s="1">
        <v>4650000</v>
      </c>
      <c r="P185" s="1">
        <f>O185</f>
        <v>4650000</v>
      </c>
      <c r="Q185" s="1">
        <v>0</v>
      </c>
      <c r="R185" s="1">
        <v>0</v>
      </c>
      <c r="S185" s="1">
        <f>R185</f>
        <v>0</v>
      </c>
      <c r="T185" s="1">
        <v>0</v>
      </c>
      <c r="U185" s="1">
        <f>T185</f>
        <v>0</v>
      </c>
      <c r="V185" s="1"/>
      <c r="W185" s="1"/>
      <c r="X185" s="1"/>
      <c r="Y185" s="74"/>
    </row>
    <row r="186" spans="1:25" s="23" customFormat="1" ht="124.8" x14ac:dyDescent="0.25">
      <c r="A186" s="417" t="s">
        <v>465</v>
      </c>
      <c r="B186" s="418"/>
      <c r="C186" s="418"/>
      <c r="D186" s="418"/>
      <c r="E186" s="20" t="s">
        <v>323</v>
      </c>
      <c r="F186" s="51" t="s">
        <v>447</v>
      </c>
      <c r="G186" s="21">
        <f>SUM(G187)</f>
        <v>400000</v>
      </c>
      <c r="H186" s="21">
        <f t="shared" ref="H186:U187" si="86">SUM(H187)</f>
        <v>400000</v>
      </c>
      <c r="I186" s="21">
        <f t="shared" si="86"/>
        <v>400000</v>
      </c>
      <c r="J186" s="21">
        <f t="shared" si="86"/>
        <v>400000</v>
      </c>
      <c r="K186" s="21">
        <f t="shared" si="86"/>
        <v>400000</v>
      </c>
      <c r="L186" s="22">
        <f t="shared" si="72"/>
        <v>100</v>
      </c>
      <c r="M186" s="21">
        <f t="shared" si="86"/>
        <v>535000</v>
      </c>
      <c r="N186" s="21">
        <f t="shared" si="86"/>
        <v>535000</v>
      </c>
      <c r="O186" s="21">
        <f t="shared" si="86"/>
        <v>200000</v>
      </c>
      <c r="P186" s="21">
        <f t="shared" si="86"/>
        <v>200000</v>
      </c>
      <c r="Q186" s="21">
        <f t="shared" si="86"/>
        <v>535000</v>
      </c>
      <c r="R186" s="21">
        <f t="shared" si="86"/>
        <v>200000</v>
      </c>
      <c r="S186" s="21">
        <f t="shared" si="86"/>
        <v>200000</v>
      </c>
      <c r="T186" s="21">
        <f t="shared" si="86"/>
        <v>200000</v>
      </c>
      <c r="U186" s="21">
        <f t="shared" si="86"/>
        <v>200000</v>
      </c>
      <c r="V186" s="57"/>
      <c r="W186" s="57"/>
      <c r="X186" s="57"/>
      <c r="Y186" s="12"/>
    </row>
    <row r="187" spans="1:25" s="23" customFormat="1" ht="15.6" hidden="1" x14ac:dyDescent="0.25">
      <c r="A187" s="24" t="s">
        <v>272</v>
      </c>
      <c r="B187" s="25">
        <v>11</v>
      </c>
      <c r="C187" s="52" t="s">
        <v>209</v>
      </c>
      <c r="D187" s="42">
        <v>426</v>
      </c>
      <c r="E187" s="20"/>
      <c r="F187" s="20"/>
      <c r="G187" s="21">
        <f>SUM(G188)</f>
        <v>400000</v>
      </c>
      <c r="H187" s="21">
        <f t="shared" si="86"/>
        <v>400000</v>
      </c>
      <c r="I187" s="21">
        <f t="shared" si="86"/>
        <v>400000</v>
      </c>
      <c r="J187" s="21">
        <f t="shared" si="86"/>
        <v>400000</v>
      </c>
      <c r="K187" s="21">
        <f t="shared" si="86"/>
        <v>400000</v>
      </c>
      <c r="L187" s="22">
        <f t="shared" si="72"/>
        <v>100</v>
      </c>
      <c r="M187" s="21">
        <f t="shared" si="86"/>
        <v>535000</v>
      </c>
      <c r="N187" s="21">
        <f t="shared" si="86"/>
        <v>535000</v>
      </c>
      <c r="O187" s="21">
        <f t="shared" si="86"/>
        <v>200000</v>
      </c>
      <c r="P187" s="21">
        <f t="shared" si="86"/>
        <v>200000</v>
      </c>
      <c r="Q187" s="21">
        <f t="shared" si="86"/>
        <v>535000</v>
      </c>
      <c r="R187" s="21">
        <f t="shared" si="86"/>
        <v>200000</v>
      </c>
      <c r="S187" s="21">
        <f t="shared" si="86"/>
        <v>200000</v>
      </c>
      <c r="T187" s="21">
        <f t="shared" si="86"/>
        <v>200000</v>
      </c>
      <c r="U187" s="21">
        <f t="shared" si="86"/>
        <v>200000</v>
      </c>
      <c r="V187" s="57"/>
      <c r="W187" s="57"/>
      <c r="X187" s="57"/>
      <c r="Y187" s="12"/>
    </row>
    <row r="188" spans="1:25" hidden="1" x14ac:dyDescent="0.25">
      <c r="A188" s="28" t="s">
        <v>272</v>
      </c>
      <c r="B188" s="29">
        <v>11</v>
      </c>
      <c r="C188" s="53" t="s">
        <v>209</v>
      </c>
      <c r="D188" s="56">
        <v>4263</v>
      </c>
      <c r="E188" s="32" t="s">
        <v>256</v>
      </c>
      <c r="F188" s="32"/>
      <c r="G188" s="1">
        <v>400000</v>
      </c>
      <c r="H188" s="1">
        <v>400000</v>
      </c>
      <c r="I188" s="1">
        <v>400000</v>
      </c>
      <c r="J188" s="1">
        <v>400000</v>
      </c>
      <c r="K188" s="1">
        <v>400000</v>
      </c>
      <c r="L188" s="33">
        <f t="shared" si="72"/>
        <v>100</v>
      </c>
      <c r="M188" s="1">
        <v>535000</v>
      </c>
      <c r="N188" s="1">
        <v>535000</v>
      </c>
      <c r="O188" s="1">
        <v>200000</v>
      </c>
      <c r="P188" s="1">
        <f>O188</f>
        <v>200000</v>
      </c>
      <c r="Q188" s="1">
        <v>535000</v>
      </c>
      <c r="R188" s="1">
        <v>200000</v>
      </c>
      <c r="S188" s="1">
        <f>R188</f>
        <v>200000</v>
      </c>
      <c r="T188" s="1">
        <v>200000</v>
      </c>
      <c r="U188" s="1">
        <f>T188</f>
        <v>200000</v>
      </c>
    </row>
    <row r="189" spans="1:25" s="23" customFormat="1" ht="124.8" x14ac:dyDescent="0.25">
      <c r="A189" s="417" t="s">
        <v>589</v>
      </c>
      <c r="B189" s="417"/>
      <c r="C189" s="417"/>
      <c r="D189" s="417"/>
      <c r="E189" s="20" t="s">
        <v>371</v>
      </c>
      <c r="F189" s="51" t="s">
        <v>447</v>
      </c>
      <c r="G189" s="21">
        <f>G190+G192</f>
        <v>525000</v>
      </c>
      <c r="H189" s="21">
        <f t="shared" ref="H189:U189" si="87">H190+H192</f>
        <v>55000</v>
      </c>
      <c r="I189" s="21">
        <f t="shared" si="87"/>
        <v>525000</v>
      </c>
      <c r="J189" s="21">
        <f t="shared" si="87"/>
        <v>55000</v>
      </c>
      <c r="K189" s="21">
        <f t="shared" si="87"/>
        <v>0</v>
      </c>
      <c r="L189" s="22">
        <f t="shared" si="72"/>
        <v>0</v>
      </c>
      <c r="M189" s="21">
        <f t="shared" si="87"/>
        <v>0</v>
      </c>
      <c r="N189" s="21">
        <f t="shared" si="87"/>
        <v>0</v>
      </c>
      <c r="O189" s="21">
        <f t="shared" si="87"/>
        <v>0</v>
      </c>
      <c r="P189" s="21">
        <f t="shared" si="87"/>
        <v>0</v>
      </c>
      <c r="Q189" s="21">
        <f t="shared" si="87"/>
        <v>0</v>
      </c>
      <c r="R189" s="21">
        <f t="shared" si="87"/>
        <v>0</v>
      </c>
      <c r="S189" s="21">
        <f t="shared" si="87"/>
        <v>0</v>
      </c>
      <c r="T189" s="21">
        <f t="shared" si="87"/>
        <v>0</v>
      </c>
      <c r="U189" s="21">
        <f t="shared" si="87"/>
        <v>0</v>
      </c>
      <c r="V189" s="57"/>
      <c r="W189" s="57"/>
      <c r="X189" s="57"/>
      <c r="Y189" s="12"/>
    </row>
    <row r="190" spans="1:25" s="36" customFormat="1" ht="15.6" hidden="1" x14ac:dyDescent="0.25">
      <c r="A190" s="25" t="s">
        <v>296</v>
      </c>
      <c r="B190" s="25">
        <v>12</v>
      </c>
      <c r="C190" s="52" t="s">
        <v>28</v>
      </c>
      <c r="D190" s="27">
        <v>412</v>
      </c>
      <c r="E190" s="20"/>
      <c r="F190" s="20"/>
      <c r="G190" s="21">
        <f>SUM(G191)</f>
        <v>55000</v>
      </c>
      <c r="H190" s="21">
        <f t="shared" ref="H190:U190" si="88">SUM(H191)</f>
        <v>55000</v>
      </c>
      <c r="I190" s="21">
        <f t="shared" si="88"/>
        <v>55000</v>
      </c>
      <c r="J190" s="21">
        <f t="shared" si="88"/>
        <v>55000</v>
      </c>
      <c r="K190" s="21">
        <f t="shared" si="88"/>
        <v>0</v>
      </c>
      <c r="L190" s="22">
        <f t="shared" si="72"/>
        <v>0</v>
      </c>
      <c r="M190" s="21">
        <f t="shared" si="88"/>
        <v>0</v>
      </c>
      <c r="N190" s="21">
        <f t="shared" si="88"/>
        <v>0</v>
      </c>
      <c r="O190" s="21">
        <f t="shared" si="88"/>
        <v>0</v>
      </c>
      <c r="P190" s="21">
        <f t="shared" si="88"/>
        <v>0</v>
      </c>
      <c r="Q190" s="21">
        <f t="shared" si="88"/>
        <v>0</v>
      </c>
      <c r="R190" s="21">
        <f t="shared" si="88"/>
        <v>0</v>
      </c>
      <c r="S190" s="21">
        <f t="shared" si="88"/>
        <v>0</v>
      </c>
      <c r="T190" s="21">
        <f t="shared" si="88"/>
        <v>0</v>
      </c>
      <c r="U190" s="21">
        <f t="shared" si="88"/>
        <v>0</v>
      </c>
      <c r="V190" s="21"/>
      <c r="W190" s="21"/>
      <c r="X190" s="21"/>
      <c r="Y190" s="132"/>
    </row>
    <row r="191" spans="1:25" s="35" customFormat="1" hidden="1" x14ac:dyDescent="0.25">
      <c r="A191" s="29" t="s">
        <v>296</v>
      </c>
      <c r="B191" s="29">
        <v>12</v>
      </c>
      <c r="C191" s="53" t="s">
        <v>28</v>
      </c>
      <c r="D191" s="56">
        <v>4126</v>
      </c>
      <c r="E191" s="61" t="s">
        <v>4</v>
      </c>
      <c r="F191" s="32"/>
      <c r="G191" s="1">
        <v>55000</v>
      </c>
      <c r="H191" s="1">
        <v>55000</v>
      </c>
      <c r="I191" s="1">
        <v>55000</v>
      </c>
      <c r="J191" s="1">
        <v>55000</v>
      </c>
      <c r="K191" s="1">
        <v>0</v>
      </c>
      <c r="L191" s="33">
        <f t="shared" si="72"/>
        <v>0</v>
      </c>
      <c r="M191" s="1">
        <v>0</v>
      </c>
      <c r="N191" s="1">
        <v>0</v>
      </c>
      <c r="O191" s="1"/>
      <c r="P191" s="1">
        <f>O191</f>
        <v>0</v>
      </c>
      <c r="Q191" s="1">
        <v>0</v>
      </c>
      <c r="R191" s="1"/>
      <c r="S191" s="1">
        <f>R191</f>
        <v>0</v>
      </c>
      <c r="T191" s="1"/>
      <c r="U191" s="1">
        <f>T191</f>
        <v>0</v>
      </c>
      <c r="V191" s="1"/>
      <c r="W191" s="1"/>
      <c r="X191" s="1"/>
      <c r="Y191" s="74"/>
    </row>
    <row r="192" spans="1:25" s="36" customFormat="1" ht="15.6" hidden="1" x14ac:dyDescent="0.25">
      <c r="A192" s="25" t="s">
        <v>296</v>
      </c>
      <c r="B192" s="25">
        <v>51</v>
      </c>
      <c r="C192" s="52" t="s">
        <v>28</v>
      </c>
      <c r="D192" s="42">
        <v>412</v>
      </c>
      <c r="E192" s="62"/>
      <c r="F192" s="20"/>
      <c r="G192" s="21">
        <f>SUM(G193)</f>
        <v>470000</v>
      </c>
      <c r="H192" s="21">
        <f t="shared" ref="H192:U192" si="89">SUM(H193)</f>
        <v>0</v>
      </c>
      <c r="I192" s="21">
        <f t="shared" si="89"/>
        <v>470000</v>
      </c>
      <c r="J192" s="21">
        <f t="shared" si="89"/>
        <v>0</v>
      </c>
      <c r="K192" s="21">
        <f t="shared" si="89"/>
        <v>0</v>
      </c>
      <c r="L192" s="22">
        <f t="shared" si="72"/>
        <v>0</v>
      </c>
      <c r="M192" s="21">
        <f t="shared" si="89"/>
        <v>0</v>
      </c>
      <c r="N192" s="21">
        <f t="shared" si="89"/>
        <v>0</v>
      </c>
      <c r="O192" s="21">
        <f t="shared" si="89"/>
        <v>0</v>
      </c>
      <c r="P192" s="21">
        <f t="shared" si="89"/>
        <v>0</v>
      </c>
      <c r="Q192" s="21">
        <f t="shared" si="89"/>
        <v>0</v>
      </c>
      <c r="R192" s="21">
        <f t="shared" si="89"/>
        <v>0</v>
      </c>
      <c r="S192" s="21">
        <f t="shared" si="89"/>
        <v>0</v>
      </c>
      <c r="T192" s="21">
        <f t="shared" si="89"/>
        <v>0</v>
      </c>
      <c r="U192" s="21">
        <f t="shared" si="89"/>
        <v>0</v>
      </c>
      <c r="V192" s="21"/>
      <c r="W192" s="21"/>
      <c r="X192" s="21"/>
      <c r="Y192" s="132"/>
    </row>
    <row r="193" spans="1:25" s="35" customFormat="1" hidden="1" x14ac:dyDescent="0.25">
      <c r="A193" s="29" t="s">
        <v>296</v>
      </c>
      <c r="B193" s="29">
        <v>51</v>
      </c>
      <c r="C193" s="53" t="s">
        <v>28</v>
      </c>
      <c r="D193" s="56">
        <v>4126</v>
      </c>
      <c r="E193" s="61" t="s">
        <v>4</v>
      </c>
      <c r="F193" s="32"/>
      <c r="G193" s="1">
        <v>470000</v>
      </c>
      <c r="H193" s="59"/>
      <c r="I193" s="1">
        <v>470000</v>
      </c>
      <c r="J193" s="59"/>
      <c r="K193" s="1">
        <v>0</v>
      </c>
      <c r="L193" s="33">
        <f t="shared" si="72"/>
        <v>0</v>
      </c>
      <c r="M193" s="1">
        <v>0</v>
      </c>
      <c r="N193" s="59"/>
      <c r="O193" s="1"/>
      <c r="P193" s="59"/>
      <c r="Q193" s="1">
        <v>0</v>
      </c>
      <c r="R193" s="1"/>
      <c r="S193" s="59"/>
      <c r="T193" s="1"/>
      <c r="U193" s="59"/>
      <c r="V193" s="1"/>
      <c r="W193" s="1"/>
      <c r="X193" s="1"/>
      <c r="Y193" s="74"/>
    </row>
    <row r="194" spans="1:25" s="23" customFormat="1" ht="124.8" x14ac:dyDescent="0.25">
      <c r="A194" s="417" t="s">
        <v>464</v>
      </c>
      <c r="B194" s="417"/>
      <c r="C194" s="417"/>
      <c r="D194" s="417"/>
      <c r="E194" s="20" t="s">
        <v>298</v>
      </c>
      <c r="F194" s="51" t="s">
        <v>447</v>
      </c>
      <c r="G194" s="21">
        <f>G195+G197+G200</f>
        <v>562000</v>
      </c>
      <c r="H194" s="21">
        <f t="shared" ref="H194:U194" si="90">H195+H197+H200</f>
        <v>0</v>
      </c>
      <c r="I194" s="21">
        <f t="shared" si="90"/>
        <v>562000</v>
      </c>
      <c r="J194" s="21">
        <f t="shared" si="90"/>
        <v>0</v>
      </c>
      <c r="K194" s="21">
        <f t="shared" si="90"/>
        <v>0</v>
      </c>
      <c r="L194" s="22">
        <f t="shared" si="72"/>
        <v>0</v>
      </c>
      <c r="M194" s="21">
        <f t="shared" si="90"/>
        <v>0</v>
      </c>
      <c r="N194" s="21">
        <f t="shared" si="90"/>
        <v>0</v>
      </c>
      <c r="O194" s="21">
        <f t="shared" si="90"/>
        <v>127500</v>
      </c>
      <c r="P194" s="21">
        <f t="shared" si="90"/>
        <v>0</v>
      </c>
      <c r="Q194" s="21">
        <f t="shared" si="90"/>
        <v>0</v>
      </c>
      <c r="R194" s="21">
        <f t="shared" si="90"/>
        <v>0</v>
      </c>
      <c r="S194" s="21">
        <f t="shared" si="90"/>
        <v>0</v>
      </c>
      <c r="T194" s="21">
        <f t="shared" si="90"/>
        <v>0</v>
      </c>
      <c r="U194" s="21">
        <f t="shared" si="90"/>
        <v>0</v>
      </c>
      <c r="V194" s="57"/>
      <c r="W194" s="57"/>
      <c r="X194" s="57"/>
      <c r="Y194" s="12"/>
    </row>
    <row r="195" spans="1:25" s="36" customFormat="1" ht="15.6" hidden="1" x14ac:dyDescent="0.25">
      <c r="A195" s="25" t="s">
        <v>297</v>
      </c>
      <c r="B195" s="25">
        <v>51</v>
      </c>
      <c r="C195" s="52" t="s">
        <v>25</v>
      </c>
      <c r="D195" s="27">
        <v>311</v>
      </c>
      <c r="E195" s="20"/>
      <c r="F195" s="20"/>
      <c r="G195" s="21">
        <f>SUM(G196)</f>
        <v>350000</v>
      </c>
      <c r="H195" s="21">
        <f t="shared" ref="H195:U195" si="91">SUM(H196)</f>
        <v>0</v>
      </c>
      <c r="I195" s="21">
        <f t="shared" si="91"/>
        <v>350000</v>
      </c>
      <c r="J195" s="21">
        <f t="shared" si="91"/>
        <v>0</v>
      </c>
      <c r="K195" s="21">
        <f t="shared" si="91"/>
        <v>0</v>
      </c>
      <c r="L195" s="22">
        <f t="shared" si="72"/>
        <v>0</v>
      </c>
      <c r="M195" s="21">
        <f t="shared" si="91"/>
        <v>0</v>
      </c>
      <c r="N195" s="21">
        <f t="shared" si="91"/>
        <v>0</v>
      </c>
      <c r="O195" s="21">
        <f t="shared" si="91"/>
        <v>100000</v>
      </c>
      <c r="P195" s="21">
        <f t="shared" si="91"/>
        <v>0</v>
      </c>
      <c r="Q195" s="21">
        <f t="shared" si="91"/>
        <v>0</v>
      </c>
      <c r="R195" s="21">
        <f t="shared" si="91"/>
        <v>0</v>
      </c>
      <c r="S195" s="21">
        <f t="shared" si="91"/>
        <v>0</v>
      </c>
      <c r="T195" s="21">
        <f t="shared" si="91"/>
        <v>0</v>
      </c>
      <c r="U195" s="21">
        <f t="shared" si="91"/>
        <v>0</v>
      </c>
      <c r="V195" s="21"/>
      <c r="W195" s="21"/>
      <c r="X195" s="21"/>
      <c r="Y195" s="132"/>
    </row>
    <row r="196" spans="1:25" s="35" customFormat="1" hidden="1" x14ac:dyDescent="0.25">
      <c r="A196" s="29" t="s">
        <v>297</v>
      </c>
      <c r="B196" s="29">
        <v>51</v>
      </c>
      <c r="C196" s="53" t="s">
        <v>25</v>
      </c>
      <c r="D196" s="56">
        <v>3111</v>
      </c>
      <c r="E196" s="32" t="s">
        <v>19</v>
      </c>
      <c r="F196" s="32"/>
      <c r="G196" s="1">
        <v>350000</v>
      </c>
      <c r="H196" s="59"/>
      <c r="I196" s="1">
        <v>350000</v>
      </c>
      <c r="J196" s="59"/>
      <c r="K196" s="1">
        <v>0</v>
      </c>
      <c r="L196" s="33">
        <f t="shared" si="72"/>
        <v>0</v>
      </c>
      <c r="M196" s="1">
        <v>0</v>
      </c>
      <c r="N196" s="59"/>
      <c r="O196" s="1">
        <v>100000</v>
      </c>
      <c r="P196" s="59"/>
      <c r="Q196" s="1">
        <v>0</v>
      </c>
      <c r="R196" s="1"/>
      <c r="S196" s="59"/>
      <c r="T196" s="1"/>
      <c r="U196" s="59"/>
      <c r="V196" s="1"/>
      <c r="W196" s="1"/>
      <c r="X196" s="1"/>
      <c r="Y196" s="74"/>
    </row>
    <row r="197" spans="1:25" s="36" customFormat="1" ht="15.6" hidden="1" x14ac:dyDescent="0.25">
      <c r="A197" s="25" t="s">
        <v>297</v>
      </c>
      <c r="B197" s="25">
        <v>51</v>
      </c>
      <c r="C197" s="52" t="s">
        <v>25</v>
      </c>
      <c r="D197" s="42">
        <v>313</v>
      </c>
      <c r="E197" s="20"/>
      <c r="F197" s="20"/>
      <c r="G197" s="21">
        <f>SUM(G198:G199)</f>
        <v>62000</v>
      </c>
      <c r="H197" s="21">
        <f t="shared" ref="H197:U197" si="92">SUM(H198:H199)</f>
        <v>0</v>
      </c>
      <c r="I197" s="21">
        <f t="shared" si="92"/>
        <v>62000</v>
      </c>
      <c r="J197" s="21">
        <f t="shared" si="92"/>
        <v>0</v>
      </c>
      <c r="K197" s="21">
        <f t="shared" si="92"/>
        <v>0</v>
      </c>
      <c r="L197" s="22">
        <f t="shared" si="72"/>
        <v>0</v>
      </c>
      <c r="M197" s="21">
        <f t="shared" si="92"/>
        <v>0</v>
      </c>
      <c r="N197" s="21">
        <f t="shared" si="92"/>
        <v>0</v>
      </c>
      <c r="O197" s="21">
        <f t="shared" si="92"/>
        <v>27500</v>
      </c>
      <c r="P197" s="21">
        <f t="shared" si="92"/>
        <v>0</v>
      </c>
      <c r="Q197" s="21">
        <f t="shared" si="92"/>
        <v>0</v>
      </c>
      <c r="R197" s="21">
        <f t="shared" si="92"/>
        <v>0</v>
      </c>
      <c r="S197" s="21">
        <f t="shared" si="92"/>
        <v>0</v>
      </c>
      <c r="T197" s="21">
        <f t="shared" si="92"/>
        <v>0</v>
      </c>
      <c r="U197" s="21">
        <f t="shared" si="92"/>
        <v>0</v>
      </c>
      <c r="V197" s="21"/>
      <c r="W197" s="21"/>
      <c r="X197" s="21"/>
      <c r="Y197" s="132"/>
    </row>
    <row r="198" spans="1:25" s="35" customFormat="1" hidden="1" x14ac:dyDescent="0.25">
      <c r="A198" s="29" t="s">
        <v>297</v>
      </c>
      <c r="B198" s="29">
        <v>51</v>
      </c>
      <c r="C198" s="53" t="s">
        <v>25</v>
      </c>
      <c r="D198" s="56">
        <v>3132</v>
      </c>
      <c r="E198" s="58" t="s">
        <v>280</v>
      </c>
      <c r="F198" s="32"/>
      <c r="G198" s="1">
        <v>55000</v>
      </c>
      <c r="H198" s="59"/>
      <c r="I198" s="1">
        <v>55000</v>
      </c>
      <c r="J198" s="59"/>
      <c r="K198" s="1">
        <v>0</v>
      </c>
      <c r="L198" s="33">
        <f t="shared" si="72"/>
        <v>0</v>
      </c>
      <c r="M198" s="1">
        <v>0</v>
      </c>
      <c r="N198" s="59"/>
      <c r="O198" s="1">
        <v>27500</v>
      </c>
      <c r="P198" s="59"/>
      <c r="Q198" s="1">
        <v>0</v>
      </c>
      <c r="R198" s="1"/>
      <c r="S198" s="59"/>
      <c r="T198" s="1"/>
      <c r="U198" s="59"/>
      <c r="V198" s="1"/>
      <c r="W198" s="1"/>
      <c r="X198" s="1"/>
      <c r="Y198" s="74"/>
    </row>
    <row r="199" spans="1:25" s="35" customFormat="1" ht="30" hidden="1" x14ac:dyDescent="0.25">
      <c r="A199" s="29" t="s">
        <v>297</v>
      </c>
      <c r="B199" s="29">
        <v>51</v>
      </c>
      <c r="C199" s="53" t="s">
        <v>25</v>
      </c>
      <c r="D199" s="56">
        <v>3133</v>
      </c>
      <c r="E199" s="58" t="s">
        <v>258</v>
      </c>
      <c r="F199" s="32"/>
      <c r="G199" s="1">
        <v>7000</v>
      </c>
      <c r="H199" s="59"/>
      <c r="I199" s="1">
        <v>7000</v>
      </c>
      <c r="J199" s="59"/>
      <c r="K199" s="1">
        <v>0</v>
      </c>
      <c r="L199" s="33">
        <f t="shared" si="72"/>
        <v>0</v>
      </c>
      <c r="M199" s="1">
        <v>0</v>
      </c>
      <c r="N199" s="59"/>
      <c r="O199" s="1"/>
      <c r="P199" s="59"/>
      <c r="Q199" s="1">
        <v>0</v>
      </c>
      <c r="R199" s="1"/>
      <c r="S199" s="59"/>
      <c r="T199" s="1"/>
      <c r="U199" s="59"/>
      <c r="V199" s="1"/>
      <c r="W199" s="1"/>
      <c r="X199" s="1"/>
      <c r="Y199" s="74"/>
    </row>
    <row r="200" spans="1:25" s="36" customFormat="1" ht="15.6" hidden="1" x14ac:dyDescent="0.25">
      <c r="A200" s="25" t="s">
        <v>297</v>
      </c>
      <c r="B200" s="25">
        <v>51</v>
      </c>
      <c r="C200" s="52" t="s">
        <v>25</v>
      </c>
      <c r="D200" s="42">
        <v>323</v>
      </c>
      <c r="E200" s="60"/>
      <c r="F200" s="20"/>
      <c r="G200" s="21">
        <f>SUM(G201)</f>
        <v>150000</v>
      </c>
      <c r="H200" s="21">
        <f t="shared" ref="H200:U200" si="93">SUM(H201)</f>
        <v>0</v>
      </c>
      <c r="I200" s="21">
        <f t="shared" si="93"/>
        <v>150000</v>
      </c>
      <c r="J200" s="21">
        <f t="shared" si="93"/>
        <v>0</v>
      </c>
      <c r="K200" s="21">
        <f t="shared" si="93"/>
        <v>0</v>
      </c>
      <c r="L200" s="22">
        <f t="shared" si="72"/>
        <v>0</v>
      </c>
      <c r="M200" s="21">
        <f t="shared" si="93"/>
        <v>0</v>
      </c>
      <c r="N200" s="21">
        <f t="shared" si="93"/>
        <v>0</v>
      </c>
      <c r="O200" s="21">
        <f t="shared" si="93"/>
        <v>0</v>
      </c>
      <c r="P200" s="21">
        <f t="shared" si="93"/>
        <v>0</v>
      </c>
      <c r="Q200" s="21">
        <f t="shared" si="93"/>
        <v>0</v>
      </c>
      <c r="R200" s="21">
        <f t="shared" si="93"/>
        <v>0</v>
      </c>
      <c r="S200" s="21">
        <f t="shared" si="93"/>
        <v>0</v>
      </c>
      <c r="T200" s="21">
        <f t="shared" si="93"/>
        <v>0</v>
      </c>
      <c r="U200" s="21">
        <f t="shared" si="93"/>
        <v>0</v>
      </c>
      <c r="V200" s="21"/>
      <c r="W200" s="21"/>
      <c r="X200" s="21"/>
      <c r="Y200" s="132"/>
    </row>
    <row r="201" spans="1:25" s="35" customFormat="1" hidden="1" x14ac:dyDescent="0.25">
      <c r="A201" s="29" t="s">
        <v>297</v>
      </c>
      <c r="B201" s="29">
        <v>51</v>
      </c>
      <c r="C201" s="53" t="s">
        <v>25</v>
      </c>
      <c r="D201" s="56">
        <v>3237</v>
      </c>
      <c r="E201" s="58" t="s">
        <v>36</v>
      </c>
      <c r="F201" s="32"/>
      <c r="G201" s="1">
        <v>150000</v>
      </c>
      <c r="H201" s="59"/>
      <c r="I201" s="1">
        <v>150000</v>
      </c>
      <c r="J201" s="59"/>
      <c r="K201" s="1">
        <v>0</v>
      </c>
      <c r="L201" s="33">
        <f t="shared" si="72"/>
        <v>0</v>
      </c>
      <c r="M201" s="1">
        <v>0</v>
      </c>
      <c r="N201" s="59"/>
      <c r="O201" s="1"/>
      <c r="P201" s="59"/>
      <c r="Q201" s="1">
        <v>0</v>
      </c>
      <c r="R201" s="1"/>
      <c r="S201" s="59"/>
      <c r="T201" s="1"/>
      <c r="U201" s="59"/>
      <c r="V201" s="1"/>
      <c r="W201" s="1"/>
      <c r="X201" s="1"/>
      <c r="Y201" s="74"/>
    </row>
    <row r="202" spans="1:25" s="23" customFormat="1" ht="124.8" x14ac:dyDescent="0.25">
      <c r="A202" s="417" t="s">
        <v>558</v>
      </c>
      <c r="B202" s="418"/>
      <c r="C202" s="418"/>
      <c r="D202" s="418"/>
      <c r="E202" s="60" t="s">
        <v>330</v>
      </c>
      <c r="F202" s="51" t="s">
        <v>447</v>
      </c>
      <c r="G202" s="21">
        <f>G203+G205</f>
        <v>1600000</v>
      </c>
      <c r="H202" s="21">
        <f t="shared" ref="H202:U202" si="94">H203+H205</f>
        <v>1600000</v>
      </c>
      <c r="I202" s="21">
        <f t="shared" si="94"/>
        <v>1600000</v>
      </c>
      <c r="J202" s="21">
        <f t="shared" si="94"/>
        <v>1600000</v>
      </c>
      <c r="K202" s="21">
        <f t="shared" si="94"/>
        <v>80342.39</v>
      </c>
      <c r="L202" s="22">
        <f t="shared" si="72"/>
        <v>5.0213993749999997</v>
      </c>
      <c r="M202" s="21">
        <f t="shared" si="94"/>
        <v>2359559</v>
      </c>
      <c r="N202" s="21">
        <f t="shared" si="94"/>
        <v>2359559</v>
      </c>
      <c r="O202" s="21">
        <f t="shared" si="94"/>
        <v>300000</v>
      </c>
      <c r="P202" s="21">
        <f t="shared" si="94"/>
        <v>300000</v>
      </c>
      <c r="Q202" s="21">
        <f t="shared" si="94"/>
        <v>2838220</v>
      </c>
      <c r="R202" s="21">
        <f t="shared" si="94"/>
        <v>300000</v>
      </c>
      <c r="S202" s="21">
        <f t="shared" si="94"/>
        <v>300000</v>
      </c>
      <c r="T202" s="21">
        <f t="shared" si="94"/>
        <v>300000</v>
      </c>
      <c r="U202" s="21">
        <f t="shared" si="94"/>
        <v>300000</v>
      </c>
      <c r="V202" s="57"/>
      <c r="W202" s="57"/>
      <c r="X202" s="57"/>
      <c r="Y202" s="12"/>
    </row>
    <row r="203" spans="1:25" s="23" customFormat="1" ht="15.6" hidden="1" x14ac:dyDescent="0.25">
      <c r="A203" s="25" t="s">
        <v>335</v>
      </c>
      <c r="B203" s="25">
        <v>11</v>
      </c>
      <c r="C203" s="52" t="s">
        <v>25</v>
      </c>
      <c r="D203" s="42">
        <v>323</v>
      </c>
      <c r="E203" s="60"/>
      <c r="F203" s="20"/>
      <c r="G203" s="21">
        <f>SUM(G204)</f>
        <v>800000</v>
      </c>
      <c r="H203" s="21">
        <f t="shared" ref="H203:U203" si="95">SUM(H204)</f>
        <v>800000</v>
      </c>
      <c r="I203" s="21">
        <f t="shared" si="95"/>
        <v>800000</v>
      </c>
      <c r="J203" s="21">
        <f t="shared" si="95"/>
        <v>800000</v>
      </c>
      <c r="K203" s="21">
        <f t="shared" si="95"/>
        <v>80342.39</v>
      </c>
      <c r="L203" s="22">
        <f t="shared" si="72"/>
        <v>10.042798749999999</v>
      </c>
      <c r="M203" s="21">
        <f t="shared" si="95"/>
        <v>859559</v>
      </c>
      <c r="N203" s="21">
        <f t="shared" si="95"/>
        <v>859559</v>
      </c>
      <c r="O203" s="21">
        <f t="shared" si="95"/>
        <v>300000</v>
      </c>
      <c r="P203" s="21">
        <f t="shared" si="95"/>
        <v>300000</v>
      </c>
      <c r="Q203" s="21">
        <f t="shared" si="95"/>
        <v>838220</v>
      </c>
      <c r="R203" s="21">
        <f t="shared" si="95"/>
        <v>300000</v>
      </c>
      <c r="S203" s="21">
        <f t="shared" si="95"/>
        <v>300000</v>
      </c>
      <c r="T203" s="21">
        <f t="shared" si="95"/>
        <v>300000</v>
      </c>
      <c r="U203" s="21">
        <f t="shared" si="95"/>
        <v>300000</v>
      </c>
      <c r="V203" s="57"/>
      <c r="W203" s="57"/>
      <c r="X203" s="57"/>
      <c r="Y203" s="12"/>
    </row>
    <row r="204" spans="1:25" hidden="1" x14ac:dyDescent="0.25">
      <c r="A204" s="29" t="s">
        <v>335</v>
      </c>
      <c r="B204" s="29">
        <v>11</v>
      </c>
      <c r="C204" s="53" t="s">
        <v>25</v>
      </c>
      <c r="D204" s="56">
        <v>3237</v>
      </c>
      <c r="E204" s="58" t="s">
        <v>36</v>
      </c>
      <c r="F204" s="32"/>
      <c r="G204" s="1">
        <v>800000</v>
      </c>
      <c r="H204" s="1">
        <v>800000</v>
      </c>
      <c r="I204" s="1">
        <v>800000</v>
      </c>
      <c r="J204" s="1">
        <v>800000</v>
      </c>
      <c r="K204" s="1">
        <v>80342.39</v>
      </c>
      <c r="L204" s="33">
        <f t="shared" si="72"/>
        <v>10.042798749999999</v>
      </c>
      <c r="M204" s="1">
        <v>859559</v>
      </c>
      <c r="N204" s="1">
        <v>859559</v>
      </c>
      <c r="O204" s="1">
        <v>300000</v>
      </c>
      <c r="P204" s="1">
        <f>O204</f>
        <v>300000</v>
      </c>
      <c r="Q204" s="1">
        <v>838220</v>
      </c>
      <c r="R204" s="1">
        <v>300000</v>
      </c>
      <c r="S204" s="1">
        <f>R204</f>
        <v>300000</v>
      </c>
      <c r="T204" s="1">
        <v>300000</v>
      </c>
      <c r="U204" s="1">
        <f>T204</f>
        <v>300000</v>
      </c>
    </row>
    <row r="205" spans="1:25" s="23" customFormat="1" ht="15.6" hidden="1" x14ac:dyDescent="0.25">
      <c r="A205" s="25" t="s">
        <v>335</v>
      </c>
      <c r="B205" s="25">
        <v>11</v>
      </c>
      <c r="C205" s="52" t="s">
        <v>25</v>
      </c>
      <c r="D205" s="42">
        <v>382</v>
      </c>
      <c r="E205" s="60"/>
      <c r="F205" s="20"/>
      <c r="G205" s="21">
        <f>SUM(G206)</f>
        <v>800000</v>
      </c>
      <c r="H205" s="21">
        <f t="shared" ref="H205:U205" si="96">SUM(H206)</f>
        <v>800000</v>
      </c>
      <c r="I205" s="21">
        <f t="shared" si="96"/>
        <v>800000</v>
      </c>
      <c r="J205" s="21">
        <f t="shared" si="96"/>
        <v>800000</v>
      </c>
      <c r="K205" s="21">
        <f t="shared" si="96"/>
        <v>0</v>
      </c>
      <c r="L205" s="22">
        <f t="shared" si="72"/>
        <v>0</v>
      </c>
      <c r="M205" s="21">
        <f t="shared" si="96"/>
        <v>1500000</v>
      </c>
      <c r="N205" s="21">
        <f t="shared" si="96"/>
        <v>1500000</v>
      </c>
      <c r="O205" s="21">
        <f t="shared" si="96"/>
        <v>0</v>
      </c>
      <c r="P205" s="21">
        <f t="shared" si="96"/>
        <v>0</v>
      </c>
      <c r="Q205" s="21">
        <f t="shared" si="96"/>
        <v>2000000</v>
      </c>
      <c r="R205" s="21">
        <f t="shared" si="96"/>
        <v>0</v>
      </c>
      <c r="S205" s="21">
        <f t="shared" si="96"/>
        <v>0</v>
      </c>
      <c r="T205" s="21">
        <f t="shared" si="96"/>
        <v>0</v>
      </c>
      <c r="U205" s="21">
        <f t="shared" si="96"/>
        <v>0</v>
      </c>
      <c r="V205" s="57"/>
      <c r="W205" s="57"/>
      <c r="X205" s="57"/>
      <c r="Y205" s="12"/>
    </row>
    <row r="206" spans="1:25" hidden="1" x14ac:dyDescent="0.25">
      <c r="A206" s="29" t="s">
        <v>335</v>
      </c>
      <c r="B206" s="29">
        <v>11</v>
      </c>
      <c r="C206" s="53" t="s">
        <v>25</v>
      </c>
      <c r="D206" s="56">
        <v>3821</v>
      </c>
      <c r="E206" s="58" t="s">
        <v>38</v>
      </c>
      <c r="F206" s="32"/>
      <c r="G206" s="1">
        <v>800000</v>
      </c>
      <c r="H206" s="1">
        <v>800000</v>
      </c>
      <c r="I206" s="1">
        <v>800000</v>
      </c>
      <c r="J206" s="1">
        <v>800000</v>
      </c>
      <c r="K206" s="1">
        <v>0</v>
      </c>
      <c r="L206" s="33">
        <f t="shared" si="72"/>
        <v>0</v>
      </c>
      <c r="M206" s="1">
        <v>1500000</v>
      </c>
      <c r="N206" s="1">
        <v>1500000</v>
      </c>
      <c r="O206" s="1"/>
      <c r="P206" s="1">
        <f>O206</f>
        <v>0</v>
      </c>
      <c r="Q206" s="1">
        <v>2000000</v>
      </c>
      <c r="R206" s="1"/>
      <c r="S206" s="1">
        <f>R206</f>
        <v>0</v>
      </c>
      <c r="T206" s="1"/>
      <c r="U206" s="1">
        <f>T206</f>
        <v>0</v>
      </c>
    </row>
    <row r="207" spans="1:25" s="23" customFormat="1" ht="124.8" x14ac:dyDescent="0.25">
      <c r="A207" s="417" t="s">
        <v>559</v>
      </c>
      <c r="B207" s="417"/>
      <c r="C207" s="417"/>
      <c r="D207" s="417"/>
      <c r="E207" s="60" t="s">
        <v>376</v>
      </c>
      <c r="F207" s="51" t="s">
        <v>447</v>
      </c>
      <c r="G207" s="21">
        <f>SUM(G208)</f>
        <v>630000</v>
      </c>
      <c r="H207" s="21">
        <f t="shared" ref="H207:U208" si="97">SUM(H208)</f>
        <v>630000</v>
      </c>
      <c r="I207" s="21">
        <f t="shared" si="97"/>
        <v>1260000</v>
      </c>
      <c r="J207" s="21">
        <f t="shared" si="97"/>
        <v>1260000</v>
      </c>
      <c r="K207" s="21">
        <f t="shared" si="97"/>
        <v>896621.6</v>
      </c>
      <c r="L207" s="22">
        <f t="shared" si="72"/>
        <v>71.160444444444437</v>
      </c>
      <c r="M207" s="21">
        <f t="shared" si="97"/>
        <v>630000</v>
      </c>
      <c r="N207" s="21">
        <f t="shared" si="97"/>
        <v>630000</v>
      </c>
      <c r="O207" s="21">
        <f t="shared" si="97"/>
        <v>0</v>
      </c>
      <c r="P207" s="21">
        <f t="shared" si="97"/>
        <v>0</v>
      </c>
      <c r="Q207" s="21">
        <f t="shared" si="97"/>
        <v>630000</v>
      </c>
      <c r="R207" s="21">
        <f t="shared" si="97"/>
        <v>0</v>
      </c>
      <c r="S207" s="21">
        <f t="shared" si="97"/>
        <v>0</v>
      </c>
      <c r="T207" s="21">
        <f t="shared" si="97"/>
        <v>0</v>
      </c>
      <c r="U207" s="21">
        <f t="shared" si="97"/>
        <v>0</v>
      </c>
      <c r="V207" s="57"/>
      <c r="W207" s="57"/>
      <c r="X207" s="57"/>
      <c r="Y207" s="12"/>
    </row>
    <row r="208" spans="1:25" s="23" customFormat="1" ht="15.6" hidden="1" x14ac:dyDescent="0.25">
      <c r="A208" s="25" t="s">
        <v>377</v>
      </c>
      <c r="B208" s="25">
        <v>11</v>
      </c>
      <c r="C208" s="52" t="s">
        <v>25</v>
      </c>
      <c r="D208" s="27">
        <v>329</v>
      </c>
      <c r="E208" s="60"/>
      <c r="F208" s="20"/>
      <c r="G208" s="21">
        <f>SUM(G209)</f>
        <v>630000</v>
      </c>
      <c r="H208" s="21">
        <f t="shared" si="97"/>
        <v>630000</v>
      </c>
      <c r="I208" s="21">
        <f t="shared" si="97"/>
        <v>1260000</v>
      </c>
      <c r="J208" s="21">
        <f t="shared" si="97"/>
        <v>1260000</v>
      </c>
      <c r="K208" s="21">
        <f t="shared" si="97"/>
        <v>896621.6</v>
      </c>
      <c r="L208" s="22">
        <f t="shared" si="72"/>
        <v>71.160444444444437</v>
      </c>
      <c r="M208" s="21">
        <f t="shared" si="97"/>
        <v>630000</v>
      </c>
      <c r="N208" s="21">
        <f t="shared" si="97"/>
        <v>630000</v>
      </c>
      <c r="O208" s="21">
        <f t="shared" si="97"/>
        <v>0</v>
      </c>
      <c r="P208" s="21">
        <f t="shared" si="97"/>
        <v>0</v>
      </c>
      <c r="Q208" s="21">
        <f t="shared" si="97"/>
        <v>630000</v>
      </c>
      <c r="R208" s="21">
        <f t="shared" si="97"/>
        <v>0</v>
      </c>
      <c r="S208" s="21">
        <f t="shared" si="97"/>
        <v>0</v>
      </c>
      <c r="T208" s="21">
        <f t="shared" si="97"/>
        <v>0</v>
      </c>
      <c r="U208" s="21">
        <f t="shared" si="97"/>
        <v>0</v>
      </c>
      <c r="V208" s="57"/>
      <c r="W208" s="57"/>
      <c r="X208" s="57"/>
      <c r="Y208" s="12"/>
    </row>
    <row r="209" spans="1:25" hidden="1" x14ac:dyDescent="0.25">
      <c r="A209" s="29" t="s">
        <v>377</v>
      </c>
      <c r="B209" s="29">
        <v>11</v>
      </c>
      <c r="C209" s="53" t="s">
        <v>25</v>
      </c>
      <c r="D209" s="31">
        <v>3294</v>
      </c>
      <c r="E209" s="32" t="s">
        <v>37</v>
      </c>
      <c r="F209" s="32"/>
      <c r="G209" s="1">
        <v>630000</v>
      </c>
      <c r="H209" s="1">
        <v>630000</v>
      </c>
      <c r="I209" s="1">
        <v>1260000</v>
      </c>
      <c r="J209" s="1">
        <v>1260000</v>
      </c>
      <c r="K209" s="1">
        <v>896621.6</v>
      </c>
      <c r="L209" s="33">
        <f t="shared" si="72"/>
        <v>71.160444444444437</v>
      </c>
      <c r="M209" s="1">
        <v>630000</v>
      </c>
      <c r="N209" s="1">
        <v>630000</v>
      </c>
      <c r="O209" s="1"/>
      <c r="P209" s="1">
        <f>O209</f>
        <v>0</v>
      </c>
      <c r="Q209" s="1">
        <v>630000</v>
      </c>
      <c r="R209" s="1"/>
      <c r="S209" s="1">
        <v>0</v>
      </c>
      <c r="T209" s="1"/>
      <c r="U209" s="1">
        <f>T209</f>
        <v>0</v>
      </c>
    </row>
    <row r="210" spans="1:25" s="23" customFormat="1" ht="124.8" x14ac:dyDescent="0.25">
      <c r="A210" s="437" t="s">
        <v>412</v>
      </c>
      <c r="B210" s="437"/>
      <c r="C210" s="437"/>
      <c r="D210" s="437"/>
      <c r="E210" s="40" t="s">
        <v>413</v>
      </c>
      <c r="F210" s="51" t="s">
        <v>447</v>
      </c>
      <c r="G210" s="21">
        <f>G211+G213+G216+G220+G226+G230</f>
        <v>0</v>
      </c>
      <c r="H210" s="21">
        <f t="shared" ref="H210:U210" si="98">H211+H213+H216+H220+H226+H230</f>
        <v>0</v>
      </c>
      <c r="I210" s="21">
        <f t="shared" si="98"/>
        <v>0</v>
      </c>
      <c r="J210" s="21">
        <f t="shared" si="98"/>
        <v>0</v>
      </c>
      <c r="K210" s="21">
        <f t="shared" si="98"/>
        <v>0</v>
      </c>
      <c r="L210" s="22" t="str">
        <f t="shared" si="72"/>
        <v>-</v>
      </c>
      <c r="M210" s="21">
        <f t="shared" si="98"/>
        <v>0</v>
      </c>
      <c r="N210" s="21">
        <f t="shared" si="98"/>
        <v>0</v>
      </c>
      <c r="O210" s="21">
        <f t="shared" si="98"/>
        <v>2121624</v>
      </c>
      <c r="P210" s="21">
        <f t="shared" si="98"/>
        <v>2121624</v>
      </c>
      <c r="Q210" s="21">
        <f t="shared" si="98"/>
        <v>0</v>
      </c>
      <c r="R210" s="21">
        <f t="shared" si="98"/>
        <v>2077303</v>
      </c>
      <c r="S210" s="21">
        <f t="shared" si="98"/>
        <v>2077303</v>
      </c>
      <c r="T210" s="21">
        <f t="shared" si="98"/>
        <v>2109876</v>
      </c>
      <c r="U210" s="21">
        <f t="shared" si="98"/>
        <v>2109876</v>
      </c>
      <c r="V210" s="57"/>
      <c r="W210" s="57"/>
      <c r="X210" s="57"/>
      <c r="Y210" s="12"/>
    </row>
    <row r="211" spans="1:25" s="23" customFormat="1" ht="15.6" hidden="1" x14ac:dyDescent="0.25">
      <c r="A211" s="25"/>
      <c r="B211" s="25">
        <v>11</v>
      </c>
      <c r="C211" s="52" t="s">
        <v>25</v>
      </c>
      <c r="D211" s="27">
        <v>311</v>
      </c>
      <c r="E211" s="20"/>
      <c r="F211" s="20"/>
      <c r="G211" s="21">
        <f>SUM(G212)</f>
        <v>0</v>
      </c>
      <c r="H211" s="21">
        <f t="shared" ref="H211:U211" si="99">SUM(H212)</f>
        <v>0</v>
      </c>
      <c r="I211" s="21">
        <f t="shared" si="99"/>
        <v>0</v>
      </c>
      <c r="J211" s="21">
        <f t="shared" si="99"/>
        <v>0</v>
      </c>
      <c r="K211" s="21">
        <f t="shared" si="99"/>
        <v>0</v>
      </c>
      <c r="L211" s="22" t="str">
        <f t="shared" si="72"/>
        <v>-</v>
      </c>
      <c r="M211" s="21">
        <f t="shared" si="99"/>
        <v>0</v>
      </c>
      <c r="N211" s="21">
        <f t="shared" si="99"/>
        <v>0</v>
      </c>
      <c r="O211" s="21">
        <f t="shared" si="99"/>
        <v>588976</v>
      </c>
      <c r="P211" s="21">
        <f t="shared" si="99"/>
        <v>588976</v>
      </c>
      <c r="Q211" s="21">
        <f t="shared" si="99"/>
        <v>0</v>
      </c>
      <c r="R211" s="21">
        <f t="shared" si="99"/>
        <v>618425</v>
      </c>
      <c r="S211" s="21">
        <f t="shared" si="99"/>
        <v>618425</v>
      </c>
      <c r="T211" s="21">
        <f t="shared" si="99"/>
        <v>649347</v>
      </c>
      <c r="U211" s="21">
        <f t="shared" si="99"/>
        <v>649347</v>
      </c>
      <c r="V211" s="57"/>
      <c r="W211" s="57"/>
      <c r="X211" s="57"/>
      <c r="Y211" s="12"/>
    </row>
    <row r="212" spans="1:25" s="67" customFormat="1" hidden="1" x14ac:dyDescent="0.25">
      <c r="A212" s="29"/>
      <c r="B212" s="29">
        <v>11</v>
      </c>
      <c r="C212" s="53" t="s">
        <v>25</v>
      </c>
      <c r="D212" s="31">
        <v>3111</v>
      </c>
      <c r="E212" s="32" t="s">
        <v>19</v>
      </c>
      <c r="F212" s="64"/>
      <c r="G212" s="65"/>
      <c r="H212" s="65"/>
      <c r="I212" s="65"/>
      <c r="J212" s="65"/>
      <c r="K212" s="65"/>
      <c r="L212" s="66" t="str">
        <f t="shared" si="72"/>
        <v>-</v>
      </c>
      <c r="M212" s="65"/>
      <c r="N212" s="65"/>
      <c r="O212" s="1">
        <v>588976</v>
      </c>
      <c r="P212" s="1">
        <f t="shared" ref="P212:P232" si="100">O212</f>
        <v>588976</v>
      </c>
      <c r="Q212" s="1"/>
      <c r="R212" s="1">
        <v>618425</v>
      </c>
      <c r="S212" s="1">
        <f t="shared" ref="S212:S232" si="101">R212</f>
        <v>618425</v>
      </c>
      <c r="T212" s="1">
        <v>649347</v>
      </c>
      <c r="U212" s="1">
        <f t="shared" ref="U212:U232" si="102">T212</f>
        <v>649347</v>
      </c>
      <c r="V212" s="127"/>
      <c r="W212" s="127"/>
      <c r="X212" s="127"/>
      <c r="Y212" s="136"/>
    </row>
    <row r="213" spans="1:25" s="23" customFormat="1" ht="15.6" hidden="1" x14ac:dyDescent="0.25">
      <c r="A213" s="25"/>
      <c r="B213" s="25">
        <v>11</v>
      </c>
      <c r="C213" s="52" t="s">
        <v>25</v>
      </c>
      <c r="D213" s="27">
        <v>313</v>
      </c>
      <c r="E213" s="20"/>
      <c r="F213" s="20"/>
      <c r="G213" s="21">
        <f>SUM(G214)</f>
        <v>0</v>
      </c>
      <c r="H213" s="21">
        <f t="shared" ref="H213:N213" si="103">SUM(H214)</f>
        <v>0</v>
      </c>
      <c r="I213" s="21">
        <f t="shared" si="103"/>
        <v>0</v>
      </c>
      <c r="J213" s="21">
        <f t="shared" si="103"/>
        <v>0</v>
      </c>
      <c r="K213" s="21">
        <f t="shared" si="103"/>
        <v>0</v>
      </c>
      <c r="L213" s="22" t="str">
        <f t="shared" si="72"/>
        <v>-</v>
      </c>
      <c r="M213" s="21">
        <f t="shared" si="103"/>
        <v>0</v>
      </c>
      <c r="N213" s="21">
        <f t="shared" si="103"/>
        <v>0</v>
      </c>
      <c r="O213" s="21">
        <f>SUM(O214:O215)</f>
        <v>31444</v>
      </c>
      <c r="P213" s="21">
        <f t="shared" ref="P213:U213" si="104">SUM(P214:P215)</f>
        <v>31444</v>
      </c>
      <c r="Q213" s="21">
        <f t="shared" si="104"/>
        <v>0</v>
      </c>
      <c r="R213" s="21">
        <f t="shared" si="104"/>
        <v>33016</v>
      </c>
      <c r="S213" s="21">
        <f t="shared" si="104"/>
        <v>33016</v>
      </c>
      <c r="T213" s="21">
        <f t="shared" si="104"/>
        <v>34667</v>
      </c>
      <c r="U213" s="21">
        <f t="shared" si="104"/>
        <v>34667</v>
      </c>
      <c r="V213" s="57"/>
      <c r="W213" s="57"/>
      <c r="X213" s="57"/>
      <c r="Y213" s="12"/>
    </row>
    <row r="214" spans="1:25" s="67" customFormat="1" hidden="1" x14ac:dyDescent="0.25">
      <c r="A214" s="29"/>
      <c r="B214" s="29">
        <v>11</v>
      </c>
      <c r="C214" s="53" t="s">
        <v>25</v>
      </c>
      <c r="D214" s="31">
        <v>3132</v>
      </c>
      <c r="E214" s="32" t="s">
        <v>280</v>
      </c>
      <c r="F214" s="64"/>
      <c r="G214" s="65"/>
      <c r="H214" s="65"/>
      <c r="I214" s="65"/>
      <c r="J214" s="65"/>
      <c r="K214" s="65"/>
      <c r="L214" s="66" t="str">
        <f t="shared" si="72"/>
        <v>-</v>
      </c>
      <c r="M214" s="65"/>
      <c r="N214" s="65"/>
      <c r="O214" s="1">
        <v>27745</v>
      </c>
      <c r="P214" s="1">
        <f t="shared" si="100"/>
        <v>27745</v>
      </c>
      <c r="Q214" s="1"/>
      <c r="R214" s="1">
        <v>29132</v>
      </c>
      <c r="S214" s="1">
        <f t="shared" si="101"/>
        <v>29132</v>
      </c>
      <c r="T214" s="1">
        <v>30589</v>
      </c>
      <c r="U214" s="1">
        <f t="shared" si="102"/>
        <v>30589</v>
      </c>
      <c r="V214" s="127"/>
      <c r="W214" s="127"/>
      <c r="X214" s="127"/>
      <c r="Y214" s="136"/>
    </row>
    <row r="215" spans="1:25" s="67" customFormat="1" ht="30" hidden="1" x14ac:dyDescent="0.25">
      <c r="A215" s="29"/>
      <c r="B215" s="29">
        <v>11</v>
      </c>
      <c r="C215" s="53" t="s">
        <v>25</v>
      </c>
      <c r="D215" s="31">
        <v>3133</v>
      </c>
      <c r="E215" s="32" t="s">
        <v>258</v>
      </c>
      <c r="F215" s="64"/>
      <c r="G215" s="65"/>
      <c r="H215" s="65"/>
      <c r="I215" s="65"/>
      <c r="J215" s="65"/>
      <c r="K215" s="65"/>
      <c r="L215" s="66"/>
      <c r="M215" s="65"/>
      <c r="N215" s="65"/>
      <c r="O215" s="1">
        <v>3699</v>
      </c>
      <c r="P215" s="1">
        <f>O215</f>
        <v>3699</v>
      </c>
      <c r="Q215" s="1"/>
      <c r="R215" s="1">
        <v>3884</v>
      </c>
      <c r="S215" s="1">
        <f>R215</f>
        <v>3884</v>
      </c>
      <c r="T215" s="1">
        <v>4078</v>
      </c>
      <c r="U215" s="1">
        <f>T215</f>
        <v>4078</v>
      </c>
      <c r="V215" s="127"/>
      <c r="W215" s="127"/>
      <c r="X215" s="127"/>
      <c r="Y215" s="136"/>
    </row>
    <row r="216" spans="1:25" s="23" customFormat="1" ht="15.6" hidden="1" x14ac:dyDescent="0.25">
      <c r="A216" s="25"/>
      <c r="B216" s="25">
        <v>11</v>
      </c>
      <c r="C216" s="52" t="s">
        <v>25</v>
      </c>
      <c r="D216" s="27">
        <v>321</v>
      </c>
      <c r="E216" s="20"/>
      <c r="F216" s="20"/>
      <c r="G216" s="21">
        <f>SUM(G217)</f>
        <v>0</v>
      </c>
      <c r="H216" s="21">
        <f t="shared" ref="H216:N216" si="105">SUM(H217)</f>
        <v>0</v>
      </c>
      <c r="I216" s="21">
        <f t="shared" si="105"/>
        <v>0</v>
      </c>
      <c r="J216" s="21">
        <f t="shared" si="105"/>
        <v>0</v>
      </c>
      <c r="K216" s="21">
        <f t="shared" si="105"/>
        <v>0</v>
      </c>
      <c r="L216" s="22" t="str">
        <f t="shared" si="72"/>
        <v>-</v>
      </c>
      <c r="M216" s="21">
        <f t="shared" si="105"/>
        <v>0</v>
      </c>
      <c r="N216" s="21">
        <f t="shared" si="105"/>
        <v>0</v>
      </c>
      <c r="O216" s="21">
        <f>SUM(O217:O219)</f>
        <v>113970</v>
      </c>
      <c r="P216" s="21">
        <f t="shared" ref="P216:U216" si="106">SUM(P217:P219)</f>
        <v>113970</v>
      </c>
      <c r="Q216" s="21">
        <f t="shared" si="106"/>
        <v>0</v>
      </c>
      <c r="R216" s="21">
        <f t="shared" si="106"/>
        <v>38628</v>
      </c>
      <c r="S216" s="21">
        <f t="shared" si="106"/>
        <v>38628</v>
      </c>
      <c r="T216" s="21">
        <f t="shared" si="106"/>
        <v>38628</v>
      </c>
      <c r="U216" s="21">
        <f t="shared" si="106"/>
        <v>38628</v>
      </c>
      <c r="V216" s="57"/>
      <c r="W216" s="57"/>
      <c r="X216" s="57"/>
      <c r="Y216" s="12"/>
    </row>
    <row r="217" spans="1:25" s="67" customFormat="1" hidden="1" x14ac:dyDescent="0.25">
      <c r="A217" s="29"/>
      <c r="B217" s="29">
        <v>11</v>
      </c>
      <c r="C217" s="53" t="s">
        <v>25</v>
      </c>
      <c r="D217" s="31">
        <v>3211</v>
      </c>
      <c r="E217" s="32" t="s">
        <v>110</v>
      </c>
      <c r="F217" s="64"/>
      <c r="G217" s="65"/>
      <c r="H217" s="65"/>
      <c r="I217" s="65"/>
      <c r="J217" s="65"/>
      <c r="K217" s="65"/>
      <c r="L217" s="66" t="str">
        <f t="shared" si="72"/>
        <v>-</v>
      </c>
      <c r="M217" s="65"/>
      <c r="N217" s="65"/>
      <c r="O217" s="1">
        <v>26100</v>
      </c>
      <c r="P217" s="1">
        <f t="shared" si="100"/>
        <v>26100</v>
      </c>
      <c r="Q217" s="1"/>
      <c r="R217" s="1">
        <v>26100</v>
      </c>
      <c r="S217" s="1">
        <f t="shared" si="101"/>
        <v>26100</v>
      </c>
      <c r="T217" s="1">
        <v>26100</v>
      </c>
      <c r="U217" s="1">
        <f t="shared" si="102"/>
        <v>26100</v>
      </c>
      <c r="V217" s="127"/>
      <c r="W217" s="127"/>
      <c r="X217" s="127"/>
      <c r="Y217" s="136"/>
    </row>
    <row r="218" spans="1:25" s="67" customFormat="1" ht="30" hidden="1" x14ac:dyDescent="0.25">
      <c r="A218" s="29"/>
      <c r="B218" s="29">
        <v>11</v>
      </c>
      <c r="C218" s="53" t="s">
        <v>25</v>
      </c>
      <c r="D218" s="31">
        <v>3212</v>
      </c>
      <c r="E218" s="32" t="s">
        <v>111</v>
      </c>
      <c r="F218" s="64"/>
      <c r="G218" s="65"/>
      <c r="H218" s="65"/>
      <c r="I218" s="65"/>
      <c r="J218" s="65"/>
      <c r="K218" s="65"/>
      <c r="L218" s="66"/>
      <c r="M218" s="65"/>
      <c r="N218" s="65"/>
      <c r="O218" s="1">
        <v>12528</v>
      </c>
      <c r="P218" s="1">
        <f t="shared" si="100"/>
        <v>12528</v>
      </c>
      <c r="Q218" s="1"/>
      <c r="R218" s="1">
        <v>12528</v>
      </c>
      <c r="S218" s="1">
        <f t="shared" si="101"/>
        <v>12528</v>
      </c>
      <c r="T218" s="1">
        <v>12528</v>
      </c>
      <c r="U218" s="1">
        <f t="shared" si="102"/>
        <v>12528</v>
      </c>
      <c r="V218" s="127"/>
      <c r="W218" s="127"/>
      <c r="X218" s="127"/>
      <c r="Y218" s="136"/>
    </row>
    <row r="219" spans="1:25" s="67" customFormat="1" hidden="1" x14ac:dyDescent="0.25">
      <c r="A219" s="29"/>
      <c r="B219" s="29">
        <v>11</v>
      </c>
      <c r="C219" s="53" t="s">
        <v>25</v>
      </c>
      <c r="D219" s="31">
        <v>3214</v>
      </c>
      <c r="E219" s="32" t="s">
        <v>234</v>
      </c>
      <c r="F219" s="64"/>
      <c r="G219" s="65"/>
      <c r="H219" s="65"/>
      <c r="I219" s="65"/>
      <c r="J219" s="65"/>
      <c r="K219" s="65"/>
      <c r="L219" s="66"/>
      <c r="M219" s="65"/>
      <c r="N219" s="65"/>
      <c r="O219" s="1">
        <v>75342</v>
      </c>
      <c r="P219" s="1">
        <f t="shared" si="100"/>
        <v>75342</v>
      </c>
      <c r="Q219" s="1"/>
      <c r="R219" s="1">
        <v>0</v>
      </c>
      <c r="S219" s="1">
        <f t="shared" si="101"/>
        <v>0</v>
      </c>
      <c r="T219" s="1">
        <v>0</v>
      </c>
      <c r="U219" s="1">
        <f t="shared" si="102"/>
        <v>0</v>
      </c>
      <c r="V219" s="127"/>
      <c r="W219" s="127"/>
      <c r="X219" s="127"/>
      <c r="Y219" s="136"/>
    </row>
    <row r="220" spans="1:25" s="23" customFormat="1" ht="15.6" hidden="1" x14ac:dyDescent="0.25">
      <c r="A220" s="25"/>
      <c r="B220" s="25">
        <v>11</v>
      </c>
      <c r="C220" s="52" t="s">
        <v>25</v>
      </c>
      <c r="D220" s="27">
        <v>323</v>
      </c>
      <c r="E220" s="20"/>
      <c r="F220" s="20"/>
      <c r="G220" s="21">
        <f>SUM(G221)</f>
        <v>0</v>
      </c>
      <c r="H220" s="21">
        <f t="shared" ref="H220:N220" si="107">SUM(H221)</f>
        <v>0</v>
      </c>
      <c r="I220" s="21">
        <f t="shared" si="107"/>
        <v>0</v>
      </c>
      <c r="J220" s="21">
        <f t="shared" si="107"/>
        <v>0</v>
      </c>
      <c r="K220" s="21">
        <f t="shared" si="107"/>
        <v>0</v>
      </c>
      <c r="L220" s="22" t="str">
        <f t="shared" si="72"/>
        <v>-</v>
      </c>
      <c r="M220" s="21">
        <f t="shared" si="107"/>
        <v>0</v>
      </c>
      <c r="N220" s="21">
        <f t="shared" si="107"/>
        <v>0</v>
      </c>
      <c r="O220" s="21">
        <f>SUM(O221:O225)</f>
        <v>516084</v>
      </c>
      <c r="P220" s="21">
        <f t="shared" ref="P220:U220" si="108">SUM(P221:P225)</f>
        <v>516084</v>
      </c>
      <c r="Q220" s="21">
        <f t="shared" si="108"/>
        <v>0</v>
      </c>
      <c r="R220" s="21">
        <f t="shared" si="108"/>
        <v>516084</v>
      </c>
      <c r="S220" s="21">
        <f t="shared" si="108"/>
        <v>516084</v>
      </c>
      <c r="T220" s="21">
        <f t="shared" si="108"/>
        <v>516084</v>
      </c>
      <c r="U220" s="21">
        <f t="shared" si="108"/>
        <v>516084</v>
      </c>
      <c r="V220" s="57"/>
      <c r="W220" s="57"/>
      <c r="X220" s="57"/>
      <c r="Y220" s="12"/>
    </row>
    <row r="221" spans="1:25" s="67" customFormat="1" hidden="1" x14ac:dyDescent="0.25">
      <c r="A221" s="29"/>
      <c r="B221" s="29">
        <v>11</v>
      </c>
      <c r="C221" s="53" t="s">
        <v>25</v>
      </c>
      <c r="D221" s="31">
        <v>3231</v>
      </c>
      <c r="E221" s="32" t="s">
        <v>117</v>
      </c>
      <c r="F221" s="64"/>
      <c r="G221" s="65"/>
      <c r="H221" s="65"/>
      <c r="I221" s="65"/>
      <c r="J221" s="65"/>
      <c r="K221" s="65"/>
      <c r="L221" s="66" t="str">
        <f t="shared" si="72"/>
        <v>-</v>
      </c>
      <c r="M221" s="65"/>
      <c r="N221" s="65"/>
      <c r="O221" s="1">
        <v>17400</v>
      </c>
      <c r="P221" s="1">
        <f t="shared" si="100"/>
        <v>17400</v>
      </c>
      <c r="Q221" s="1"/>
      <c r="R221" s="1">
        <v>17400</v>
      </c>
      <c r="S221" s="1">
        <f t="shared" si="101"/>
        <v>17400</v>
      </c>
      <c r="T221" s="1">
        <v>17400</v>
      </c>
      <c r="U221" s="1">
        <f t="shared" si="102"/>
        <v>17400</v>
      </c>
      <c r="V221" s="127"/>
      <c r="W221" s="127"/>
      <c r="X221" s="127"/>
      <c r="Y221" s="136"/>
    </row>
    <row r="222" spans="1:25" s="67" customFormat="1" hidden="1" x14ac:dyDescent="0.25">
      <c r="A222" s="29"/>
      <c r="B222" s="29">
        <v>11</v>
      </c>
      <c r="C222" s="53" t="s">
        <v>25</v>
      </c>
      <c r="D222" s="31">
        <v>3234</v>
      </c>
      <c r="E222" s="32" t="s">
        <v>120</v>
      </c>
      <c r="F222" s="64"/>
      <c r="G222" s="65"/>
      <c r="H222" s="65"/>
      <c r="I222" s="65"/>
      <c r="J222" s="65"/>
      <c r="K222" s="65"/>
      <c r="L222" s="66"/>
      <c r="M222" s="65"/>
      <c r="N222" s="65"/>
      <c r="O222" s="1">
        <v>13050</v>
      </c>
      <c r="P222" s="1">
        <f t="shared" si="100"/>
        <v>13050</v>
      </c>
      <c r="Q222" s="1"/>
      <c r="R222" s="1">
        <v>13050</v>
      </c>
      <c r="S222" s="1">
        <f t="shared" si="101"/>
        <v>13050</v>
      </c>
      <c r="T222" s="1">
        <v>13050</v>
      </c>
      <c r="U222" s="1">
        <f t="shared" si="102"/>
        <v>13050</v>
      </c>
      <c r="V222" s="127"/>
      <c r="W222" s="127"/>
      <c r="X222" s="127"/>
      <c r="Y222" s="136"/>
    </row>
    <row r="223" spans="1:25" s="67" customFormat="1" hidden="1" x14ac:dyDescent="0.25">
      <c r="A223" s="29"/>
      <c r="B223" s="29">
        <v>11</v>
      </c>
      <c r="C223" s="53" t="s">
        <v>25</v>
      </c>
      <c r="D223" s="31">
        <v>3235</v>
      </c>
      <c r="E223" s="32" t="s">
        <v>42</v>
      </c>
      <c r="F223" s="64"/>
      <c r="G223" s="65"/>
      <c r="H223" s="65"/>
      <c r="I223" s="65"/>
      <c r="J223" s="65"/>
      <c r="K223" s="65"/>
      <c r="L223" s="66"/>
      <c r="M223" s="65"/>
      <c r="N223" s="65"/>
      <c r="O223" s="1">
        <v>459360</v>
      </c>
      <c r="P223" s="1">
        <f t="shared" si="100"/>
        <v>459360</v>
      </c>
      <c r="Q223" s="1"/>
      <c r="R223" s="1">
        <v>459360</v>
      </c>
      <c r="S223" s="1">
        <f t="shared" si="101"/>
        <v>459360</v>
      </c>
      <c r="T223" s="1">
        <v>459360</v>
      </c>
      <c r="U223" s="1">
        <f t="shared" si="102"/>
        <v>459360</v>
      </c>
      <c r="V223" s="127"/>
      <c r="W223" s="127"/>
      <c r="X223" s="127"/>
      <c r="Y223" s="136"/>
    </row>
    <row r="224" spans="1:25" s="67" customFormat="1" hidden="1" x14ac:dyDescent="0.25">
      <c r="A224" s="29"/>
      <c r="B224" s="29">
        <v>11</v>
      </c>
      <c r="C224" s="53" t="s">
        <v>25</v>
      </c>
      <c r="D224" s="31">
        <v>3236</v>
      </c>
      <c r="E224" s="32" t="s">
        <v>121</v>
      </c>
      <c r="F224" s="64"/>
      <c r="G224" s="65"/>
      <c r="H224" s="65"/>
      <c r="I224" s="65"/>
      <c r="J224" s="65"/>
      <c r="K224" s="65"/>
      <c r="L224" s="66"/>
      <c r="M224" s="65"/>
      <c r="N224" s="65"/>
      <c r="O224" s="1">
        <v>24534</v>
      </c>
      <c r="P224" s="1">
        <f t="shared" si="100"/>
        <v>24534</v>
      </c>
      <c r="Q224" s="1"/>
      <c r="R224" s="1">
        <v>24534</v>
      </c>
      <c r="S224" s="1">
        <f t="shared" si="101"/>
        <v>24534</v>
      </c>
      <c r="T224" s="1">
        <v>24534</v>
      </c>
      <c r="U224" s="1">
        <f t="shared" si="102"/>
        <v>24534</v>
      </c>
      <c r="V224" s="127"/>
      <c r="W224" s="127"/>
      <c r="X224" s="127"/>
      <c r="Y224" s="136"/>
    </row>
    <row r="225" spans="1:25" s="67" customFormat="1" hidden="1" x14ac:dyDescent="0.25">
      <c r="A225" s="29"/>
      <c r="B225" s="29">
        <v>11</v>
      </c>
      <c r="C225" s="53" t="s">
        <v>25</v>
      </c>
      <c r="D225" s="31">
        <v>3239</v>
      </c>
      <c r="E225" s="32" t="s">
        <v>41</v>
      </c>
      <c r="F225" s="64"/>
      <c r="G225" s="65"/>
      <c r="H225" s="65"/>
      <c r="I225" s="65"/>
      <c r="J225" s="65"/>
      <c r="K225" s="65"/>
      <c r="L225" s="66"/>
      <c r="M225" s="65"/>
      <c r="N225" s="65"/>
      <c r="O225" s="1">
        <v>1740</v>
      </c>
      <c r="P225" s="1">
        <f t="shared" si="100"/>
        <v>1740</v>
      </c>
      <c r="Q225" s="1"/>
      <c r="R225" s="1">
        <v>1740</v>
      </c>
      <c r="S225" s="1">
        <f t="shared" si="101"/>
        <v>1740</v>
      </c>
      <c r="T225" s="1">
        <v>1740</v>
      </c>
      <c r="U225" s="1">
        <f t="shared" si="102"/>
        <v>1740</v>
      </c>
      <c r="V225" s="127"/>
      <c r="W225" s="127"/>
      <c r="X225" s="127"/>
      <c r="Y225" s="136"/>
    </row>
    <row r="226" spans="1:25" s="23" customFormat="1" ht="15.6" hidden="1" x14ac:dyDescent="0.25">
      <c r="A226" s="25"/>
      <c r="B226" s="25">
        <v>11</v>
      </c>
      <c r="C226" s="52" t="s">
        <v>25</v>
      </c>
      <c r="D226" s="27">
        <v>329</v>
      </c>
      <c r="E226" s="20"/>
      <c r="F226" s="20"/>
      <c r="G226" s="21">
        <f>SUM(G227:G228)</f>
        <v>0</v>
      </c>
      <c r="H226" s="21">
        <f t="shared" ref="H226:N226" si="109">SUM(H227:H228)</f>
        <v>0</v>
      </c>
      <c r="I226" s="21">
        <f t="shared" si="109"/>
        <v>0</v>
      </c>
      <c r="J226" s="21">
        <f t="shared" si="109"/>
        <v>0</v>
      </c>
      <c r="K226" s="21">
        <f t="shared" si="109"/>
        <v>0</v>
      </c>
      <c r="L226" s="22" t="str">
        <f t="shared" si="72"/>
        <v>-</v>
      </c>
      <c r="M226" s="21">
        <f t="shared" si="109"/>
        <v>0</v>
      </c>
      <c r="N226" s="21">
        <f t="shared" si="109"/>
        <v>0</v>
      </c>
      <c r="O226" s="21">
        <f>SUM(O227:O229)</f>
        <v>829700</v>
      </c>
      <c r="P226" s="21">
        <f t="shared" ref="P226:U226" si="110">SUM(P227:P229)</f>
        <v>829700</v>
      </c>
      <c r="Q226" s="21">
        <f t="shared" si="110"/>
        <v>0</v>
      </c>
      <c r="R226" s="21">
        <f t="shared" si="110"/>
        <v>829700</v>
      </c>
      <c r="S226" s="21">
        <f t="shared" si="110"/>
        <v>829700</v>
      </c>
      <c r="T226" s="21">
        <f t="shared" si="110"/>
        <v>829700</v>
      </c>
      <c r="U226" s="21">
        <f t="shared" si="110"/>
        <v>829700</v>
      </c>
      <c r="V226" s="57"/>
      <c r="W226" s="57"/>
      <c r="X226" s="57"/>
      <c r="Y226" s="12"/>
    </row>
    <row r="227" spans="1:25" s="67" customFormat="1" hidden="1" x14ac:dyDescent="0.25">
      <c r="A227" s="29"/>
      <c r="B227" s="29">
        <v>11</v>
      </c>
      <c r="C227" s="53" t="s">
        <v>25</v>
      </c>
      <c r="D227" s="31">
        <v>3293</v>
      </c>
      <c r="E227" s="32" t="s">
        <v>124</v>
      </c>
      <c r="F227" s="64"/>
      <c r="G227" s="65"/>
      <c r="H227" s="65"/>
      <c r="I227" s="65"/>
      <c r="J227" s="65"/>
      <c r="K227" s="65"/>
      <c r="L227" s="66" t="str">
        <f t="shared" si="72"/>
        <v>-</v>
      </c>
      <c r="M227" s="65"/>
      <c r="N227" s="65"/>
      <c r="O227" s="1">
        <v>52200</v>
      </c>
      <c r="P227" s="1">
        <f t="shared" si="100"/>
        <v>52200</v>
      </c>
      <c r="Q227" s="1"/>
      <c r="R227" s="1">
        <v>52200</v>
      </c>
      <c r="S227" s="1">
        <f t="shared" si="101"/>
        <v>52200</v>
      </c>
      <c r="T227" s="1">
        <v>52200</v>
      </c>
      <c r="U227" s="1">
        <f t="shared" si="102"/>
        <v>52200</v>
      </c>
      <c r="V227" s="127"/>
      <c r="W227" s="127"/>
      <c r="X227" s="127"/>
      <c r="Y227" s="136"/>
    </row>
    <row r="228" spans="1:25" s="67" customFormat="1" hidden="1" x14ac:dyDescent="0.25">
      <c r="A228" s="29"/>
      <c r="B228" s="29">
        <v>11</v>
      </c>
      <c r="C228" s="53" t="s">
        <v>25</v>
      </c>
      <c r="D228" s="31">
        <v>3294</v>
      </c>
      <c r="E228" s="32" t="s">
        <v>37</v>
      </c>
      <c r="F228" s="64"/>
      <c r="G228" s="65"/>
      <c r="H228" s="65"/>
      <c r="I228" s="65"/>
      <c r="J228" s="65"/>
      <c r="K228" s="65"/>
      <c r="L228" s="66" t="str">
        <f t="shared" ref="L228:L296" si="111">IF(I228=0, "-", K228/I228*100)</f>
        <v>-</v>
      </c>
      <c r="M228" s="65"/>
      <c r="N228" s="65"/>
      <c r="O228" s="1">
        <v>770000</v>
      </c>
      <c r="P228" s="1">
        <f t="shared" si="100"/>
        <v>770000</v>
      </c>
      <c r="Q228" s="1"/>
      <c r="R228" s="1">
        <v>770000</v>
      </c>
      <c r="S228" s="1">
        <f t="shared" si="101"/>
        <v>770000</v>
      </c>
      <c r="T228" s="1">
        <v>770000</v>
      </c>
      <c r="U228" s="1">
        <f t="shared" si="102"/>
        <v>770000</v>
      </c>
      <c r="V228" s="127"/>
      <c r="W228" s="127"/>
      <c r="X228" s="127"/>
      <c r="Y228" s="136"/>
    </row>
    <row r="229" spans="1:25" s="67" customFormat="1" hidden="1" x14ac:dyDescent="0.25">
      <c r="A229" s="29"/>
      <c r="B229" s="29">
        <v>11</v>
      </c>
      <c r="C229" s="53" t="s">
        <v>25</v>
      </c>
      <c r="D229" s="31">
        <v>3299</v>
      </c>
      <c r="E229" s="32" t="s">
        <v>125</v>
      </c>
      <c r="F229" s="64"/>
      <c r="G229" s="65"/>
      <c r="H229" s="65"/>
      <c r="I229" s="65"/>
      <c r="J229" s="65"/>
      <c r="K229" s="65"/>
      <c r="L229" s="66"/>
      <c r="M229" s="65"/>
      <c r="N229" s="65"/>
      <c r="O229" s="1">
        <v>7500</v>
      </c>
      <c r="P229" s="1">
        <f t="shared" si="100"/>
        <v>7500</v>
      </c>
      <c r="Q229" s="1"/>
      <c r="R229" s="1">
        <v>7500</v>
      </c>
      <c r="S229" s="1">
        <f t="shared" si="101"/>
        <v>7500</v>
      </c>
      <c r="T229" s="1">
        <v>7500</v>
      </c>
      <c r="U229" s="1">
        <f t="shared" si="102"/>
        <v>7500</v>
      </c>
      <c r="V229" s="127"/>
      <c r="W229" s="127"/>
      <c r="X229" s="127"/>
      <c r="Y229" s="136"/>
    </row>
    <row r="230" spans="1:25" s="23" customFormat="1" ht="15.6" hidden="1" x14ac:dyDescent="0.25">
      <c r="A230" s="25"/>
      <c r="B230" s="25">
        <v>11</v>
      </c>
      <c r="C230" s="52" t="s">
        <v>25</v>
      </c>
      <c r="D230" s="27">
        <v>343</v>
      </c>
      <c r="E230" s="20"/>
      <c r="F230" s="20"/>
      <c r="G230" s="21">
        <f>SUM(G231)</f>
        <v>0</v>
      </c>
      <c r="H230" s="21">
        <f>SUM(H231)</f>
        <v>0</v>
      </c>
      <c r="I230" s="21">
        <f>SUM(I231)</f>
        <v>0</v>
      </c>
      <c r="J230" s="21">
        <f>SUM(J231)</f>
        <v>0</v>
      </c>
      <c r="K230" s="21">
        <f>SUM(K231)</f>
        <v>0</v>
      </c>
      <c r="L230" s="22" t="str">
        <f t="shared" si="111"/>
        <v>-</v>
      </c>
      <c r="M230" s="21">
        <f>SUM(M231)</f>
        <v>0</v>
      </c>
      <c r="N230" s="21">
        <f>SUM(N231)</f>
        <v>0</v>
      </c>
      <c r="O230" s="21">
        <f>SUM(O231:O232)</f>
        <v>41450</v>
      </c>
      <c r="P230" s="21">
        <f t="shared" ref="P230:U230" si="112">SUM(P231:P232)</f>
        <v>41450</v>
      </c>
      <c r="Q230" s="21">
        <f t="shared" si="112"/>
        <v>0</v>
      </c>
      <c r="R230" s="21">
        <f t="shared" si="112"/>
        <v>41450</v>
      </c>
      <c r="S230" s="21">
        <f t="shared" si="112"/>
        <v>41450</v>
      </c>
      <c r="T230" s="21">
        <f t="shared" si="112"/>
        <v>41450</v>
      </c>
      <c r="U230" s="21">
        <f t="shared" si="112"/>
        <v>41450</v>
      </c>
      <c r="V230" s="57"/>
      <c r="W230" s="57"/>
      <c r="X230" s="57"/>
      <c r="Y230" s="12"/>
    </row>
    <row r="231" spans="1:25" hidden="1" x14ac:dyDescent="0.25">
      <c r="A231" s="29"/>
      <c r="B231" s="29">
        <v>11</v>
      </c>
      <c r="C231" s="53" t="s">
        <v>25</v>
      </c>
      <c r="D231" s="31">
        <v>3431</v>
      </c>
      <c r="E231" s="32" t="s">
        <v>153</v>
      </c>
      <c r="F231" s="38"/>
      <c r="G231" s="2"/>
      <c r="H231" s="2"/>
      <c r="I231" s="2"/>
      <c r="J231" s="2"/>
      <c r="K231" s="2"/>
      <c r="L231" s="68" t="str">
        <f t="shared" si="111"/>
        <v>-</v>
      </c>
      <c r="M231" s="2"/>
      <c r="N231" s="2"/>
      <c r="O231" s="1">
        <v>2300</v>
      </c>
      <c r="P231" s="1">
        <f t="shared" si="100"/>
        <v>2300</v>
      </c>
      <c r="Q231" s="1"/>
      <c r="R231" s="1">
        <v>2300</v>
      </c>
      <c r="S231" s="1">
        <f t="shared" si="101"/>
        <v>2300</v>
      </c>
      <c r="T231" s="1">
        <v>2300</v>
      </c>
      <c r="U231" s="1">
        <f t="shared" si="102"/>
        <v>2300</v>
      </c>
    </row>
    <row r="232" spans="1:25" hidden="1" x14ac:dyDescent="0.25">
      <c r="A232" s="29"/>
      <c r="B232" s="29">
        <v>11</v>
      </c>
      <c r="C232" s="53" t="s">
        <v>25</v>
      </c>
      <c r="D232" s="31">
        <v>3434</v>
      </c>
      <c r="E232" s="32" t="s">
        <v>127</v>
      </c>
      <c r="F232" s="38"/>
      <c r="G232" s="2"/>
      <c r="H232" s="2"/>
      <c r="I232" s="2"/>
      <c r="J232" s="2"/>
      <c r="K232" s="2"/>
      <c r="L232" s="68"/>
      <c r="M232" s="2"/>
      <c r="N232" s="2"/>
      <c r="O232" s="1">
        <v>39150</v>
      </c>
      <c r="P232" s="1">
        <f t="shared" si="100"/>
        <v>39150</v>
      </c>
      <c r="Q232" s="1"/>
      <c r="R232" s="1">
        <v>39150</v>
      </c>
      <c r="S232" s="1">
        <f t="shared" si="101"/>
        <v>39150</v>
      </c>
      <c r="T232" s="1">
        <v>39150</v>
      </c>
      <c r="U232" s="1">
        <f t="shared" si="102"/>
        <v>39150</v>
      </c>
    </row>
    <row r="233" spans="1:25" s="23" customFormat="1" ht="124.8" x14ac:dyDescent="0.25">
      <c r="A233" s="415" t="s">
        <v>412</v>
      </c>
      <c r="B233" s="415"/>
      <c r="C233" s="415"/>
      <c r="D233" s="415"/>
      <c r="E233" s="20" t="s">
        <v>420</v>
      </c>
      <c r="F233" s="51" t="s">
        <v>447</v>
      </c>
      <c r="G233" s="21">
        <f>SUM(G234)</f>
        <v>0</v>
      </c>
      <c r="H233" s="21">
        <f t="shared" ref="H233:U234" si="113">SUM(H234)</f>
        <v>0</v>
      </c>
      <c r="I233" s="21">
        <f t="shared" si="113"/>
        <v>0</v>
      </c>
      <c r="J233" s="21">
        <f t="shared" si="113"/>
        <v>0</v>
      </c>
      <c r="K233" s="21">
        <f t="shared" si="113"/>
        <v>0</v>
      </c>
      <c r="L233" s="22" t="str">
        <f t="shared" si="111"/>
        <v>-</v>
      </c>
      <c r="M233" s="21">
        <f t="shared" si="113"/>
        <v>0</v>
      </c>
      <c r="N233" s="21">
        <f t="shared" si="113"/>
        <v>0</v>
      </c>
      <c r="O233" s="21">
        <f t="shared" si="113"/>
        <v>12500000</v>
      </c>
      <c r="P233" s="21">
        <f t="shared" si="113"/>
        <v>12500000</v>
      </c>
      <c r="Q233" s="21">
        <f t="shared" si="113"/>
        <v>0</v>
      </c>
      <c r="R233" s="21">
        <f t="shared" si="113"/>
        <v>6035000</v>
      </c>
      <c r="S233" s="21">
        <f t="shared" si="113"/>
        <v>6035000</v>
      </c>
      <c r="T233" s="21">
        <f t="shared" si="113"/>
        <v>0</v>
      </c>
      <c r="U233" s="21">
        <f t="shared" si="113"/>
        <v>0</v>
      </c>
      <c r="V233" s="57"/>
      <c r="W233" s="57"/>
      <c r="X233" s="57"/>
      <c r="Y233" s="12"/>
    </row>
    <row r="234" spans="1:25" s="23" customFormat="1" ht="15.6" hidden="1" x14ac:dyDescent="0.25">
      <c r="A234" s="25"/>
      <c r="B234" s="25">
        <v>11</v>
      </c>
      <c r="C234" s="52" t="s">
        <v>25</v>
      </c>
      <c r="D234" s="27">
        <v>381</v>
      </c>
      <c r="E234" s="20"/>
      <c r="F234" s="20"/>
      <c r="G234" s="21">
        <f>SUM(G235)</f>
        <v>0</v>
      </c>
      <c r="H234" s="21">
        <f t="shared" si="113"/>
        <v>0</v>
      </c>
      <c r="I234" s="21">
        <f t="shared" si="113"/>
        <v>0</v>
      </c>
      <c r="J234" s="21">
        <f t="shared" si="113"/>
        <v>0</v>
      </c>
      <c r="K234" s="21">
        <f t="shared" si="113"/>
        <v>0</v>
      </c>
      <c r="L234" s="22" t="str">
        <f t="shared" si="111"/>
        <v>-</v>
      </c>
      <c r="M234" s="21">
        <f t="shared" si="113"/>
        <v>0</v>
      </c>
      <c r="N234" s="21">
        <f t="shared" si="113"/>
        <v>0</v>
      </c>
      <c r="O234" s="21">
        <f t="shared" si="113"/>
        <v>12500000</v>
      </c>
      <c r="P234" s="21">
        <f t="shared" si="113"/>
        <v>12500000</v>
      </c>
      <c r="Q234" s="21">
        <f t="shared" si="113"/>
        <v>0</v>
      </c>
      <c r="R234" s="21">
        <f t="shared" si="113"/>
        <v>6035000</v>
      </c>
      <c r="S234" s="21">
        <f t="shared" si="113"/>
        <v>6035000</v>
      </c>
      <c r="T234" s="21">
        <f t="shared" si="113"/>
        <v>0</v>
      </c>
      <c r="U234" s="21">
        <f t="shared" si="113"/>
        <v>0</v>
      </c>
      <c r="V234" s="57"/>
      <c r="W234" s="57"/>
      <c r="X234" s="57"/>
      <c r="Y234" s="12"/>
    </row>
    <row r="235" spans="1:25" s="35" customFormat="1" hidden="1" x14ac:dyDescent="0.25">
      <c r="A235" s="29"/>
      <c r="B235" s="29">
        <v>11</v>
      </c>
      <c r="C235" s="53" t="s">
        <v>25</v>
      </c>
      <c r="D235" s="31">
        <v>3811</v>
      </c>
      <c r="E235" s="32" t="s">
        <v>141</v>
      </c>
      <c r="F235" s="38"/>
      <c r="G235" s="2"/>
      <c r="H235" s="2"/>
      <c r="I235" s="2"/>
      <c r="J235" s="2"/>
      <c r="K235" s="2"/>
      <c r="L235" s="68" t="str">
        <f t="shared" si="111"/>
        <v>-</v>
      </c>
      <c r="M235" s="2"/>
      <c r="N235" s="2"/>
      <c r="O235" s="1">
        <v>12500000</v>
      </c>
      <c r="P235" s="1">
        <f>O235</f>
        <v>12500000</v>
      </c>
      <c r="Q235" s="1"/>
      <c r="R235" s="1">
        <v>6035000</v>
      </c>
      <c r="S235" s="1">
        <f>R235</f>
        <v>6035000</v>
      </c>
      <c r="T235" s="1">
        <v>0</v>
      </c>
      <c r="U235" s="1">
        <f>T235</f>
        <v>0</v>
      </c>
      <c r="V235" s="1"/>
      <c r="W235" s="1"/>
      <c r="X235" s="1"/>
      <c r="Y235" s="74"/>
    </row>
    <row r="236" spans="1:25" ht="78" x14ac:dyDescent="0.25">
      <c r="A236" s="417" t="s">
        <v>463</v>
      </c>
      <c r="B236" s="417"/>
      <c r="C236" s="417"/>
      <c r="D236" s="417"/>
      <c r="E236" s="20" t="s">
        <v>216</v>
      </c>
      <c r="F236" s="51" t="s">
        <v>449</v>
      </c>
      <c r="G236" s="21">
        <f>SUM(G237)</f>
        <v>1100000</v>
      </c>
      <c r="H236" s="21">
        <f t="shared" ref="H236:U236" si="114">SUM(H237)</f>
        <v>1100000</v>
      </c>
      <c r="I236" s="21">
        <f t="shared" si="114"/>
        <v>1100000</v>
      </c>
      <c r="J236" s="21">
        <f t="shared" si="114"/>
        <v>1100000</v>
      </c>
      <c r="K236" s="21">
        <f t="shared" si="114"/>
        <v>1099816.81</v>
      </c>
      <c r="L236" s="22">
        <f t="shared" si="111"/>
        <v>99.983346363636372</v>
      </c>
      <c r="M236" s="21">
        <f t="shared" si="114"/>
        <v>2000000</v>
      </c>
      <c r="N236" s="21">
        <f t="shared" si="114"/>
        <v>2000000</v>
      </c>
      <c r="O236" s="21">
        <f t="shared" si="114"/>
        <v>1100000</v>
      </c>
      <c r="P236" s="21">
        <f t="shared" si="114"/>
        <v>1100000</v>
      </c>
      <c r="Q236" s="21">
        <f t="shared" si="114"/>
        <v>2000000</v>
      </c>
      <c r="R236" s="21">
        <f t="shared" si="114"/>
        <v>1150000</v>
      </c>
      <c r="S236" s="21">
        <f t="shared" si="114"/>
        <v>1150000</v>
      </c>
      <c r="T236" s="21">
        <f t="shared" si="114"/>
        <v>1200000</v>
      </c>
      <c r="U236" s="21">
        <f t="shared" si="114"/>
        <v>1200000</v>
      </c>
    </row>
    <row r="237" spans="1:25" s="23" customFormat="1" ht="15.6" hidden="1" x14ac:dyDescent="0.25">
      <c r="A237" s="24" t="s">
        <v>88</v>
      </c>
      <c r="B237" s="25">
        <v>11</v>
      </c>
      <c r="C237" s="26" t="s">
        <v>25</v>
      </c>
      <c r="D237" s="27">
        <v>363</v>
      </c>
      <c r="E237" s="20"/>
      <c r="F237" s="20"/>
      <c r="G237" s="21">
        <f>SUM(G238:G239)</f>
        <v>1100000</v>
      </c>
      <c r="H237" s="21">
        <f t="shared" ref="H237:U237" si="115">SUM(H238:H239)</f>
        <v>1100000</v>
      </c>
      <c r="I237" s="21">
        <f t="shared" si="115"/>
        <v>1100000</v>
      </c>
      <c r="J237" s="21">
        <f t="shared" si="115"/>
        <v>1100000</v>
      </c>
      <c r="K237" s="21">
        <f t="shared" si="115"/>
        <v>1099816.81</v>
      </c>
      <c r="L237" s="22">
        <f t="shared" si="111"/>
        <v>99.983346363636372</v>
      </c>
      <c r="M237" s="21">
        <f t="shared" si="115"/>
        <v>2000000</v>
      </c>
      <c r="N237" s="21">
        <f t="shared" si="115"/>
        <v>2000000</v>
      </c>
      <c r="O237" s="21">
        <f t="shared" si="115"/>
        <v>1100000</v>
      </c>
      <c r="P237" s="21">
        <f t="shared" si="115"/>
        <v>1100000</v>
      </c>
      <c r="Q237" s="21">
        <f t="shared" si="115"/>
        <v>2000000</v>
      </c>
      <c r="R237" s="21">
        <f t="shared" si="115"/>
        <v>1150000</v>
      </c>
      <c r="S237" s="21">
        <f t="shared" si="115"/>
        <v>1150000</v>
      </c>
      <c r="T237" s="21">
        <f t="shared" si="115"/>
        <v>1200000</v>
      </c>
      <c r="U237" s="21">
        <f t="shared" si="115"/>
        <v>1200000</v>
      </c>
      <c r="V237" s="57"/>
      <c r="W237" s="57"/>
      <c r="X237" s="57"/>
      <c r="Y237" s="12"/>
    </row>
    <row r="238" spans="1:25" ht="15.6" hidden="1" x14ac:dyDescent="0.25">
      <c r="A238" s="28" t="s">
        <v>88</v>
      </c>
      <c r="B238" s="29">
        <v>11</v>
      </c>
      <c r="C238" s="30" t="s">
        <v>25</v>
      </c>
      <c r="D238" s="31">
        <v>3631</v>
      </c>
      <c r="E238" s="32" t="s">
        <v>233</v>
      </c>
      <c r="F238" s="20"/>
      <c r="G238" s="1">
        <v>500000</v>
      </c>
      <c r="H238" s="1">
        <v>500000</v>
      </c>
      <c r="I238" s="1">
        <v>500000</v>
      </c>
      <c r="J238" s="1">
        <v>500000</v>
      </c>
      <c r="K238" s="1">
        <v>500000</v>
      </c>
      <c r="L238" s="33">
        <f t="shared" si="111"/>
        <v>100</v>
      </c>
      <c r="M238" s="1">
        <v>500000</v>
      </c>
      <c r="N238" s="1">
        <v>500000</v>
      </c>
      <c r="O238" s="1">
        <v>500000</v>
      </c>
      <c r="P238" s="1">
        <f>O238</f>
        <v>500000</v>
      </c>
      <c r="Q238" s="1">
        <v>500000</v>
      </c>
      <c r="R238" s="1">
        <v>550000</v>
      </c>
      <c r="S238" s="1">
        <f>R238</f>
        <v>550000</v>
      </c>
      <c r="T238" s="1">
        <v>600000</v>
      </c>
      <c r="U238" s="1">
        <f>T238</f>
        <v>600000</v>
      </c>
    </row>
    <row r="239" spans="1:25" s="35" customFormat="1" hidden="1" x14ac:dyDescent="0.25">
      <c r="A239" s="28" t="s">
        <v>88</v>
      </c>
      <c r="B239" s="29">
        <v>11</v>
      </c>
      <c r="C239" s="30" t="s">
        <v>25</v>
      </c>
      <c r="D239" s="31">
        <v>3632</v>
      </c>
      <c r="E239" s="32" t="s">
        <v>244</v>
      </c>
      <c r="F239" s="32"/>
      <c r="G239" s="1">
        <v>600000</v>
      </c>
      <c r="H239" s="1">
        <v>600000</v>
      </c>
      <c r="I239" s="1">
        <v>600000</v>
      </c>
      <c r="J239" s="1">
        <v>600000</v>
      </c>
      <c r="K239" s="1">
        <v>599816.81000000006</v>
      </c>
      <c r="L239" s="33">
        <f t="shared" si="111"/>
        <v>99.969468333333339</v>
      </c>
      <c r="M239" s="1">
        <v>1500000</v>
      </c>
      <c r="N239" s="1">
        <v>1500000</v>
      </c>
      <c r="O239" s="1">
        <v>600000</v>
      </c>
      <c r="P239" s="1">
        <f>O239</f>
        <v>600000</v>
      </c>
      <c r="Q239" s="1">
        <v>1500000</v>
      </c>
      <c r="R239" s="1">
        <v>600000</v>
      </c>
      <c r="S239" s="1">
        <f>R239</f>
        <v>600000</v>
      </c>
      <c r="T239" s="1">
        <v>600000</v>
      </c>
      <c r="U239" s="1">
        <f>T239</f>
        <v>600000</v>
      </c>
      <c r="V239" s="1"/>
      <c r="W239" s="1"/>
      <c r="X239" s="1"/>
      <c r="Y239" s="74"/>
    </row>
    <row r="240" spans="1:25" s="35" customFormat="1" ht="78" x14ac:dyDescent="0.25">
      <c r="A240" s="417" t="s">
        <v>549</v>
      </c>
      <c r="B240" s="417"/>
      <c r="C240" s="417"/>
      <c r="D240" s="417"/>
      <c r="E240" s="51" t="s">
        <v>550</v>
      </c>
      <c r="F240" s="51" t="s">
        <v>449</v>
      </c>
      <c r="G240" s="21">
        <f>G241+G243</f>
        <v>14000000</v>
      </c>
      <c r="H240" s="21">
        <f t="shared" ref="H240:U240" si="116">H241+H243</f>
        <v>14000000</v>
      </c>
      <c r="I240" s="21">
        <f t="shared" si="116"/>
        <v>14000000</v>
      </c>
      <c r="J240" s="21">
        <f t="shared" si="116"/>
        <v>14000000</v>
      </c>
      <c r="K240" s="21">
        <f t="shared" si="116"/>
        <v>14000000</v>
      </c>
      <c r="L240" s="22">
        <f t="shared" si="111"/>
        <v>100</v>
      </c>
      <c r="M240" s="21">
        <f t="shared" si="116"/>
        <v>14500000</v>
      </c>
      <c r="N240" s="21">
        <f t="shared" si="116"/>
        <v>14500000</v>
      </c>
      <c r="O240" s="21">
        <f t="shared" si="116"/>
        <v>6000000</v>
      </c>
      <c r="P240" s="21">
        <f t="shared" si="116"/>
        <v>6000000</v>
      </c>
      <c r="Q240" s="21">
        <f t="shared" si="116"/>
        <v>14500000</v>
      </c>
      <c r="R240" s="21">
        <f t="shared" si="116"/>
        <v>6300000</v>
      </c>
      <c r="S240" s="21">
        <f t="shared" si="116"/>
        <v>6300000</v>
      </c>
      <c r="T240" s="21">
        <f t="shared" si="116"/>
        <v>6600000</v>
      </c>
      <c r="U240" s="21">
        <f t="shared" si="116"/>
        <v>6600000</v>
      </c>
      <c r="V240" s="1"/>
      <c r="W240" s="1"/>
      <c r="X240" s="1"/>
      <c r="Y240" s="74"/>
    </row>
    <row r="241" spans="1:25" s="36" customFormat="1" ht="15.6" hidden="1" x14ac:dyDescent="0.25">
      <c r="A241" s="24" t="s">
        <v>168</v>
      </c>
      <c r="B241" s="25">
        <v>11</v>
      </c>
      <c r="C241" s="26" t="s">
        <v>25</v>
      </c>
      <c r="D241" s="27">
        <v>381</v>
      </c>
      <c r="E241" s="20"/>
      <c r="F241" s="20"/>
      <c r="G241" s="21">
        <f>SUM(G242)</f>
        <v>7350000</v>
      </c>
      <c r="H241" s="21">
        <f t="shared" ref="H241:U241" si="117">SUM(H242)</f>
        <v>7350000</v>
      </c>
      <c r="I241" s="21">
        <f t="shared" si="117"/>
        <v>7350000</v>
      </c>
      <c r="J241" s="21">
        <f t="shared" si="117"/>
        <v>7350000</v>
      </c>
      <c r="K241" s="21">
        <f t="shared" si="117"/>
        <v>7350000</v>
      </c>
      <c r="L241" s="22">
        <f t="shared" si="111"/>
        <v>100</v>
      </c>
      <c r="M241" s="21">
        <f t="shared" si="117"/>
        <v>7850000</v>
      </c>
      <c r="N241" s="21">
        <f t="shared" si="117"/>
        <v>7850000</v>
      </c>
      <c r="O241" s="21">
        <f t="shared" si="117"/>
        <v>0</v>
      </c>
      <c r="P241" s="21">
        <f t="shared" si="117"/>
        <v>0</v>
      </c>
      <c r="Q241" s="21">
        <f t="shared" si="117"/>
        <v>7850000</v>
      </c>
      <c r="R241" s="21">
        <f t="shared" si="117"/>
        <v>0</v>
      </c>
      <c r="S241" s="21">
        <f t="shared" si="117"/>
        <v>0</v>
      </c>
      <c r="T241" s="21">
        <f t="shared" si="117"/>
        <v>0</v>
      </c>
      <c r="U241" s="21">
        <f t="shared" si="117"/>
        <v>0</v>
      </c>
      <c r="V241" s="21"/>
      <c r="W241" s="21"/>
      <c r="X241" s="21"/>
      <c r="Y241" s="132"/>
    </row>
    <row r="242" spans="1:25" s="35" customFormat="1" hidden="1" x14ac:dyDescent="0.25">
      <c r="A242" s="28" t="s">
        <v>168</v>
      </c>
      <c r="B242" s="29">
        <v>11</v>
      </c>
      <c r="C242" s="30" t="s">
        <v>25</v>
      </c>
      <c r="D242" s="31">
        <v>3811</v>
      </c>
      <c r="E242" s="32" t="s">
        <v>141</v>
      </c>
      <c r="F242" s="32"/>
      <c r="G242" s="1">
        <v>7350000</v>
      </c>
      <c r="H242" s="1">
        <v>7350000</v>
      </c>
      <c r="I242" s="1">
        <v>7350000</v>
      </c>
      <c r="J242" s="1">
        <v>7350000</v>
      </c>
      <c r="K242" s="1">
        <v>7350000</v>
      </c>
      <c r="L242" s="33">
        <f t="shared" si="111"/>
        <v>100</v>
      </c>
      <c r="M242" s="1">
        <v>7850000</v>
      </c>
      <c r="N242" s="1">
        <v>7850000</v>
      </c>
      <c r="O242" s="1"/>
      <c r="P242" s="1">
        <f>O242</f>
        <v>0</v>
      </c>
      <c r="Q242" s="1">
        <v>7850000</v>
      </c>
      <c r="R242" s="1"/>
      <c r="S242" s="1">
        <f>R242</f>
        <v>0</v>
      </c>
      <c r="T242" s="1"/>
      <c r="U242" s="1">
        <f>T242</f>
        <v>0</v>
      </c>
      <c r="V242" s="1"/>
      <c r="W242" s="1"/>
      <c r="X242" s="1"/>
      <c r="Y242" s="74"/>
    </row>
    <row r="243" spans="1:25" s="36" customFormat="1" ht="15.6" hidden="1" x14ac:dyDescent="0.25">
      <c r="A243" s="24" t="s">
        <v>168</v>
      </c>
      <c r="B243" s="25">
        <v>11</v>
      </c>
      <c r="C243" s="26" t="s">
        <v>25</v>
      </c>
      <c r="D243" s="27">
        <v>382</v>
      </c>
      <c r="E243" s="20"/>
      <c r="F243" s="20"/>
      <c r="G243" s="21">
        <f>SUM(G244)</f>
        <v>6650000</v>
      </c>
      <c r="H243" s="21">
        <f t="shared" ref="H243:U243" si="118">SUM(H244)</f>
        <v>6650000</v>
      </c>
      <c r="I243" s="21">
        <f t="shared" si="118"/>
        <v>6650000</v>
      </c>
      <c r="J243" s="21">
        <f t="shared" si="118"/>
        <v>6650000</v>
      </c>
      <c r="K243" s="21">
        <f t="shared" si="118"/>
        <v>6650000</v>
      </c>
      <c r="L243" s="22">
        <f t="shared" si="111"/>
        <v>100</v>
      </c>
      <c r="M243" s="21">
        <f t="shared" si="118"/>
        <v>6650000</v>
      </c>
      <c r="N243" s="21">
        <f t="shared" si="118"/>
        <v>6650000</v>
      </c>
      <c r="O243" s="21">
        <f t="shared" si="118"/>
        <v>6000000</v>
      </c>
      <c r="P243" s="21">
        <f t="shared" si="118"/>
        <v>6000000</v>
      </c>
      <c r="Q243" s="21">
        <f t="shared" si="118"/>
        <v>6650000</v>
      </c>
      <c r="R243" s="21">
        <f t="shared" si="118"/>
        <v>6300000</v>
      </c>
      <c r="S243" s="21">
        <f t="shared" si="118"/>
        <v>6300000</v>
      </c>
      <c r="T243" s="21">
        <f t="shared" si="118"/>
        <v>6600000</v>
      </c>
      <c r="U243" s="21">
        <f t="shared" si="118"/>
        <v>6600000</v>
      </c>
      <c r="V243" s="21"/>
      <c r="W243" s="21"/>
      <c r="X243" s="21"/>
      <c r="Y243" s="132"/>
    </row>
    <row r="244" spans="1:25" s="35" customFormat="1" ht="37.5" hidden="1" customHeight="1" x14ac:dyDescent="0.25">
      <c r="A244" s="28" t="s">
        <v>168</v>
      </c>
      <c r="B244" s="29">
        <v>11</v>
      </c>
      <c r="C244" s="30" t="s">
        <v>25</v>
      </c>
      <c r="D244" s="31">
        <v>3821</v>
      </c>
      <c r="E244" s="32" t="s">
        <v>38</v>
      </c>
      <c r="F244" s="32"/>
      <c r="G244" s="1">
        <v>6650000</v>
      </c>
      <c r="H244" s="1">
        <v>6650000</v>
      </c>
      <c r="I244" s="1">
        <v>6650000</v>
      </c>
      <c r="J244" s="1">
        <v>6650000</v>
      </c>
      <c r="K244" s="1">
        <v>6650000</v>
      </c>
      <c r="L244" s="33">
        <f t="shared" si="111"/>
        <v>100</v>
      </c>
      <c r="M244" s="1">
        <v>6650000</v>
      </c>
      <c r="N244" s="1">
        <v>6650000</v>
      </c>
      <c r="O244" s="1">
        <v>6000000</v>
      </c>
      <c r="P244" s="1">
        <f>O244</f>
        <v>6000000</v>
      </c>
      <c r="Q244" s="1">
        <v>6650000</v>
      </c>
      <c r="R244" s="1">
        <v>6300000</v>
      </c>
      <c r="S244" s="1">
        <f>R244</f>
        <v>6300000</v>
      </c>
      <c r="T244" s="1">
        <v>6600000</v>
      </c>
      <c r="U244" s="1">
        <f>T244</f>
        <v>6600000</v>
      </c>
      <c r="V244" s="1"/>
      <c r="W244" s="1"/>
      <c r="X244" s="1"/>
      <c r="Y244" s="74"/>
    </row>
    <row r="245" spans="1:25" s="36" customFormat="1" ht="78" x14ac:dyDescent="0.25">
      <c r="A245" s="421" t="s">
        <v>412</v>
      </c>
      <c r="B245" s="421"/>
      <c r="C245" s="421"/>
      <c r="D245" s="421"/>
      <c r="E245" s="51" t="s">
        <v>551</v>
      </c>
      <c r="F245" s="51" t="s">
        <v>552</v>
      </c>
      <c r="G245" s="21"/>
      <c r="H245" s="21"/>
      <c r="I245" s="21">
        <f t="shared" ref="I245:N246" si="119">I246</f>
        <v>0</v>
      </c>
      <c r="J245" s="21">
        <f t="shared" si="119"/>
        <v>0</v>
      </c>
      <c r="K245" s="21">
        <f t="shared" si="119"/>
        <v>0</v>
      </c>
      <c r="L245" s="22" t="str">
        <f t="shared" si="111"/>
        <v>-</v>
      </c>
      <c r="M245" s="21">
        <f t="shared" si="119"/>
        <v>0</v>
      </c>
      <c r="N245" s="21">
        <f t="shared" si="119"/>
        <v>0</v>
      </c>
      <c r="O245" s="21">
        <f>O246</f>
        <v>8000000</v>
      </c>
      <c r="P245" s="21">
        <f t="shared" ref="P245:U246" si="120">P246</f>
        <v>8000000</v>
      </c>
      <c r="Q245" s="21">
        <f t="shared" si="120"/>
        <v>0</v>
      </c>
      <c r="R245" s="21">
        <f t="shared" si="120"/>
        <v>8400000</v>
      </c>
      <c r="S245" s="21">
        <f t="shared" si="120"/>
        <v>8400000</v>
      </c>
      <c r="T245" s="21">
        <f t="shared" si="120"/>
        <v>8800000</v>
      </c>
      <c r="U245" s="21">
        <f t="shared" si="120"/>
        <v>8800000</v>
      </c>
      <c r="V245" s="21"/>
      <c r="W245" s="21"/>
      <c r="X245" s="21"/>
      <c r="Y245" s="132"/>
    </row>
    <row r="246" spans="1:25" s="36" customFormat="1" ht="15.6" hidden="1" x14ac:dyDescent="0.25">
      <c r="A246" s="24"/>
      <c r="B246" s="25">
        <v>11</v>
      </c>
      <c r="C246" s="26" t="s">
        <v>25</v>
      </c>
      <c r="D246" s="27">
        <v>381</v>
      </c>
      <c r="E246" s="20"/>
      <c r="F246" s="20"/>
      <c r="G246" s="21"/>
      <c r="H246" s="21"/>
      <c r="I246" s="21">
        <f t="shared" si="119"/>
        <v>0</v>
      </c>
      <c r="J246" s="21">
        <f t="shared" si="119"/>
        <v>0</v>
      </c>
      <c r="K246" s="21">
        <f t="shared" si="119"/>
        <v>0</v>
      </c>
      <c r="L246" s="22" t="str">
        <f t="shared" si="111"/>
        <v>-</v>
      </c>
      <c r="M246" s="21">
        <f t="shared" si="119"/>
        <v>0</v>
      </c>
      <c r="N246" s="21">
        <f t="shared" si="119"/>
        <v>0</v>
      </c>
      <c r="O246" s="21">
        <f>O247</f>
        <v>8000000</v>
      </c>
      <c r="P246" s="21">
        <f t="shared" si="120"/>
        <v>8000000</v>
      </c>
      <c r="Q246" s="21">
        <f t="shared" si="120"/>
        <v>0</v>
      </c>
      <c r="R246" s="21">
        <f t="shared" si="120"/>
        <v>8400000</v>
      </c>
      <c r="S246" s="21">
        <f t="shared" si="120"/>
        <v>8400000</v>
      </c>
      <c r="T246" s="21">
        <f t="shared" si="120"/>
        <v>8800000</v>
      </c>
      <c r="U246" s="21">
        <f t="shared" si="120"/>
        <v>8800000</v>
      </c>
      <c r="V246" s="21"/>
      <c r="W246" s="21"/>
      <c r="X246" s="21"/>
      <c r="Y246" s="132"/>
    </row>
    <row r="247" spans="1:25" s="35" customFormat="1" hidden="1" x14ac:dyDescent="0.25">
      <c r="A247" s="28"/>
      <c r="B247" s="29">
        <v>11</v>
      </c>
      <c r="C247" s="30" t="s">
        <v>25</v>
      </c>
      <c r="D247" s="31">
        <v>3811</v>
      </c>
      <c r="E247" s="32" t="s">
        <v>141</v>
      </c>
      <c r="F247" s="32"/>
      <c r="G247" s="1"/>
      <c r="H247" s="1"/>
      <c r="I247" s="1"/>
      <c r="J247" s="1"/>
      <c r="K247" s="1"/>
      <c r="L247" s="33" t="str">
        <f t="shared" si="111"/>
        <v>-</v>
      </c>
      <c r="M247" s="1"/>
      <c r="N247" s="1"/>
      <c r="O247" s="1">
        <v>8000000</v>
      </c>
      <c r="P247" s="1">
        <f>O247</f>
        <v>8000000</v>
      </c>
      <c r="Q247" s="1"/>
      <c r="R247" s="1">
        <v>8400000</v>
      </c>
      <c r="S247" s="1">
        <f>R247</f>
        <v>8400000</v>
      </c>
      <c r="T247" s="1">
        <v>8800000</v>
      </c>
      <c r="U247" s="1">
        <f>T247</f>
        <v>8800000</v>
      </c>
      <c r="V247" s="1"/>
      <c r="W247" s="1"/>
      <c r="X247" s="1"/>
      <c r="Y247" s="74"/>
    </row>
    <row r="248" spans="1:25" s="35" customFormat="1" ht="78" x14ac:dyDescent="0.25">
      <c r="A248" s="417" t="s">
        <v>462</v>
      </c>
      <c r="B248" s="417"/>
      <c r="C248" s="417"/>
      <c r="D248" s="417"/>
      <c r="E248" s="20" t="s">
        <v>230</v>
      </c>
      <c r="F248" s="51" t="s">
        <v>449</v>
      </c>
      <c r="G248" s="21">
        <f>SUM(G249)</f>
        <v>500000</v>
      </c>
      <c r="H248" s="21">
        <f t="shared" ref="H248:U249" si="121">SUM(H249)</f>
        <v>500000</v>
      </c>
      <c r="I248" s="21">
        <f t="shared" si="121"/>
        <v>380000</v>
      </c>
      <c r="J248" s="21">
        <f t="shared" si="121"/>
        <v>380000</v>
      </c>
      <c r="K248" s="21">
        <f t="shared" si="121"/>
        <v>0</v>
      </c>
      <c r="L248" s="22">
        <f t="shared" si="111"/>
        <v>0</v>
      </c>
      <c r="M248" s="21">
        <f t="shared" si="121"/>
        <v>500000</v>
      </c>
      <c r="N248" s="21">
        <f t="shared" si="121"/>
        <v>500000</v>
      </c>
      <c r="O248" s="21">
        <f t="shared" si="121"/>
        <v>200000</v>
      </c>
      <c r="P248" s="21">
        <f t="shared" si="121"/>
        <v>200000</v>
      </c>
      <c r="Q248" s="21">
        <f t="shared" si="121"/>
        <v>500000</v>
      </c>
      <c r="R248" s="21">
        <f t="shared" si="121"/>
        <v>210000</v>
      </c>
      <c r="S248" s="21">
        <f t="shared" si="121"/>
        <v>210000</v>
      </c>
      <c r="T248" s="21">
        <f t="shared" si="121"/>
        <v>220500</v>
      </c>
      <c r="U248" s="21">
        <f t="shared" si="121"/>
        <v>220500</v>
      </c>
      <c r="V248" s="1"/>
      <c r="W248" s="1"/>
      <c r="X248" s="1"/>
      <c r="Y248" s="74"/>
    </row>
    <row r="249" spans="1:25" s="36" customFormat="1" ht="15.6" hidden="1" x14ac:dyDescent="0.25">
      <c r="A249" s="25" t="s">
        <v>229</v>
      </c>
      <c r="B249" s="25">
        <v>11</v>
      </c>
      <c r="C249" s="26" t="s">
        <v>25</v>
      </c>
      <c r="D249" s="27">
        <v>352</v>
      </c>
      <c r="E249" s="20"/>
      <c r="F249" s="20"/>
      <c r="G249" s="21">
        <f>SUM(G250)</f>
        <v>500000</v>
      </c>
      <c r="H249" s="21">
        <f t="shared" si="121"/>
        <v>500000</v>
      </c>
      <c r="I249" s="21">
        <f t="shared" si="121"/>
        <v>380000</v>
      </c>
      <c r="J249" s="21">
        <f t="shared" si="121"/>
        <v>380000</v>
      </c>
      <c r="K249" s="21">
        <f t="shared" si="121"/>
        <v>0</v>
      </c>
      <c r="L249" s="22">
        <f t="shared" si="111"/>
        <v>0</v>
      </c>
      <c r="M249" s="21">
        <f t="shared" si="121"/>
        <v>500000</v>
      </c>
      <c r="N249" s="21">
        <f t="shared" si="121"/>
        <v>500000</v>
      </c>
      <c r="O249" s="21">
        <f t="shared" si="121"/>
        <v>200000</v>
      </c>
      <c r="P249" s="21">
        <f t="shared" si="121"/>
        <v>200000</v>
      </c>
      <c r="Q249" s="21">
        <f t="shared" si="121"/>
        <v>500000</v>
      </c>
      <c r="R249" s="21">
        <f t="shared" si="121"/>
        <v>210000</v>
      </c>
      <c r="S249" s="21">
        <f t="shared" si="121"/>
        <v>210000</v>
      </c>
      <c r="T249" s="21">
        <f t="shared" si="121"/>
        <v>220500</v>
      </c>
      <c r="U249" s="21">
        <f t="shared" si="121"/>
        <v>220500</v>
      </c>
      <c r="V249" s="21"/>
      <c r="W249" s="21"/>
      <c r="X249" s="21"/>
      <c r="Y249" s="132"/>
    </row>
    <row r="250" spans="1:25" s="35" customFormat="1" ht="30" hidden="1" x14ac:dyDescent="0.25">
      <c r="A250" s="29" t="s">
        <v>229</v>
      </c>
      <c r="B250" s="29">
        <v>11</v>
      </c>
      <c r="C250" s="30" t="s">
        <v>25</v>
      </c>
      <c r="D250" s="31">
        <v>3522</v>
      </c>
      <c r="E250" s="32" t="s">
        <v>139</v>
      </c>
      <c r="F250" s="32"/>
      <c r="G250" s="1">
        <v>500000</v>
      </c>
      <c r="H250" s="1">
        <v>500000</v>
      </c>
      <c r="I250" s="1">
        <v>380000</v>
      </c>
      <c r="J250" s="1">
        <v>380000</v>
      </c>
      <c r="K250" s="1">
        <v>0</v>
      </c>
      <c r="L250" s="33">
        <f t="shared" si="111"/>
        <v>0</v>
      </c>
      <c r="M250" s="1">
        <v>500000</v>
      </c>
      <c r="N250" s="1">
        <v>500000</v>
      </c>
      <c r="O250" s="1">
        <v>200000</v>
      </c>
      <c r="P250" s="1">
        <f>O250</f>
        <v>200000</v>
      </c>
      <c r="Q250" s="1">
        <v>500000</v>
      </c>
      <c r="R250" s="1">
        <v>210000</v>
      </c>
      <c r="S250" s="1">
        <f>R250</f>
        <v>210000</v>
      </c>
      <c r="T250" s="1">
        <v>220500</v>
      </c>
      <c r="U250" s="1">
        <f>T250</f>
        <v>220500</v>
      </c>
      <c r="V250" s="1"/>
      <c r="W250" s="1"/>
      <c r="X250" s="1"/>
      <c r="Y250" s="74"/>
    </row>
    <row r="251" spans="1:25" s="35" customFormat="1" ht="78" x14ac:dyDescent="0.25">
      <c r="A251" s="417" t="s">
        <v>461</v>
      </c>
      <c r="B251" s="417"/>
      <c r="C251" s="417"/>
      <c r="D251" s="417"/>
      <c r="E251" s="20" t="s">
        <v>300</v>
      </c>
      <c r="F251" s="51" t="s">
        <v>449</v>
      </c>
      <c r="G251" s="21">
        <f>G252+G254+G258+G263</f>
        <v>1060000</v>
      </c>
      <c r="H251" s="21">
        <f t="shared" ref="H251:U251" si="122">H252+H254+H258+H263</f>
        <v>1060000</v>
      </c>
      <c r="I251" s="21">
        <f t="shared" si="122"/>
        <v>1180000</v>
      </c>
      <c r="J251" s="21">
        <f t="shared" si="122"/>
        <v>1180000</v>
      </c>
      <c r="K251" s="21">
        <f t="shared" si="122"/>
        <v>384927.96</v>
      </c>
      <c r="L251" s="22">
        <f t="shared" si="111"/>
        <v>32.621013559322037</v>
      </c>
      <c r="M251" s="21">
        <f t="shared" si="122"/>
        <v>1060000</v>
      </c>
      <c r="N251" s="21">
        <f t="shared" si="122"/>
        <v>1060000</v>
      </c>
      <c r="O251" s="21">
        <f t="shared" si="122"/>
        <v>1080000</v>
      </c>
      <c r="P251" s="21">
        <f t="shared" si="122"/>
        <v>1080000</v>
      </c>
      <c r="Q251" s="21">
        <f t="shared" si="122"/>
        <v>1060000</v>
      </c>
      <c r="R251" s="21">
        <f t="shared" si="122"/>
        <v>1130000</v>
      </c>
      <c r="S251" s="21">
        <f t="shared" si="122"/>
        <v>1130000</v>
      </c>
      <c r="T251" s="21">
        <f t="shared" si="122"/>
        <v>1180750</v>
      </c>
      <c r="U251" s="21">
        <f t="shared" si="122"/>
        <v>1180750</v>
      </c>
      <c r="V251" s="1"/>
      <c r="W251" s="1"/>
      <c r="X251" s="1"/>
      <c r="Y251" s="74"/>
    </row>
    <row r="252" spans="1:25" s="36" customFormat="1" ht="15.6" hidden="1" x14ac:dyDescent="0.25">
      <c r="A252" s="25" t="s">
        <v>299</v>
      </c>
      <c r="B252" s="25">
        <v>11</v>
      </c>
      <c r="C252" s="52" t="s">
        <v>25</v>
      </c>
      <c r="D252" s="27">
        <v>321</v>
      </c>
      <c r="E252" s="20"/>
      <c r="F252" s="20"/>
      <c r="G252" s="21">
        <f>SUM(G253)</f>
        <v>10000</v>
      </c>
      <c r="H252" s="21">
        <f t="shared" ref="H252:U252" si="123">SUM(H253)</f>
        <v>10000</v>
      </c>
      <c r="I252" s="21">
        <f t="shared" si="123"/>
        <v>10000</v>
      </c>
      <c r="J252" s="21">
        <f t="shared" si="123"/>
        <v>10000</v>
      </c>
      <c r="K252" s="21">
        <f t="shared" si="123"/>
        <v>4942.6000000000004</v>
      </c>
      <c r="L252" s="22">
        <f t="shared" si="111"/>
        <v>49.426000000000002</v>
      </c>
      <c r="M252" s="21">
        <f t="shared" si="123"/>
        <v>10000</v>
      </c>
      <c r="N252" s="21">
        <f t="shared" si="123"/>
        <v>10000</v>
      </c>
      <c r="O252" s="21">
        <f t="shared" si="123"/>
        <v>10000</v>
      </c>
      <c r="P252" s="21">
        <f t="shared" si="123"/>
        <v>10000</v>
      </c>
      <c r="Q252" s="21">
        <f t="shared" si="123"/>
        <v>10000</v>
      </c>
      <c r="R252" s="21">
        <f t="shared" si="123"/>
        <v>15000</v>
      </c>
      <c r="S252" s="21">
        <f t="shared" si="123"/>
        <v>15000</v>
      </c>
      <c r="T252" s="21">
        <f t="shared" si="123"/>
        <v>20000</v>
      </c>
      <c r="U252" s="21">
        <f t="shared" si="123"/>
        <v>20000</v>
      </c>
      <c r="V252" s="21"/>
      <c r="W252" s="21"/>
      <c r="X252" s="21"/>
      <c r="Y252" s="132"/>
    </row>
    <row r="253" spans="1:25" s="35" customFormat="1" hidden="1" x14ac:dyDescent="0.25">
      <c r="A253" s="29" t="s">
        <v>299</v>
      </c>
      <c r="B253" s="29">
        <v>11</v>
      </c>
      <c r="C253" s="53" t="s">
        <v>25</v>
      </c>
      <c r="D253" s="31">
        <v>3213</v>
      </c>
      <c r="E253" s="32" t="s">
        <v>143</v>
      </c>
      <c r="F253" s="32"/>
      <c r="G253" s="1">
        <v>10000</v>
      </c>
      <c r="H253" s="1">
        <v>10000</v>
      </c>
      <c r="I253" s="1">
        <v>10000</v>
      </c>
      <c r="J253" s="1">
        <v>10000</v>
      </c>
      <c r="K253" s="1">
        <v>4942.6000000000004</v>
      </c>
      <c r="L253" s="33">
        <f t="shared" si="111"/>
        <v>49.426000000000002</v>
      </c>
      <c r="M253" s="1">
        <v>10000</v>
      </c>
      <c r="N253" s="1">
        <v>10000</v>
      </c>
      <c r="O253" s="1">
        <v>10000</v>
      </c>
      <c r="P253" s="1">
        <f>O253</f>
        <v>10000</v>
      </c>
      <c r="Q253" s="1">
        <v>10000</v>
      </c>
      <c r="R253" s="1">
        <v>15000</v>
      </c>
      <c r="S253" s="1">
        <f>R253</f>
        <v>15000</v>
      </c>
      <c r="T253" s="1">
        <v>20000</v>
      </c>
      <c r="U253" s="1">
        <f>T253</f>
        <v>20000</v>
      </c>
      <c r="V253" s="1"/>
      <c r="W253" s="1"/>
      <c r="X253" s="1"/>
      <c r="Y253" s="74"/>
    </row>
    <row r="254" spans="1:25" s="36" customFormat="1" ht="15.6" hidden="1" x14ac:dyDescent="0.25">
      <c r="A254" s="25" t="s">
        <v>299</v>
      </c>
      <c r="B254" s="25">
        <v>11</v>
      </c>
      <c r="C254" s="52" t="s">
        <v>25</v>
      </c>
      <c r="D254" s="27">
        <v>322</v>
      </c>
      <c r="E254" s="20"/>
      <c r="F254" s="20"/>
      <c r="G254" s="21">
        <f>SUM(G255:G257)</f>
        <v>485000</v>
      </c>
      <c r="H254" s="21">
        <f t="shared" ref="H254:U254" si="124">SUM(H255:H257)</f>
        <v>485000</v>
      </c>
      <c r="I254" s="21">
        <f t="shared" si="124"/>
        <v>485000</v>
      </c>
      <c r="J254" s="21">
        <f t="shared" si="124"/>
        <v>485000</v>
      </c>
      <c r="K254" s="21">
        <f t="shared" si="124"/>
        <v>259198.78</v>
      </c>
      <c r="L254" s="22">
        <f t="shared" si="111"/>
        <v>53.443047422680415</v>
      </c>
      <c r="M254" s="21">
        <f t="shared" si="124"/>
        <v>485000</v>
      </c>
      <c r="N254" s="21">
        <f t="shared" si="124"/>
        <v>485000</v>
      </c>
      <c r="O254" s="21">
        <f t="shared" si="124"/>
        <v>485000</v>
      </c>
      <c r="P254" s="21">
        <f t="shared" si="124"/>
        <v>485000</v>
      </c>
      <c r="Q254" s="21">
        <f t="shared" si="124"/>
        <v>485000</v>
      </c>
      <c r="R254" s="21">
        <f t="shared" si="124"/>
        <v>505000</v>
      </c>
      <c r="S254" s="21">
        <f t="shared" si="124"/>
        <v>505000</v>
      </c>
      <c r="T254" s="21">
        <f t="shared" si="124"/>
        <v>525000</v>
      </c>
      <c r="U254" s="21">
        <f t="shared" si="124"/>
        <v>525000</v>
      </c>
      <c r="V254" s="21"/>
      <c r="W254" s="21"/>
      <c r="X254" s="21"/>
      <c r="Y254" s="132"/>
    </row>
    <row r="255" spans="1:25" s="35" customFormat="1" hidden="1" x14ac:dyDescent="0.25">
      <c r="A255" s="29" t="s">
        <v>299</v>
      </c>
      <c r="B255" s="29">
        <v>11</v>
      </c>
      <c r="C255" s="53" t="s">
        <v>25</v>
      </c>
      <c r="D255" s="31">
        <v>3221</v>
      </c>
      <c r="E255" s="32" t="s">
        <v>113</v>
      </c>
      <c r="F255" s="32"/>
      <c r="G255" s="1">
        <v>75000</v>
      </c>
      <c r="H255" s="1">
        <v>75000</v>
      </c>
      <c r="I255" s="1">
        <v>75000</v>
      </c>
      <c r="J255" s="1">
        <v>75000</v>
      </c>
      <c r="K255" s="1">
        <v>3000</v>
      </c>
      <c r="L255" s="33">
        <f t="shared" si="111"/>
        <v>4</v>
      </c>
      <c r="M255" s="1">
        <v>75000</v>
      </c>
      <c r="N255" s="1">
        <v>75000</v>
      </c>
      <c r="O255" s="1">
        <v>75000</v>
      </c>
      <c r="P255" s="1">
        <f t="shared" ref="P255:P265" si="125">O255</f>
        <v>75000</v>
      </c>
      <c r="Q255" s="1">
        <v>75000</v>
      </c>
      <c r="R255" s="1">
        <v>75000</v>
      </c>
      <c r="S255" s="1">
        <f t="shared" ref="S255:S265" si="126">R255</f>
        <v>75000</v>
      </c>
      <c r="T255" s="1">
        <v>75000</v>
      </c>
      <c r="U255" s="1">
        <f t="shared" ref="U255:U265" si="127">T255</f>
        <v>75000</v>
      </c>
      <c r="V255" s="1"/>
      <c r="W255" s="1"/>
      <c r="X255" s="1"/>
      <c r="Y255" s="74"/>
    </row>
    <row r="256" spans="1:25" hidden="1" x14ac:dyDescent="0.25">
      <c r="A256" s="29" t="s">
        <v>299</v>
      </c>
      <c r="B256" s="29">
        <v>11</v>
      </c>
      <c r="C256" s="53" t="s">
        <v>25</v>
      </c>
      <c r="D256" s="31">
        <v>3223</v>
      </c>
      <c r="E256" s="32" t="s">
        <v>115</v>
      </c>
      <c r="F256" s="32"/>
      <c r="G256" s="1">
        <v>240000</v>
      </c>
      <c r="H256" s="1">
        <v>240000</v>
      </c>
      <c r="I256" s="1">
        <v>240000</v>
      </c>
      <c r="J256" s="1">
        <v>240000</v>
      </c>
      <c r="K256" s="1">
        <v>86247.53</v>
      </c>
      <c r="L256" s="33">
        <f t="shared" si="111"/>
        <v>35.936470833333331</v>
      </c>
      <c r="M256" s="1">
        <v>240000</v>
      </c>
      <c r="N256" s="1">
        <v>240000</v>
      </c>
      <c r="O256" s="1">
        <v>240000</v>
      </c>
      <c r="P256" s="1">
        <f t="shared" si="125"/>
        <v>240000</v>
      </c>
      <c r="Q256" s="1">
        <v>240000</v>
      </c>
      <c r="R256" s="1">
        <v>250000</v>
      </c>
      <c r="S256" s="1">
        <f t="shared" si="126"/>
        <v>250000</v>
      </c>
      <c r="T256" s="1">
        <v>260000</v>
      </c>
      <c r="U256" s="1">
        <f t="shared" si="127"/>
        <v>260000</v>
      </c>
    </row>
    <row r="257" spans="1:25" s="36" customFormat="1" ht="15.6" hidden="1" x14ac:dyDescent="0.25">
      <c r="A257" s="29" t="s">
        <v>299</v>
      </c>
      <c r="B257" s="29">
        <v>11</v>
      </c>
      <c r="C257" s="53" t="s">
        <v>25</v>
      </c>
      <c r="D257" s="31">
        <v>3227</v>
      </c>
      <c r="E257" s="32" t="s">
        <v>235</v>
      </c>
      <c r="F257" s="32"/>
      <c r="G257" s="1">
        <v>170000</v>
      </c>
      <c r="H257" s="1">
        <v>170000</v>
      </c>
      <c r="I257" s="1">
        <v>170000</v>
      </c>
      <c r="J257" s="1">
        <v>170000</v>
      </c>
      <c r="K257" s="1">
        <v>169951.25</v>
      </c>
      <c r="L257" s="33">
        <f t="shared" si="111"/>
        <v>99.971323529411762</v>
      </c>
      <c r="M257" s="1">
        <v>170000</v>
      </c>
      <c r="N257" s="1">
        <v>170000</v>
      </c>
      <c r="O257" s="1">
        <v>170000</v>
      </c>
      <c r="P257" s="1">
        <f t="shared" si="125"/>
        <v>170000</v>
      </c>
      <c r="Q257" s="1">
        <v>170000</v>
      </c>
      <c r="R257" s="1">
        <v>180000</v>
      </c>
      <c r="S257" s="1">
        <f t="shared" si="126"/>
        <v>180000</v>
      </c>
      <c r="T257" s="1">
        <v>190000</v>
      </c>
      <c r="U257" s="1">
        <f t="shared" si="127"/>
        <v>190000</v>
      </c>
      <c r="V257" s="21"/>
      <c r="W257" s="21"/>
      <c r="X257" s="21"/>
      <c r="Y257" s="132"/>
    </row>
    <row r="258" spans="1:25" s="36" customFormat="1" ht="15.6" hidden="1" x14ac:dyDescent="0.25">
      <c r="A258" s="25" t="s">
        <v>299</v>
      </c>
      <c r="B258" s="25">
        <v>11</v>
      </c>
      <c r="C258" s="52" t="s">
        <v>25</v>
      </c>
      <c r="D258" s="27">
        <v>323</v>
      </c>
      <c r="E258" s="20"/>
      <c r="F258" s="20"/>
      <c r="G258" s="21">
        <f>SUM(G259:G262)</f>
        <v>65000</v>
      </c>
      <c r="H258" s="21">
        <f t="shared" ref="H258:U258" si="128">SUM(H259:H262)</f>
        <v>65000</v>
      </c>
      <c r="I258" s="21">
        <f t="shared" si="128"/>
        <v>185000</v>
      </c>
      <c r="J258" s="21">
        <f t="shared" si="128"/>
        <v>185000</v>
      </c>
      <c r="K258" s="21">
        <f t="shared" si="128"/>
        <v>21119.82</v>
      </c>
      <c r="L258" s="22">
        <f t="shared" si="111"/>
        <v>11.416118918918919</v>
      </c>
      <c r="M258" s="21">
        <f t="shared" si="128"/>
        <v>65000</v>
      </c>
      <c r="N258" s="21">
        <f t="shared" si="128"/>
        <v>65000</v>
      </c>
      <c r="O258" s="21">
        <f t="shared" si="128"/>
        <v>185000</v>
      </c>
      <c r="P258" s="21">
        <f t="shared" si="128"/>
        <v>185000</v>
      </c>
      <c r="Q258" s="21">
        <f t="shared" si="128"/>
        <v>65000</v>
      </c>
      <c r="R258" s="21">
        <f t="shared" si="128"/>
        <v>195000</v>
      </c>
      <c r="S258" s="21">
        <f t="shared" si="128"/>
        <v>195000</v>
      </c>
      <c r="T258" s="21">
        <f t="shared" si="128"/>
        <v>205000</v>
      </c>
      <c r="U258" s="21">
        <f t="shared" si="128"/>
        <v>205000</v>
      </c>
      <c r="V258" s="21"/>
      <c r="W258" s="21"/>
      <c r="X258" s="21"/>
      <c r="Y258" s="132"/>
    </row>
    <row r="259" spans="1:25" s="35" customFormat="1" hidden="1" x14ac:dyDescent="0.25">
      <c r="A259" s="29" t="s">
        <v>299</v>
      </c>
      <c r="B259" s="29">
        <v>11</v>
      </c>
      <c r="C259" s="53" t="s">
        <v>25</v>
      </c>
      <c r="D259" s="31">
        <v>3232</v>
      </c>
      <c r="E259" s="32" t="s">
        <v>118</v>
      </c>
      <c r="F259" s="32"/>
      <c r="G259" s="1">
        <v>15000</v>
      </c>
      <c r="H259" s="1">
        <v>15000</v>
      </c>
      <c r="I259" s="1">
        <v>15000</v>
      </c>
      <c r="J259" s="1">
        <v>15000</v>
      </c>
      <c r="K259" s="1">
        <v>0</v>
      </c>
      <c r="L259" s="33">
        <f t="shared" si="111"/>
        <v>0</v>
      </c>
      <c r="M259" s="1">
        <v>15000</v>
      </c>
      <c r="N259" s="1">
        <v>15000</v>
      </c>
      <c r="O259" s="1">
        <v>15000</v>
      </c>
      <c r="P259" s="1">
        <f t="shared" si="125"/>
        <v>15000</v>
      </c>
      <c r="Q259" s="1">
        <v>15000</v>
      </c>
      <c r="R259" s="1">
        <v>15000</v>
      </c>
      <c r="S259" s="1">
        <f t="shared" si="126"/>
        <v>15000</v>
      </c>
      <c r="T259" s="1">
        <v>15000</v>
      </c>
      <c r="U259" s="1">
        <f t="shared" si="127"/>
        <v>15000</v>
      </c>
      <c r="V259" s="1"/>
      <c r="W259" s="1"/>
      <c r="X259" s="1"/>
      <c r="Y259" s="74"/>
    </row>
    <row r="260" spans="1:25" s="35" customFormat="1" hidden="1" x14ac:dyDescent="0.25">
      <c r="A260" s="29" t="s">
        <v>299</v>
      </c>
      <c r="B260" s="29">
        <v>11</v>
      </c>
      <c r="C260" s="53" t="s">
        <v>25</v>
      </c>
      <c r="D260" s="31">
        <v>3235</v>
      </c>
      <c r="E260" s="32" t="s">
        <v>42</v>
      </c>
      <c r="F260" s="32"/>
      <c r="G260" s="1">
        <v>20000</v>
      </c>
      <c r="H260" s="1">
        <v>20000</v>
      </c>
      <c r="I260" s="1">
        <v>20000</v>
      </c>
      <c r="J260" s="1">
        <v>20000</v>
      </c>
      <c r="K260" s="1">
        <v>0</v>
      </c>
      <c r="L260" s="33">
        <f t="shared" si="111"/>
        <v>0</v>
      </c>
      <c r="M260" s="1">
        <v>20000</v>
      </c>
      <c r="N260" s="1">
        <v>20000</v>
      </c>
      <c r="O260" s="1">
        <v>20000</v>
      </c>
      <c r="P260" s="1">
        <f t="shared" si="125"/>
        <v>20000</v>
      </c>
      <c r="Q260" s="1">
        <v>20000</v>
      </c>
      <c r="R260" s="1">
        <v>20000</v>
      </c>
      <c r="S260" s="1">
        <f t="shared" si="126"/>
        <v>20000</v>
      </c>
      <c r="T260" s="1">
        <v>20000</v>
      </c>
      <c r="U260" s="1">
        <f t="shared" si="127"/>
        <v>20000</v>
      </c>
      <c r="V260" s="1"/>
      <c r="W260" s="1"/>
      <c r="X260" s="1"/>
      <c r="Y260" s="74"/>
    </row>
    <row r="261" spans="1:25" s="35" customFormat="1" hidden="1" x14ac:dyDescent="0.25">
      <c r="A261" s="29" t="s">
        <v>299</v>
      </c>
      <c r="B261" s="29">
        <v>11</v>
      </c>
      <c r="C261" s="53" t="s">
        <v>25</v>
      </c>
      <c r="D261" s="31">
        <v>3237</v>
      </c>
      <c r="E261" s="32" t="s">
        <v>36</v>
      </c>
      <c r="F261" s="32"/>
      <c r="G261" s="1">
        <v>10000</v>
      </c>
      <c r="H261" s="1">
        <v>10000</v>
      </c>
      <c r="I261" s="1">
        <v>10000</v>
      </c>
      <c r="J261" s="1">
        <v>10000</v>
      </c>
      <c r="K261" s="1">
        <v>5844.82</v>
      </c>
      <c r="L261" s="33">
        <f t="shared" si="111"/>
        <v>58.448199999999993</v>
      </c>
      <c r="M261" s="1">
        <v>10000</v>
      </c>
      <c r="N261" s="1">
        <v>10000</v>
      </c>
      <c r="O261" s="1">
        <v>10000</v>
      </c>
      <c r="P261" s="1">
        <f t="shared" si="125"/>
        <v>10000</v>
      </c>
      <c r="Q261" s="1">
        <v>10000</v>
      </c>
      <c r="R261" s="1">
        <v>10000</v>
      </c>
      <c r="S261" s="1">
        <f t="shared" si="126"/>
        <v>10000</v>
      </c>
      <c r="T261" s="1">
        <v>10000</v>
      </c>
      <c r="U261" s="1">
        <f t="shared" si="127"/>
        <v>10000</v>
      </c>
      <c r="V261" s="1"/>
      <c r="W261" s="1"/>
      <c r="X261" s="1"/>
      <c r="Y261" s="74"/>
    </row>
    <row r="262" spans="1:25" s="35" customFormat="1" hidden="1" x14ac:dyDescent="0.25">
      <c r="A262" s="29" t="s">
        <v>299</v>
      </c>
      <c r="B262" s="29">
        <v>11</v>
      </c>
      <c r="C262" s="53" t="s">
        <v>25</v>
      </c>
      <c r="D262" s="31">
        <v>3239</v>
      </c>
      <c r="E262" s="32" t="s">
        <v>41</v>
      </c>
      <c r="F262" s="32"/>
      <c r="G262" s="1">
        <v>20000</v>
      </c>
      <c r="H262" s="1">
        <v>20000</v>
      </c>
      <c r="I262" s="1">
        <v>140000</v>
      </c>
      <c r="J262" s="1">
        <v>140000</v>
      </c>
      <c r="K262" s="1">
        <v>15275</v>
      </c>
      <c r="L262" s="33">
        <f t="shared" si="111"/>
        <v>10.910714285714286</v>
      </c>
      <c r="M262" s="1">
        <v>20000</v>
      </c>
      <c r="N262" s="1">
        <v>20000</v>
      </c>
      <c r="O262" s="1">
        <v>140000</v>
      </c>
      <c r="P262" s="1">
        <f t="shared" si="125"/>
        <v>140000</v>
      </c>
      <c r="Q262" s="1">
        <v>20000</v>
      </c>
      <c r="R262" s="1">
        <v>150000</v>
      </c>
      <c r="S262" s="1">
        <f t="shared" si="126"/>
        <v>150000</v>
      </c>
      <c r="T262" s="1">
        <v>160000</v>
      </c>
      <c r="U262" s="1">
        <f t="shared" si="127"/>
        <v>160000</v>
      </c>
      <c r="V262" s="1"/>
      <c r="W262" s="1"/>
      <c r="X262" s="1"/>
      <c r="Y262" s="74"/>
    </row>
    <row r="263" spans="1:25" s="36" customFormat="1" ht="15.6" hidden="1" x14ac:dyDescent="0.25">
      <c r="A263" s="25" t="s">
        <v>299</v>
      </c>
      <c r="B263" s="25">
        <v>11</v>
      </c>
      <c r="C263" s="52" t="s">
        <v>25</v>
      </c>
      <c r="D263" s="27">
        <v>329</v>
      </c>
      <c r="E263" s="20"/>
      <c r="F263" s="20"/>
      <c r="G263" s="21">
        <f>SUM(G264:G265)</f>
        <v>500000</v>
      </c>
      <c r="H263" s="21">
        <f t="shared" ref="H263:U263" si="129">SUM(H264:H265)</f>
        <v>500000</v>
      </c>
      <c r="I263" s="21">
        <f t="shared" si="129"/>
        <v>500000</v>
      </c>
      <c r="J263" s="21">
        <f t="shared" si="129"/>
        <v>500000</v>
      </c>
      <c r="K263" s="21">
        <f t="shared" si="129"/>
        <v>99666.76</v>
      </c>
      <c r="L263" s="22">
        <f t="shared" si="111"/>
        <v>19.933351999999999</v>
      </c>
      <c r="M263" s="21">
        <f t="shared" si="129"/>
        <v>500000</v>
      </c>
      <c r="N263" s="21">
        <f t="shared" si="129"/>
        <v>500000</v>
      </c>
      <c r="O263" s="21">
        <f t="shared" si="129"/>
        <v>400000</v>
      </c>
      <c r="P263" s="21">
        <f t="shared" si="129"/>
        <v>400000</v>
      </c>
      <c r="Q263" s="21">
        <f t="shared" si="129"/>
        <v>500000</v>
      </c>
      <c r="R263" s="21">
        <f t="shared" si="129"/>
        <v>415000</v>
      </c>
      <c r="S263" s="21">
        <f t="shared" si="129"/>
        <v>415000</v>
      </c>
      <c r="T263" s="21">
        <f t="shared" si="129"/>
        <v>430750</v>
      </c>
      <c r="U263" s="21">
        <f t="shared" si="129"/>
        <v>430750</v>
      </c>
      <c r="V263" s="21"/>
      <c r="W263" s="21"/>
      <c r="X263" s="21"/>
      <c r="Y263" s="132"/>
    </row>
    <row r="264" spans="1:25" s="35" customFormat="1" ht="30" hidden="1" x14ac:dyDescent="0.25">
      <c r="A264" s="29" t="s">
        <v>299</v>
      </c>
      <c r="B264" s="29">
        <v>11</v>
      </c>
      <c r="C264" s="53" t="s">
        <v>25</v>
      </c>
      <c r="D264" s="31">
        <v>3291</v>
      </c>
      <c r="E264" s="32" t="s">
        <v>109</v>
      </c>
      <c r="F264" s="38"/>
      <c r="G264" s="1">
        <v>400000</v>
      </c>
      <c r="H264" s="1">
        <v>400000</v>
      </c>
      <c r="I264" s="1">
        <v>400000</v>
      </c>
      <c r="J264" s="1">
        <v>400000</v>
      </c>
      <c r="K264" s="1">
        <v>0</v>
      </c>
      <c r="L264" s="33">
        <f t="shared" si="111"/>
        <v>0</v>
      </c>
      <c r="M264" s="1">
        <v>400000</v>
      </c>
      <c r="N264" s="1">
        <v>400000</v>
      </c>
      <c r="O264" s="1">
        <v>300000</v>
      </c>
      <c r="P264" s="1">
        <f t="shared" si="125"/>
        <v>300000</v>
      </c>
      <c r="Q264" s="1">
        <v>400000</v>
      </c>
      <c r="R264" s="1">
        <v>315000</v>
      </c>
      <c r="S264" s="1">
        <f t="shared" si="126"/>
        <v>315000</v>
      </c>
      <c r="T264" s="1">
        <v>330750</v>
      </c>
      <c r="U264" s="1">
        <f t="shared" si="127"/>
        <v>330750</v>
      </c>
      <c r="V264" s="1"/>
      <c r="W264" s="1"/>
      <c r="X264" s="1"/>
      <c r="Y264" s="74"/>
    </row>
    <row r="265" spans="1:25" s="35" customFormat="1" hidden="1" x14ac:dyDescent="0.25">
      <c r="A265" s="29" t="s">
        <v>299</v>
      </c>
      <c r="B265" s="29">
        <v>11</v>
      </c>
      <c r="C265" s="53" t="s">
        <v>25</v>
      </c>
      <c r="D265" s="31">
        <v>3292</v>
      </c>
      <c r="E265" s="32" t="s">
        <v>123</v>
      </c>
      <c r="F265" s="32"/>
      <c r="G265" s="1">
        <v>100000</v>
      </c>
      <c r="H265" s="1">
        <v>100000</v>
      </c>
      <c r="I265" s="1">
        <v>100000</v>
      </c>
      <c r="J265" s="1">
        <v>100000</v>
      </c>
      <c r="K265" s="1">
        <v>99666.76</v>
      </c>
      <c r="L265" s="33">
        <f t="shared" si="111"/>
        <v>99.666759999999996</v>
      </c>
      <c r="M265" s="1">
        <v>100000</v>
      </c>
      <c r="N265" s="1">
        <v>100000</v>
      </c>
      <c r="O265" s="1">
        <v>100000</v>
      </c>
      <c r="P265" s="1">
        <f t="shared" si="125"/>
        <v>100000</v>
      </c>
      <c r="Q265" s="1">
        <v>100000</v>
      </c>
      <c r="R265" s="1">
        <v>100000</v>
      </c>
      <c r="S265" s="1">
        <f t="shared" si="126"/>
        <v>100000</v>
      </c>
      <c r="T265" s="1">
        <v>100000</v>
      </c>
      <c r="U265" s="1">
        <f t="shared" si="127"/>
        <v>100000</v>
      </c>
      <c r="V265" s="1"/>
      <c r="W265" s="1"/>
      <c r="X265" s="1"/>
      <c r="Y265" s="74"/>
    </row>
    <row r="266" spans="1:25" s="35" customFormat="1" ht="78" x14ac:dyDescent="0.25">
      <c r="A266" s="417" t="s">
        <v>460</v>
      </c>
      <c r="B266" s="417"/>
      <c r="C266" s="417"/>
      <c r="D266" s="417"/>
      <c r="E266" s="20" t="s">
        <v>301</v>
      </c>
      <c r="F266" s="51" t="s">
        <v>449</v>
      </c>
      <c r="G266" s="21">
        <f>G267+G269+G271+G274</f>
        <v>383000</v>
      </c>
      <c r="H266" s="21">
        <f t="shared" ref="H266:U266" si="130">H267+H269+H271+H274</f>
        <v>383000</v>
      </c>
      <c r="I266" s="21">
        <f t="shared" si="130"/>
        <v>383000</v>
      </c>
      <c r="J266" s="21">
        <f t="shared" si="130"/>
        <v>383000</v>
      </c>
      <c r="K266" s="21">
        <f t="shared" si="130"/>
        <v>71847.81</v>
      </c>
      <c r="L266" s="22">
        <f t="shared" si="111"/>
        <v>18.759219321148823</v>
      </c>
      <c r="M266" s="21">
        <f t="shared" si="130"/>
        <v>383000</v>
      </c>
      <c r="N266" s="21">
        <f t="shared" si="130"/>
        <v>383000</v>
      </c>
      <c r="O266" s="21">
        <f t="shared" si="130"/>
        <v>383000</v>
      </c>
      <c r="P266" s="21">
        <f t="shared" si="130"/>
        <v>383000</v>
      </c>
      <c r="Q266" s="21">
        <f t="shared" si="130"/>
        <v>383000</v>
      </c>
      <c r="R266" s="21">
        <f t="shared" si="130"/>
        <v>420000</v>
      </c>
      <c r="S266" s="21">
        <f t="shared" si="130"/>
        <v>420000</v>
      </c>
      <c r="T266" s="21">
        <f t="shared" si="130"/>
        <v>460000</v>
      </c>
      <c r="U266" s="21">
        <f t="shared" si="130"/>
        <v>460000</v>
      </c>
      <c r="V266" s="1"/>
      <c r="W266" s="1"/>
      <c r="X266" s="1"/>
      <c r="Y266" s="74"/>
    </row>
    <row r="267" spans="1:25" s="36" customFormat="1" ht="15.6" hidden="1" x14ac:dyDescent="0.25">
      <c r="A267" s="25" t="s">
        <v>107</v>
      </c>
      <c r="B267" s="25">
        <v>11</v>
      </c>
      <c r="C267" s="52" t="s">
        <v>25</v>
      </c>
      <c r="D267" s="27">
        <v>322</v>
      </c>
      <c r="E267" s="20"/>
      <c r="F267" s="20"/>
      <c r="G267" s="21">
        <f>SUM(G268)</f>
        <v>60000</v>
      </c>
      <c r="H267" s="21">
        <f t="shared" ref="H267:U267" si="131">SUM(H268)</f>
        <v>60000</v>
      </c>
      <c r="I267" s="21">
        <f t="shared" si="131"/>
        <v>60000</v>
      </c>
      <c r="J267" s="21">
        <f t="shared" si="131"/>
        <v>60000</v>
      </c>
      <c r="K267" s="21">
        <f t="shared" si="131"/>
        <v>0</v>
      </c>
      <c r="L267" s="22">
        <f t="shared" si="111"/>
        <v>0</v>
      </c>
      <c r="M267" s="21">
        <f t="shared" si="131"/>
        <v>60000</v>
      </c>
      <c r="N267" s="21">
        <f t="shared" si="131"/>
        <v>60000</v>
      </c>
      <c r="O267" s="21">
        <f t="shared" si="131"/>
        <v>60000</v>
      </c>
      <c r="P267" s="21">
        <f t="shared" si="131"/>
        <v>60000</v>
      </c>
      <c r="Q267" s="21">
        <f t="shared" si="131"/>
        <v>60000</v>
      </c>
      <c r="R267" s="21">
        <f t="shared" si="131"/>
        <v>70000</v>
      </c>
      <c r="S267" s="21">
        <f t="shared" si="131"/>
        <v>70000</v>
      </c>
      <c r="T267" s="21">
        <f t="shared" si="131"/>
        <v>80000</v>
      </c>
      <c r="U267" s="21">
        <f t="shared" si="131"/>
        <v>80000</v>
      </c>
      <c r="V267" s="21"/>
      <c r="W267" s="21"/>
      <c r="X267" s="21"/>
      <c r="Y267" s="132"/>
    </row>
    <row r="268" spans="1:25" s="23" customFormat="1" ht="30" hidden="1" x14ac:dyDescent="0.25">
      <c r="A268" s="29" t="s">
        <v>107</v>
      </c>
      <c r="B268" s="29">
        <v>11</v>
      </c>
      <c r="C268" s="53" t="s">
        <v>25</v>
      </c>
      <c r="D268" s="31">
        <v>3224</v>
      </c>
      <c r="E268" s="32" t="s">
        <v>144</v>
      </c>
      <c r="F268" s="32"/>
      <c r="G268" s="1">
        <v>60000</v>
      </c>
      <c r="H268" s="1">
        <v>60000</v>
      </c>
      <c r="I268" s="1">
        <v>60000</v>
      </c>
      <c r="J268" s="1">
        <v>60000</v>
      </c>
      <c r="K268" s="1">
        <v>0</v>
      </c>
      <c r="L268" s="33">
        <f t="shared" si="111"/>
        <v>0</v>
      </c>
      <c r="M268" s="1">
        <v>60000</v>
      </c>
      <c r="N268" s="1">
        <v>60000</v>
      </c>
      <c r="O268" s="1">
        <v>60000</v>
      </c>
      <c r="P268" s="1">
        <f>O268</f>
        <v>60000</v>
      </c>
      <c r="Q268" s="1">
        <v>60000</v>
      </c>
      <c r="R268" s="1">
        <v>70000</v>
      </c>
      <c r="S268" s="1">
        <f>R268</f>
        <v>70000</v>
      </c>
      <c r="T268" s="1">
        <v>80000</v>
      </c>
      <c r="U268" s="1">
        <f>T268</f>
        <v>80000</v>
      </c>
      <c r="V268" s="57"/>
      <c r="W268" s="57"/>
      <c r="X268" s="57"/>
      <c r="Y268" s="12"/>
    </row>
    <row r="269" spans="1:25" s="23" customFormat="1" ht="15.6" hidden="1" x14ac:dyDescent="0.25">
      <c r="A269" s="25" t="s">
        <v>107</v>
      </c>
      <c r="B269" s="25">
        <v>11</v>
      </c>
      <c r="C269" s="52" t="s">
        <v>25</v>
      </c>
      <c r="D269" s="27">
        <v>323</v>
      </c>
      <c r="E269" s="20"/>
      <c r="F269" s="20"/>
      <c r="G269" s="21">
        <f>SUM(G270)</f>
        <v>220000</v>
      </c>
      <c r="H269" s="21">
        <f t="shared" ref="H269:U269" si="132">SUM(H270)</f>
        <v>220000</v>
      </c>
      <c r="I269" s="21">
        <f t="shared" si="132"/>
        <v>220000</v>
      </c>
      <c r="J269" s="21">
        <f t="shared" si="132"/>
        <v>220000</v>
      </c>
      <c r="K269" s="21">
        <f t="shared" si="132"/>
        <v>71847.81</v>
      </c>
      <c r="L269" s="22">
        <f t="shared" si="111"/>
        <v>32.658095454545453</v>
      </c>
      <c r="M269" s="21">
        <f t="shared" si="132"/>
        <v>220000</v>
      </c>
      <c r="N269" s="21">
        <f t="shared" si="132"/>
        <v>220000</v>
      </c>
      <c r="O269" s="21">
        <f t="shared" si="132"/>
        <v>220000</v>
      </c>
      <c r="P269" s="21">
        <f t="shared" si="132"/>
        <v>220000</v>
      </c>
      <c r="Q269" s="21">
        <f t="shared" si="132"/>
        <v>220000</v>
      </c>
      <c r="R269" s="21">
        <f t="shared" si="132"/>
        <v>235000</v>
      </c>
      <c r="S269" s="21">
        <f t="shared" si="132"/>
        <v>235000</v>
      </c>
      <c r="T269" s="21">
        <f t="shared" si="132"/>
        <v>250000</v>
      </c>
      <c r="U269" s="21">
        <f t="shared" si="132"/>
        <v>250000</v>
      </c>
      <c r="V269" s="57"/>
      <c r="W269" s="57"/>
      <c r="X269" s="57"/>
      <c r="Y269" s="12"/>
    </row>
    <row r="270" spans="1:25" hidden="1" x14ac:dyDescent="0.25">
      <c r="A270" s="29" t="s">
        <v>107</v>
      </c>
      <c r="B270" s="29">
        <v>11</v>
      </c>
      <c r="C270" s="53" t="s">
        <v>25</v>
      </c>
      <c r="D270" s="31">
        <v>3232</v>
      </c>
      <c r="E270" s="32" t="s">
        <v>118</v>
      </c>
      <c r="F270" s="32"/>
      <c r="G270" s="1">
        <v>220000</v>
      </c>
      <c r="H270" s="1">
        <v>220000</v>
      </c>
      <c r="I270" s="1">
        <v>220000</v>
      </c>
      <c r="J270" s="1">
        <v>220000</v>
      </c>
      <c r="K270" s="1">
        <v>71847.81</v>
      </c>
      <c r="L270" s="33">
        <f t="shared" si="111"/>
        <v>32.658095454545453</v>
      </c>
      <c r="M270" s="1">
        <v>220000</v>
      </c>
      <c r="N270" s="1">
        <v>220000</v>
      </c>
      <c r="O270" s="1">
        <v>220000</v>
      </c>
      <c r="P270" s="1">
        <f>O270</f>
        <v>220000</v>
      </c>
      <c r="Q270" s="1">
        <v>220000</v>
      </c>
      <c r="R270" s="1">
        <v>235000</v>
      </c>
      <c r="S270" s="1">
        <f>R270</f>
        <v>235000</v>
      </c>
      <c r="T270" s="1">
        <v>250000</v>
      </c>
      <c r="U270" s="1">
        <f>T270</f>
        <v>250000</v>
      </c>
    </row>
    <row r="271" spans="1:25" s="23" customFormat="1" ht="15.6" hidden="1" x14ac:dyDescent="0.25">
      <c r="A271" s="25" t="s">
        <v>107</v>
      </c>
      <c r="B271" s="25">
        <v>11</v>
      </c>
      <c r="C271" s="52" t="s">
        <v>25</v>
      </c>
      <c r="D271" s="27">
        <v>422</v>
      </c>
      <c r="E271" s="20"/>
      <c r="F271" s="20"/>
      <c r="G271" s="21">
        <f>SUM(G272:G273)</f>
        <v>53000</v>
      </c>
      <c r="H271" s="21">
        <f t="shared" ref="H271:U271" si="133">SUM(H272:H273)</f>
        <v>53000</v>
      </c>
      <c r="I271" s="21">
        <f t="shared" si="133"/>
        <v>53000</v>
      </c>
      <c r="J271" s="21">
        <f t="shared" si="133"/>
        <v>53000</v>
      </c>
      <c r="K271" s="21">
        <f t="shared" si="133"/>
        <v>0</v>
      </c>
      <c r="L271" s="22">
        <f t="shared" si="111"/>
        <v>0</v>
      </c>
      <c r="M271" s="21">
        <f t="shared" si="133"/>
        <v>53000</v>
      </c>
      <c r="N271" s="21">
        <f t="shared" si="133"/>
        <v>53000</v>
      </c>
      <c r="O271" s="21">
        <f t="shared" si="133"/>
        <v>53000</v>
      </c>
      <c r="P271" s="21">
        <f t="shared" si="133"/>
        <v>53000</v>
      </c>
      <c r="Q271" s="21">
        <f t="shared" si="133"/>
        <v>53000</v>
      </c>
      <c r="R271" s="21">
        <f t="shared" si="133"/>
        <v>60000</v>
      </c>
      <c r="S271" s="21">
        <f t="shared" si="133"/>
        <v>60000</v>
      </c>
      <c r="T271" s="21">
        <f t="shared" si="133"/>
        <v>70000</v>
      </c>
      <c r="U271" s="21">
        <f t="shared" si="133"/>
        <v>70000</v>
      </c>
      <c r="V271" s="57"/>
      <c r="W271" s="57"/>
      <c r="X271" s="57"/>
      <c r="Y271" s="12"/>
    </row>
    <row r="272" spans="1:25" hidden="1" x14ac:dyDescent="0.25">
      <c r="A272" s="29" t="s">
        <v>107</v>
      </c>
      <c r="B272" s="29">
        <v>11</v>
      </c>
      <c r="C272" s="53" t="s">
        <v>25</v>
      </c>
      <c r="D272" s="31">
        <v>4222</v>
      </c>
      <c r="E272" s="32" t="s">
        <v>130</v>
      </c>
      <c r="F272" s="32"/>
      <c r="G272" s="1">
        <v>3000</v>
      </c>
      <c r="H272" s="1">
        <v>3000</v>
      </c>
      <c r="I272" s="1">
        <v>3000</v>
      </c>
      <c r="J272" s="1">
        <v>3000</v>
      </c>
      <c r="K272" s="1">
        <v>0</v>
      </c>
      <c r="L272" s="33">
        <f t="shared" si="111"/>
        <v>0</v>
      </c>
      <c r="M272" s="1">
        <v>3000</v>
      </c>
      <c r="N272" s="1">
        <v>3000</v>
      </c>
      <c r="O272" s="1">
        <v>3000</v>
      </c>
      <c r="P272" s="1">
        <f>O272</f>
        <v>3000</v>
      </c>
      <c r="Q272" s="1">
        <v>3000</v>
      </c>
      <c r="R272" s="1">
        <v>5000</v>
      </c>
      <c r="S272" s="1">
        <f>R272</f>
        <v>5000</v>
      </c>
      <c r="T272" s="1">
        <v>10000</v>
      </c>
      <c r="U272" s="1">
        <f>T272</f>
        <v>10000</v>
      </c>
    </row>
    <row r="273" spans="1:25" hidden="1" x14ac:dyDescent="0.25">
      <c r="A273" s="29" t="s">
        <v>107</v>
      </c>
      <c r="B273" s="29">
        <v>11</v>
      </c>
      <c r="C273" s="53" t="s">
        <v>25</v>
      </c>
      <c r="D273" s="31">
        <v>4227</v>
      </c>
      <c r="E273" s="32" t="s">
        <v>132</v>
      </c>
      <c r="F273" s="32"/>
      <c r="G273" s="1">
        <v>50000</v>
      </c>
      <c r="H273" s="1">
        <v>50000</v>
      </c>
      <c r="I273" s="1">
        <v>50000</v>
      </c>
      <c r="J273" s="1">
        <v>50000</v>
      </c>
      <c r="K273" s="1">
        <v>0</v>
      </c>
      <c r="L273" s="33">
        <f t="shared" si="111"/>
        <v>0</v>
      </c>
      <c r="M273" s="1">
        <v>50000</v>
      </c>
      <c r="N273" s="1">
        <v>50000</v>
      </c>
      <c r="O273" s="1">
        <v>50000</v>
      </c>
      <c r="P273" s="1">
        <f>O273</f>
        <v>50000</v>
      </c>
      <c r="Q273" s="1">
        <v>50000</v>
      </c>
      <c r="R273" s="1">
        <v>55000</v>
      </c>
      <c r="S273" s="1">
        <f>R273</f>
        <v>55000</v>
      </c>
      <c r="T273" s="1">
        <v>60000</v>
      </c>
      <c r="U273" s="1">
        <f>T273</f>
        <v>60000</v>
      </c>
    </row>
    <row r="274" spans="1:25" s="23" customFormat="1" ht="15.6" hidden="1" x14ac:dyDescent="0.25">
      <c r="A274" s="25" t="s">
        <v>107</v>
      </c>
      <c r="B274" s="25">
        <v>11</v>
      </c>
      <c r="C274" s="52" t="s">
        <v>25</v>
      </c>
      <c r="D274" s="27">
        <v>453</v>
      </c>
      <c r="E274" s="20"/>
      <c r="F274" s="20"/>
      <c r="G274" s="21">
        <f>SUM(G275)</f>
        <v>50000</v>
      </c>
      <c r="H274" s="21">
        <f t="shared" ref="H274:U274" si="134">SUM(H275)</f>
        <v>50000</v>
      </c>
      <c r="I274" s="21">
        <f t="shared" si="134"/>
        <v>50000</v>
      </c>
      <c r="J274" s="21">
        <f t="shared" si="134"/>
        <v>50000</v>
      </c>
      <c r="K274" s="21">
        <f t="shared" si="134"/>
        <v>0</v>
      </c>
      <c r="L274" s="22">
        <f t="shared" si="111"/>
        <v>0</v>
      </c>
      <c r="M274" s="21">
        <f t="shared" si="134"/>
        <v>50000</v>
      </c>
      <c r="N274" s="21">
        <f t="shared" si="134"/>
        <v>50000</v>
      </c>
      <c r="O274" s="21">
        <f t="shared" si="134"/>
        <v>50000</v>
      </c>
      <c r="P274" s="21">
        <f t="shared" si="134"/>
        <v>50000</v>
      </c>
      <c r="Q274" s="21">
        <f t="shared" si="134"/>
        <v>50000</v>
      </c>
      <c r="R274" s="21">
        <f t="shared" si="134"/>
        <v>55000</v>
      </c>
      <c r="S274" s="21">
        <f t="shared" si="134"/>
        <v>55000</v>
      </c>
      <c r="T274" s="21">
        <f t="shared" si="134"/>
        <v>60000</v>
      </c>
      <c r="U274" s="21">
        <f t="shared" si="134"/>
        <v>60000</v>
      </c>
      <c r="V274" s="57"/>
      <c r="W274" s="57"/>
      <c r="X274" s="57"/>
      <c r="Y274" s="12"/>
    </row>
    <row r="275" spans="1:25" s="35" customFormat="1" hidden="1" x14ac:dyDescent="0.25">
      <c r="A275" s="29" t="s">
        <v>107</v>
      </c>
      <c r="B275" s="29">
        <v>11</v>
      </c>
      <c r="C275" s="53" t="s">
        <v>25</v>
      </c>
      <c r="D275" s="31">
        <v>4531</v>
      </c>
      <c r="E275" s="32" t="s">
        <v>145</v>
      </c>
      <c r="F275" s="32"/>
      <c r="G275" s="1">
        <v>50000</v>
      </c>
      <c r="H275" s="1">
        <v>50000</v>
      </c>
      <c r="I275" s="1">
        <v>50000</v>
      </c>
      <c r="J275" s="1">
        <v>50000</v>
      </c>
      <c r="K275" s="1">
        <v>0</v>
      </c>
      <c r="L275" s="33">
        <f t="shared" si="111"/>
        <v>0</v>
      </c>
      <c r="M275" s="1">
        <v>50000</v>
      </c>
      <c r="N275" s="1">
        <v>50000</v>
      </c>
      <c r="O275" s="1">
        <v>50000</v>
      </c>
      <c r="P275" s="1">
        <f>O275</f>
        <v>50000</v>
      </c>
      <c r="Q275" s="1">
        <v>50000</v>
      </c>
      <c r="R275" s="1">
        <v>55000</v>
      </c>
      <c r="S275" s="1">
        <f>R275</f>
        <v>55000</v>
      </c>
      <c r="T275" s="1">
        <v>60000</v>
      </c>
      <c r="U275" s="1">
        <f>T275</f>
        <v>60000</v>
      </c>
      <c r="V275" s="1"/>
      <c r="W275" s="1"/>
      <c r="X275" s="1"/>
      <c r="Y275" s="74"/>
    </row>
    <row r="276" spans="1:25" s="35" customFormat="1" ht="78" x14ac:dyDescent="0.25">
      <c r="A276" s="417" t="s">
        <v>459</v>
      </c>
      <c r="B276" s="417"/>
      <c r="C276" s="417"/>
      <c r="D276" s="417"/>
      <c r="E276" s="20" t="s">
        <v>302</v>
      </c>
      <c r="F276" s="51" t="s">
        <v>449</v>
      </c>
      <c r="G276" s="21">
        <f>G277+G279+G283+G286+G288</f>
        <v>513000</v>
      </c>
      <c r="H276" s="21">
        <f t="shared" ref="H276:U276" si="135">H277+H279+H283+H286+H288</f>
        <v>513000</v>
      </c>
      <c r="I276" s="21">
        <f t="shared" si="135"/>
        <v>513000</v>
      </c>
      <c r="J276" s="21">
        <f t="shared" si="135"/>
        <v>513000</v>
      </c>
      <c r="K276" s="21">
        <f t="shared" si="135"/>
        <v>67329.08</v>
      </c>
      <c r="L276" s="22">
        <f t="shared" si="111"/>
        <v>13.124576998050683</v>
      </c>
      <c r="M276" s="21">
        <f t="shared" si="135"/>
        <v>415000</v>
      </c>
      <c r="N276" s="21">
        <f t="shared" si="135"/>
        <v>415000</v>
      </c>
      <c r="O276" s="21">
        <f t="shared" si="135"/>
        <v>450000</v>
      </c>
      <c r="P276" s="21">
        <f t="shared" si="135"/>
        <v>450000</v>
      </c>
      <c r="Q276" s="21">
        <f t="shared" si="135"/>
        <v>513000</v>
      </c>
      <c r="R276" s="21">
        <f t="shared" si="135"/>
        <v>505250</v>
      </c>
      <c r="S276" s="21">
        <f t="shared" si="135"/>
        <v>505250</v>
      </c>
      <c r="T276" s="21">
        <f t="shared" si="135"/>
        <v>560763</v>
      </c>
      <c r="U276" s="21">
        <f t="shared" si="135"/>
        <v>560763</v>
      </c>
      <c r="V276" s="1"/>
      <c r="W276" s="1"/>
      <c r="X276" s="1"/>
      <c r="Y276" s="74"/>
    </row>
    <row r="277" spans="1:25" s="36" customFormat="1" ht="15.6" hidden="1" x14ac:dyDescent="0.25">
      <c r="A277" s="24" t="s">
        <v>69</v>
      </c>
      <c r="B277" s="25">
        <v>11</v>
      </c>
      <c r="C277" s="26" t="s">
        <v>25</v>
      </c>
      <c r="D277" s="27">
        <v>322</v>
      </c>
      <c r="E277" s="20"/>
      <c r="F277" s="20"/>
      <c r="G277" s="21">
        <f>SUM(G278)</f>
        <v>15000</v>
      </c>
      <c r="H277" s="21">
        <f t="shared" ref="H277:U277" si="136">SUM(H278)</f>
        <v>15000</v>
      </c>
      <c r="I277" s="21">
        <f t="shared" si="136"/>
        <v>15000</v>
      </c>
      <c r="J277" s="21">
        <f t="shared" si="136"/>
        <v>15000</v>
      </c>
      <c r="K277" s="21">
        <f t="shared" si="136"/>
        <v>2358.23</v>
      </c>
      <c r="L277" s="22">
        <f t="shared" si="111"/>
        <v>15.721533333333335</v>
      </c>
      <c r="M277" s="21">
        <f t="shared" si="136"/>
        <v>25000</v>
      </c>
      <c r="N277" s="21">
        <f t="shared" si="136"/>
        <v>25000</v>
      </c>
      <c r="O277" s="21">
        <f t="shared" si="136"/>
        <v>15000</v>
      </c>
      <c r="P277" s="21">
        <f t="shared" si="136"/>
        <v>15000</v>
      </c>
      <c r="Q277" s="21">
        <f t="shared" si="136"/>
        <v>35000</v>
      </c>
      <c r="R277" s="21">
        <f t="shared" si="136"/>
        <v>20000</v>
      </c>
      <c r="S277" s="21">
        <f t="shared" si="136"/>
        <v>20000</v>
      </c>
      <c r="T277" s="21">
        <f t="shared" si="136"/>
        <v>25000</v>
      </c>
      <c r="U277" s="21">
        <f t="shared" si="136"/>
        <v>25000</v>
      </c>
      <c r="V277" s="21"/>
      <c r="W277" s="21"/>
      <c r="X277" s="21"/>
      <c r="Y277" s="132"/>
    </row>
    <row r="278" spans="1:25" s="35" customFormat="1" ht="30" hidden="1" x14ac:dyDescent="0.25">
      <c r="A278" s="28" t="s">
        <v>69</v>
      </c>
      <c r="B278" s="29">
        <v>11</v>
      </c>
      <c r="C278" s="30" t="s">
        <v>25</v>
      </c>
      <c r="D278" s="31">
        <v>3224</v>
      </c>
      <c r="E278" s="32" t="s">
        <v>144</v>
      </c>
      <c r="F278" s="32"/>
      <c r="G278" s="1">
        <v>15000</v>
      </c>
      <c r="H278" s="1">
        <v>15000</v>
      </c>
      <c r="I278" s="1">
        <v>15000</v>
      </c>
      <c r="J278" s="1">
        <v>15000</v>
      </c>
      <c r="K278" s="1">
        <v>2358.23</v>
      </c>
      <c r="L278" s="33">
        <f t="shared" si="111"/>
        <v>15.721533333333335</v>
      </c>
      <c r="M278" s="1">
        <v>25000</v>
      </c>
      <c r="N278" s="1">
        <v>25000</v>
      </c>
      <c r="O278" s="1">
        <v>15000</v>
      </c>
      <c r="P278" s="1">
        <f>O278</f>
        <v>15000</v>
      </c>
      <c r="Q278" s="1">
        <v>35000</v>
      </c>
      <c r="R278" s="1">
        <v>20000</v>
      </c>
      <c r="S278" s="1">
        <f>R278</f>
        <v>20000</v>
      </c>
      <c r="T278" s="1">
        <v>25000</v>
      </c>
      <c r="U278" s="1">
        <f>T278</f>
        <v>25000</v>
      </c>
      <c r="V278" s="1"/>
      <c r="W278" s="1"/>
      <c r="X278" s="1"/>
      <c r="Y278" s="74"/>
    </row>
    <row r="279" spans="1:25" s="36" customFormat="1" ht="15.6" hidden="1" x14ac:dyDescent="0.25">
      <c r="A279" s="24" t="s">
        <v>69</v>
      </c>
      <c r="B279" s="25">
        <v>11</v>
      </c>
      <c r="C279" s="26" t="s">
        <v>25</v>
      </c>
      <c r="D279" s="27">
        <v>323</v>
      </c>
      <c r="E279" s="20"/>
      <c r="F279" s="20"/>
      <c r="G279" s="21">
        <f>SUM(G280:G282)</f>
        <v>150000</v>
      </c>
      <c r="H279" s="21">
        <f t="shared" ref="H279:U279" si="137">SUM(H280:H282)</f>
        <v>150000</v>
      </c>
      <c r="I279" s="21">
        <f t="shared" si="137"/>
        <v>150000</v>
      </c>
      <c r="J279" s="21">
        <f t="shared" si="137"/>
        <v>150000</v>
      </c>
      <c r="K279" s="21">
        <f t="shared" si="137"/>
        <v>16185.33</v>
      </c>
      <c r="L279" s="22">
        <f t="shared" si="111"/>
        <v>10.79022</v>
      </c>
      <c r="M279" s="21">
        <f t="shared" si="137"/>
        <v>140000</v>
      </c>
      <c r="N279" s="21">
        <f t="shared" si="137"/>
        <v>140000</v>
      </c>
      <c r="O279" s="21">
        <f t="shared" si="137"/>
        <v>150000</v>
      </c>
      <c r="P279" s="21">
        <f t="shared" si="137"/>
        <v>150000</v>
      </c>
      <c r="Q279" s="21">
        <f t="shared" si="137"/>
        <v>130000</v>
      </c>
      <c r="R279" s="21">
        <f t="shared" si="137"/>
        <v>185000</v>
      </c>
      <c r="S279" s="21">
        <f t="shared" si="137"/>
        <v>185000</v>
      </c>
      <c r="T279" s="21">
        <f t="shared" si="137"/>
        <v>220000</v>
      </c>
      <c r="U279" s="21">
        <f t="shared" si="137"/>
        <v>220000</v>
      </c>
      <c r="V279" s="21"/>
      <c r="W279" s="21"/>
      <c r="X279" s="21"/>
      <c r="Y279" s="132"/>
    </row>
    <row r="280" spans="1:25" hidden="1" x14ac:dyDescent="0.25">
      <c r="A280" s="28" t="s">
        <v>69</v>
      </c>
      <c r="B280" s="29">
        <v>11</v>
      </c>
      <c r="C280" s="30" t="s">
        <v>25</v>
      </c>
      <c r="D280" s="31">
        <v>3232</v>
      </c>
      <c r="E280" s="32" t="s">
        <v>118</v>
      </c>
      <c r="F280" s="32"/>
      <c r="G280" s="1">
        <v>70000</v>
      </c>
      <c r="H280" s="1">
        <v>70000</v>
      </c>
      <c r="I280" s="1">
        <v>70000</v>
      </c>
      <c r="J280" s="1">
        <v>70000</v>
      </c>
      <c r="K280" s="1">
        <v>4474.6000000000004</v>
      </c>
      <c r="L280" s="33">
        <f t="shared" si="111"/>
        <v>6.3922857142857143</v>
      </c>
      <c r="M280" s="1">
        <v>60000</v>
      </c>
      <c r="N280" s="1">
        <v>60000</v>
      </c>
      <c r="O280" s="1">
        <v>70000</v>
      </c>
      <c r="P280" s="1">
        <f t="shared" ref="P280:P289" si="138">O280</f>
        <v>70000</v>
      </c>
      <c r="Q280" s="1">
        <v>50000</v>
      </c>
      <c r="R280" s="1">
        <v>80000</v>
      </c>
      <c r="S280" s="1">
        <f t="shared" ref="S280:S289" si="139">R280</f>
        <v>80000</v>
      </c>
      <c r="T280" s="1">
        <v>90000</v>
      </c>
      <c r="U280" s="1">
        <f t="shared" ref="U280:U289" si="140">T280</f>
        <v>90000</v>
      </c>
    </row>
    <row r="281" spans="1:25" hidden="1" x14ac:dyDescent="0.25">
      <c r="A281" s="28" t="s">
        <v>69</v>
      </c>
      <c r="B281" s="29">
        <v>11</v>
      </c>
      <c r="C281" s="30" t="s">
        <v>25</v>
      </c>
      <c r="D281" s="31">
        <v>3237</v>
      </c>
      <c r="E281" s="32" t="s">
        <v>36</v>
      </c>
      <c r="F281" s="32"/>
      <c r="G281" s="1">
        <v>30000</v>
      </c>
      <c r="H281" s="1">
        <v>30000</v>
      </c>
      <c r="I281" s="1">
        <v>30000</v>
      </c>
      <c r="J281" s="1">
        <v>30000</v>
      </c>
      <c r="K281" s="1">
        <v>11710.73</v>
      </c>
      <c r="L281" s="33">
        <f t="shared" si="111"/>
        <v>39.035766666666667</v>
      </c>
      <c r="M281" s="1">
        <v>30000</v>
      </c>
      <c r="N281" s="1">
        <v>30000</v>
      </c>
      <c r="O281" s="1">
        <v>30000</v>
      </c>
      <c r="P281" s="1">
        <f t="shared" si="138"/>
        <v>30000</v>
      </c>
      <c r="Q281" s="1">
        <v>30000</v>
      </c>
      <c r="R281" s="1">
        <v>30000</v>
      </c>
      <c r="S281" s="1">
        <f t="shared" si="139"/>
        <v>30000</v>
      </c>
      <c r="T281" s="1">
        <v>30000</v>
      </c>
      <c r="U281" s="1">
        <f t="shared" si="140"/>
        <v>30000</v>
      </c>
    </row>
    <row r="282" spans="1:25" hidden="1" x14ac:dyDescent="0.25">
      <c r="A282" s="28" t="s">
        <v>69</v>
      </c>
      <c r="B282" s="29">
        <v>11</v>
      </c>
      <c r="C282" s="30" t="s">
        <v>25</v>
      </c>
      <c r="D282" s="31">
        <v>3238</v>
      </c>
      <c r="E282" s="32" t="s">
        <v>122</v>
      </c>
      <c r="F282" s="32"/>
      <c r="G282" s="1">
        <v>50000</v>
      </c>
      <c r="H282" s="1">
        <v>50000</v>
      </c>
      <c r="I282" s="1">
        <v>50000</v>
      </c>
      <c r="J282" s="1">
        <v>50000</v>
      </c>
      <c r="K282" s="1">
        <v>0</v>
      </c>
      <c r="L282" s="33">
        <f t="shared" si="111"/>
        <v>0</v>
      </c>
      <c r="M282" s="1">
        <v>50000</v>
      </c>
      <c r="N282" s="1">
        <v>50000</v>
      </c>
      <c r="O282" s="1">
        <v>50000</v>
      </c>
      <c r="P282" s="1">
        <f t="shared" si="138"/>
        <v>50000</v>
      </c>
      <c r="Q282" s="1">
        <v>50000</v>
      </c>
      <c r="R282" s="1">
        <v>75000</v>
      </c>
      <c r="S282" s="1">
        <f t="shared" si="139"/>
        <v>75000</v>
      </c>
      <c r="T282" s="1">
        <v>100000</v>
      </c>
      <c r="U282" s="1">
        <f t="shared" si="140"/>
        <v>100000</v>
      </c>
    </row>
    <row r="283" spans="1:25" s="23" customFormat="1" ht="15.6" hidden="1" x14ac:dyDescent="0.25">
      <c r="A283" s="24" t="s">
        <v>69</v>
      </c>
      <c r="B283" s="25">
        <v>11</v>
      </c>
      <c r="C283" s="26" t="s">
        <v>25</v>
      </c>
      <c r="D283" s="27">
        <v>412</v>
      </c>
      <c r="E283" s="20"/>
      <c r="F283" s="20"/>
      <c r="G283" s="21">
        <f>SUM(G284:G285)</f>
        <v>130000</v>
      </c>
      <c r="H283" s="21">
        <f t="shared" ref="H283:U283" si="141">SUM(H284:H285)</f>
        <v>130000</v>
      </c>
      <c r="I283" s="21">
        <f t="shared" si="141"/>
        <v>130000</v>
      </c>
      <c r="J283" s="21">
        <f t="shared" si="141"/>
        <v>130000</v>
      </c>
      <c r="K283" s="21">
        <f t="shared" si="141"/>
        <v>0</v>
      </c>
      <c r="L283" s="22">
        <f t="shared" si="111"/>
        <v>0</v>
      </c>
      <c r="M283" s="21">
        <f t="shared" si="141"/>
        <v>100000</v>
      </c>
      <c r="N283" s="21">
        <f t="shared" si="141"/>
        <v>100000</v>
      </c>
      <c r="O283" s="21">
        <f t="shared" si="141"/>
        <v>130000</v>
      </c>
      <c r="P283" s="21">
        <f t="shared" si="141"/>
        <v>130000</v>
      </c>
      <c r="Q283" s="21">
        <f t="shared" si="141"/>
        <v>130000</v>
      </c>
      <c r="R283" s="21">
        <f t="shared" si="141"/>
        <v>130000</v>
      </c>
      <c r="S283" s="21">
        <f t="shared" si="141"/>
        <v>130000</v>
      </c>
      <c r="T283" s="21">
        <f t="shared" si="141"/>
        <v>130000</v>
      </c>
      <c r="U283" s="21">
        <f t="shared" si="141"/>
        <v>130000</v>
      </c>
      <c r="V283" s="57"/>
      <c r="W283" s="57"/>
      <c r="X283" s="57"/>
      <c r="Y283" s="12"/>
    </row>
    <row r="284" spans="1:25" s="23" customFormat="1" ht="15.6" hidden="1" x14ac:dyDescent="0.25">
      <c r="A284" s="28" t="s">
        <v>69</v>
      </c>
      <c r="B284" s="29">
        <v>11</v>
      </c>
      <c r="C284" s="30" t="s">
        <v>25</v>
      </c>
      <c r="D284" s="31">
        <v>4123</v>
      </c>
      <c r="E284" s="32" t="s">
        <v>133</v>
      </c>
      <c r="F284" s="32"/>
      <c r="G284" s="1">
        <v>50000</v>
      </c>
      <c r="H284" s="1">
        <v>50000</v>
      </c>
      <c r="I284" s="1">
        <v>50000</v>
      </c>
      <c r="J284" s="1">
        <v>50000</v>
      </c>
      <c r="K284" s="1">
        <v>0</v>
      </c>
      <c r="L284" s="33">
        <f t="shared" si="111"/>
        <v>0</v>
      </c>
      <c r="M284" s="1">
        <v>50000</v>
      </c>
      <c r="N284" s="1">
        <v>50000</v>
      </c>
      <c r="O284" s="1">
        <v>50000</v>
      </c>
      <c r="P284" s="1">
        <f t="shared" si="138"/>
        <v>50000</v>
      </c>
      <c r="Q284" s="1">
        <v>50000</v>
      </c>
      <c r="R284" s="1">
        <v>50000</v>
      </c>
      <c r="S284" s="1">
        <f t="shared" si="139"/>
        <v>50000</v>
      </c>
      <c r="T284" s="1">
        <v>50000</v>
      </c>
      <c r="U284" s="1">
        <f t="shared" si="140"/>
        <v>50000</v>
      </c>
      <c r="V284" s="57"/>
      <c r="W284" s="57"/>
      <c r="X284" s="57"/>
      <c r="Y284" s="12"/>
    </row>
    <row r="285" spans="1:25" hidden="1" x14ac:dyDescent="0.25">
      <c r="A285" s="28" t="s">
        <v>69</v>
      </c>
      <c r="B285" s="29">
        <v>11</v>
      </c>
      <c r="C285" s="30" t="s">
        <v>25</v>
      </c>
      <c r="D285" s="31">
        <v>4126</v>
      </c>
      <c r="E285" s="32" t="s">
        <v>4</v>
      </c>
      <c r="F285" s="32"/>
      <c r="G285" s="1">
        <v>80000</v>
      </c>
      <c r="H285" s="1">
        <v>80000</v>
      </c>
      <c r="I285" s="1">
        <v>80000</v>
      </c>
      <c r="J285" s="1">
        <v>80000</v>
      </c>
      <c r="K285" s="1">
        <v>0</v>
      </c>
      <c r="L285" s="33">
        <f t="shared" si="111"/>
        <v>0</v>
      </c>
      <c r="M285" s="1">
        <v>50000</v>
      </c>
      <c r="N285" s="1">
        <v>50000</v>
      </c>
      <c r="O285" s="1">
        <v>80000</v>
      </c>
      <c r="P285" s="1">
        <f t="shared" si="138"/>
        <v>80000</v>
      </c>
      <c r="Q285" s="1">
        <v>80000</v>
      </c>
      <c r="R285" s="1">
        <v>80000</v>
      </c>
      <c r="S285" s="1">
        <f t="shared" si="139"/>
        <v>80000</v>
      </c>
      <c r="T285" s="1">
        <v>80000</v>
      </c>
      <c r="U285" s="1">
        <f t="shared" si="140"/>
        <v>80000</v>
      </c>
    </row>
    <row r="286" spans="1:25" s="23" customFormat="1" ht="15.6" hidden="1" x14ac:dyDescent="0.25">
      <c r="A286" s="24" t="s">
        <v>69</v>
      </c>
      <c r="B286" s="25">
        <v>11</v>
      </c>
      <c r="C286" s="26" t="s">
        <v>25</v>
      </c>
      <c r="D286" s="27">
        <v>422</v>
      </c>
      <c r="E286" s="20"/>
      <c r="F286" s="20"/>
      <c r="G286" s="21">
        <f>SUM(G287)</f>
        <v>50000</v>
      </c>
      <c r="H286" s="21">
        <f t="shared" ref="H286:U286" si="142">SUM(H287)</f>
        <v>50000</v>
      </c>
      <c r="I286" s="21">
        <f t="shared" si="142"/>
        <v>50000</v>
      </c>
      <c r="J286" s="21">
        <f t="shared" si="142"/>
        <v>50000</v>
      </c>
      <c r="K286" s="21">
        <f t="shared" si="142"/>
        <v>48785.52</v>
      </c>
      <c r="L286" s="22">
        <f t="shared" si="111"/>
        <v>97.571039999999996</v>
      </c>
      <c r="M286" s="21">
        <f t="shared" si="142"/>
        <v>50000</v>
      </c>
      <c r="N286" s="21">
        <f t="shared" si="142"/>
        <v>50000</v>
      </c>
      <c r="O286" s="21">
        <f t="shared" si="142"/>
        <v>50000</v>
      </c>
      <c r="P286" s="21">
        <f t="shared" si="142"/>
        <v>50000</v>
      </c>
      <c r="Q286" s="21">
        <f t="shared" si="142"/>
        <v>50000</v>
      </c>
      <c r="R286" s="21">
        <f t="shared" si="142"/>
        <v>60000</v>
      </c>
      <c r="S286" s="21">
        <f t="shared" si="142"/>
        <v>60000</v>
      </c>
      <c r="T286" s="21">
        <f t="shared" si="142"/>
        <v>70000</v>
      </c>
      <c r="U286" s="21">
        <f t="shared" si="142"/>
        <v>70000</v>
      </c>
      <c r="V286" s="57"/>
      <c r="W286" s="57"/>
      <c r="X286" s="57"/>
      <c r="Y286" s="12"/>
    </row>
    <row r="287" spans="1:25" hidden="1" x14ac:dyDescent="0.25">
      <c r="A287" s="28" t="s">
        <v>69</v>
      </c>
      <c r="B287" s="29">
        <v>11</v>
      </c>
      <c r="C287" s="30" t="s">
        <v>25</v>
      </c>
      <c r="D287" s="31">
        <v>4221</v>
      </c>
      <c r="E287" s="32" t="s">
        <v>129</v>
      </c>
      <c r="F287" s="32"/>
      <c r="G287" s="1">
        <v>50000</v>
      </c>
      <c r="H287" s="1">
        <v>50000</v>
      </c>
      <c r="I287" s="1">
        <v>50000</v>
      </c>
      <c r="J287" s="1">
        <v>50000</v>
      </c>
      <c r="K287" s="1">
        <v>48785.52</v>
      </c>
      <c r="L287" s="33">
        <f t="shared" si="111"/>
        <v>97.571039999999996</v>
      </c>
      <c r="M287" s="1">
        <v>50000</v>
      </c>
      <c r="N287" s="1">
        <v>50000</v>
      </c>
      <c r="O287" s="1">
        <v>50000</v>
      </c>
      <c r="P287" s="1">
        <f t="shared" si="138"/>
        <v>50000</v>
      </c>
      <c r="Q287" s="1">
        <v>50000</v>
      </c>
      <c r="R287" s="1">
        <v>60000</v>
      </c>
      <c r="S287" s="1">
        <f t="shared" si="139"/>
        <v>60000</v>
      </c>
      <c r="T287" s="1">
        <v>70000</v>
      </c>
      <c r="U287" s="1">
        <f t="shared" si="140"/>
        <v>70000</v>
      </c>
    </row>
    <row r="288" spans="1:25" s="23" customFormat="1" ht="15.6" hidden="1" x14ac:dyDescent="0.25">
      <c r="A288" s="24" t="s">
        <v>69</v>
      </c>
      <c r="B288" s="25">
        <v>11</v>
      </c>
      <c r="C288" s="26" t="s">
        <v>25</v>
      </c>
      <c r="D288" s="27">
        <v>426</v>
      </c>
      <c r="E288" s="20"/>
      <c r="F288" s="20"/>
      <c r="G288" s="21">
        <f>SUM(G289)</f>
        <v>168000</v>
      </c>
      <c r="H288" s="21">
        <f t="shared" ref="H288:U288" si="143">SUM(H289)</f>
        <v>168000</v>
      </c>
      <c r="I288" s="21">
        <f t="shared" si="143"/>
        <v>168000</v>
      </c>
      <c r="J288" s="21">
        <f t="shared" si="143"/>
        <v>168000</v>
      </c>
      <c r="K288" s="21">
        <f t="shared" si="143"/>
        <v>0</v>
      </c>
      <c r="L288" s="22">
        <f t="shared" si="111"/>
        <v>0</v>
      </c>
      <c r="M288" s="21">
        <f t="shared" si="143"/>
        <v>100000</v>
      </c>
      <c r="N288" s="21">
        <f t="shared" si="143"/>
        <v>100000</v>
      </c>
      <c r="O288" s="21">
        <f t="shared" si="143"/>
        <v>105000</v>
      </c>
      <c r="P288" s="21">
        <f t="shared" si="143"/>
        <v>105000</v>
      </c>
      <c r="Q288" s="21">
        <f t="shared" si="143"/>
        <v>168000</v>
      </c>
      <c r="R288" s="21">
        <f t="shared" si="143"/>
        <v>110250</v>
      </c>
      <c r="S288" s="21">
        <f t="shared" si="143"/>
        <v>110250</v>
      </c>
      <c r="T288" s="21">
        <f t="shared" si="143"/>
        <v>115763</v>
      </c>
      <c r="U288" s="21">
        <f t="shared" si="143"/>
        <v>115763</v>
      </c>
      <c r="V288" s="57"/>
      <c r="W288" s="57"/>
      <c r="X288" s="57"/>
      <c r="Y288" s="12"/>
    </row>
    <row r="289" spans="1:25" hidden="1" x14ac:dyDescent="0.25">
      <c r="A289" s="28" t="s">
        <v>69</v>
      </c>
      <c r="B289" s="29">
        <v>11</v>
      </c>
      <c r="C289" s="30" t="s">
        <v>25</v>
      </c>
      <c r="D289" s="31">
        <v>4262</v>
      </c>
      <c r="E289" s="32" t="s">
        <v>135</v>
      </c>
      <c r="F289" s="32"/>
      <c r="G289" s="1">
        <v>168000</v>
      </c>
      <c r="H289" s="1">
        <v>168000</v>
      </c>
      <c r="I289" s="1">
        <v>168000</v>
      </c>
      <c r="J289" s="1">
        <v>168000</v>
      </c>
      <c r="K289" s="1">
        <v>0</v>
      </c>
      <c r="L289" s="33">
        <f t="shared" si="111"/>
        <v>0</v>
      </c>
      <c r="M289" s="1">
        <v>100000</v>
      </c>
      <c r="N289" s="1">
        <v>100000</v>
      </c>
      <c r="O289" s="1">
        <v>105000</v>
      </c>
      <c r="P289" s="1">
        <f t="shared" si="138"/>
        <v>105000</v>
      </c>
      <c r="Q289" s="1">
        <v>168000</v>
      </c>
      <c r="R289" s="1">
        <v>110250</v>
      </c>
      <c r="S289" s="1">
        <f t="shared" si="139"/>
        <v>110250</v>
      </c>
      <c r="T289" s="1">
        <v>115763</v>
      </c>
      <c r="U289" s="1">
        <f t="shared" si="140"/>
        <v>115763</v>
      </c>
    </row>
    <row r="290" spans="1:25" ht="78" x14ac:dyDescent="0.25">
      <c r="A290" s="417" t="s">
        <v>458</v>
      </c>
      <c r="B290" s="418"/>
      <c r="C290" s="418"/>
      <c r="D290" s="418"/>
      <c r="E290" s="20" t="s">
        <v>303</v>
      </c>
      <c r="F290" s="51" t="s">
        <v>449</v>
      </c>
      <c r="G290" s="21">
        <f>G291+G294</f>
        <v>280000</v>
      </c>
      <c r="H290" s="21">
        <f t="shared" ref="H290:U290" si="144">H291+H294</f>
        <v>280000</v>
      </c>
      <c r="I290" s="21">
        <f t="shared" si="144"/>
        <v>280000</v>
      </c>
      <c r="J290" s="21">
        <f t="shared" si="144"/>
        <v>280000</v>
      </c>
      <c r="K290" s="21">
        <f t="shared" si="144"/>
        <v>0</v>
      </c>
      <c r="L290" s="22">
        <f t="shared" si="111"/>
        <v>0</v>
      </c>
      <c r="M290" s="21">
        <f t="shared" si="144"/>
        <v>300000</v>
      </c>
      <c r="N290" s="21">
        <f t="shared" si="144"/>
        <v>300000</v>
      </c>
      <c r="O290" s="21">
        <f t="shared" si="144"/>
        <v>200000</v>
      </c>
      <c r="P290" s="21">
        <f t="shared" si="144"/>
        <v>200000</v>
      </c>
      <c r="Q290" s="21">
        <f t="shared" si="144"/>
        <v>300000</v>
      </c>
      <c r="R290" s="21">
        <f t="shared" si="144"/>
        <v>223500</v>
      </c>
      <c r="S290" s="21">
        <f t="shared" si="144"/>
        <v>223500</v>
      </c>
      <c r="T290" s="21">
        <f t="shared" si="144"/>
        <v>247425</v>
      </c>
      <c r="U290" s="21">
        <f t="shared" si="144"/>
        <v>247425</v>
      </c>
    </row>
    <row r="291" spans="1:25" s="23" customFormat="1" ht="15.6" hidden="1" x14ac:dyDescent="0.25">
      <c r="A291" s="24" t="s">
        <v>1</v>
      </c>
      <c r="B291" s="25">
        <v>11</v>
      </c>
      <c r="C291" s="26" t="s">
        <v>209</v>
      </c>
      <c r="D291" s="42">
        <v>323</v>
      </c>
      <c r="E291" s="20"/>
      <c r="F291" s="20"/>
      <c r="G291" s="21">
        <f>SUM(G292:G293)</f>
        <v>270000</v>
      </c>
      <c r="H291" s="21">
        <f t="shared" ref="H291:U291" si="145">SUM(H292:H293)</f>
        <v>270000</v>
      </c>
      <c r="I291" s="21">
        <f t="shared" si="145"/>
        <v>270000</v>
      </c>
      <c r="J291" s="21">
        <f t="shared" si="145"/>
        <v>270000</v>
      </c>
      <c r="K291" s="21">
        <f t="shared" si="145"/>
        <v>0</v>
      </c>
      <c r="L291" s="22">
        <f t="shared" si="111"/>
        <v>0</v>
      </c>
      <c r="M291" s="21">
        <f t="shared" si="145"/>
        <v>280000</v>
      </c>
      <c r="N291" s="21">
        <f t="shared" si="145"/>
        <v>280000</v>
      </c>
      <c r="O291" s="21">
        <f t="shared" si="145"/>
        <v>190000</v>
      </c>
      <c r="P291" s="21">
        <f t="shared" si="145"/>
        <v>190000</v>
      </c>
      <c r="Q291" s="21">
        <f t="shared" si="145"/>
        <v>280000</v>
      </c>
      <c r="R291" s="21">
        <f t="shared" si="145"/>
        <v>208500</v>
      </c>
      <c r="S291" s="21">
        <f t="shared" si="145"/>
        <v>208500</v>
      </c>
      <c r="T291" s="21">
        <f t="shared" si="145"/>
        <v>227425</v>
      </c>
      <c r="U291" s="21">
        <f t="shared" si="145"/>
        <v>227425</v>
      </c>
      <c r="V291" s="57"/>
      <c r="W291" s="57"/>
      <c r="X291" s="57"/>
      <c r="Y291" s="12"/>
    </row>
    <row r="292" spans="1:25" hidden="1" x14ac:dyDescent="0.25">
      <c r="A292" s="28" t="s">
        <v>1</v>
      </c>
      <c r="B292" s="29">
        <v>11</v>
      </c>
      <c r="C292" s="30" t="s">
        <v>209</v>
      </c>
      <c r="D292" s="31">
        <v>3234</v>
      </c>
      <c r="E292" s="32" t="s">
        <v>120</v>
      </c>
      <c r="F292" s="32"/>
      <c r="G292" s="1">
        <v>20000</v>
      </c>
      <c r="H292" s="1">
        <v>20000</v>
      </c>
      <c r="I292" s="1">
        <v>20000</v>
      </c>
      <c r="J292" s="1">
        <v>20000</v>
      </c>
      <c r="K292" s="1">
        <v>0</v>
      </c>
      <c r="L292" s="33">
        <f t="shared" si="111"/>
        <v>0</v>
      </c>
      <c r="M292" s="1">
        <v>30000</v>
      </c>
      <c r="N292" s="1">
        <v>30000</v>
      </c>
      <c r="O292" s="1">
        <v>20000</v>
      </c>
      <c r="P292" s="1">
        <f>O292</f>
        <v>20000</v>
      </c>
      <c r="Q292" s="1">
        <v>30000</v>
      </c>
      <c r="R292" s="1">
        <v>30000</v>
      </c>
      <c r="S292" s="1">
        <f>R292</f>
        <v>30000</v>
      </c>
      <c r="T292" s="1">
        <v>40000</v>
      </c>
      <c r="U292" s="1">
        <f>T292</f>
        <v>40000</v>
      </c>
    </row>
    <row r="293" spans="1:25" hidden="1" x14ac:dyDescent="0.25">
      <c r="A293" s="28" t="s">
        <v>1</v>
      </c>
      <c r="B293" s="29">
        <v>11</v>
      </c>
      <c r="C293" s="30" t="s">
        <v>209</v>
      </c>
      <c r="D293" s="31">
        <v>3235</v>
      </c>
      <c r="E293" s="32" t="s">
        <v>42</v>
      </c>
      <c r="F293" s="32"/>
      <c r="G293" s="1">
        <v>250000</v>
      </c>
      <c r="H293" s="1">
        <v>250000</v>
      </c>
      <c r="I293" s="1">
        <v>250000</v>
      </c>
      <c r="J293" s="1">
        <v>250000</v>
      </c>
      <c r="K293" s="1">
        <v>0</v>
      </c>
      <c r="L293" s="33">
        <f t="shared" si="111"/>
        <v>0</v>
      </c>
      <c r="M293" s="1">
        <v>250000</v>
      </c>
      <c r="N293" s="1">
        <v>250000</v>
      </c>
      <c r="O293" s="1">
        <v>170000</v>
      </c>
      <c r="P293" s="1">
        <f>O293</f>
        <v>170000</v>
      </c>
      <c r="Q293" s="1">
        <v>250000</v>
      </c>
      <c r="R293" s="1">
        <v>178500</v>
      </c>
      <c r="S293" s="1">
        <f>R293</f>
        <v>178500</v>
      </c>
      <c r="T293" s="1">
        <v>187425</v>
      </c>
      <c r="U293" s="1">
        <f>T293</f>
        <v>187425</v>
      </c>
    </row>
    <row r="294" spans="1:25" s="23" customFormat="1" ht="15.6" hidden="1" x14ac:dyDescent="0.25">
      <c r="A294" s="24" t="s">
        <v>1</v>
      </c>
      <c r="B294" s="25">
        <v>11</v>
      </c>
      <c r="C294" s="26" t="s">
        <v>209</v>
      </c>
      <c r="D294" s="27">
        <v>324</v>
      </c>
      <c r="E294" s="20"/>
      <c r="F294" s="20"/>
      <c r="G294" s="21">
        <f>SUM(G295)</f>
        <v>10000</v>
      </c>
      <c r="H294" s="21">
        <f t="shared" ref="H294:U294" si="146">SUM(H295)</f>
        <v>10000</v>
      </c>
      <c r="I294" s="21">
        <f t="shared" si="146"/>
        <v>10000</v>
      </c>
      <c r="J294" s="21">
        <f t="shared" si="146"/>
        <v>10000</v>
      </c>
      <c r="K294" s="21">
        <f t="shared" si="146"/>
        <v>0</v>
      </c>
      <c r="L294" s="22">
        <f t="shared" si="111"/>
        <v>0</v>
      </c>
      <c r="M294" s="21">
        <f t="shared" si="146"/>
        <v>20000</v>
      </c>
      <c r="N294" s="21">
        <f t="shared" si="146"/>
        <v>20000</v>
      </c>
      <c r="O294" s="21">
        <f t="shared" si="146"/>
        <v>10000</v>
      </c>
      <c r="P294" s="21">
        <f t="shared" si="146"/>
        <v>10000</v>
      </c>
      <c r="Q294" s="21">
        <f t="shared" si="146"/>
        <v>20000</v>
      </c>
      <c r="R294" s="21">
        <f t="shared" si="146"/>
        <v>15000</v>
      </c>
      <c r="S294" s="21">
        <f t="shared" si="146"/>
        <v>15000</v>
      </c>
      <c r="T294" s="21">
        <f t="shared" si="146"/>
        <v>20000</v>
      </c>
      <c r="U294" s="21">
        <f t="shared" si="146"/>
        <v>20000</v>
      </c>
      <c r="V294" s="57"/>
      <c r="W294" s="57"/>
      <c r="X294" s="57"/>
      <c r="Y294" s="12"/>
    </row>
    <row r="295" spans="1:25" s="23" customFormat="1" ht="30" hidden="1" x14ac:dyDescent="0.25">
      <c r="A295" s="28" t="s">
        <v>1</v>
      </c>
      <c r="B295" s="29">
        <v>11</v>
      </c>
      <c r="C295" s="30" t="s">
        <v>209</v>
      </c>
      <c r="D295" s="31">
        <v>3241</v>
      </c>
      <c r="E295" s="32" t="s">
        <v>238</v>
      </c>
      <c r="F295" s="32"/>
      <c r="G295" s="1">
        <v>10000</v>
      </c>
      <c r="H295" s="1">
        <v>10000</v>
      </c>
      <c r="I295" s="1">
        <v>10000</v>
      </c>
      <c r="J295" s="1">
        <v>10000</v>
      </c>
      <c r="K295" s="1">
        <v>0</v>
      </c>
      <c r="L295" s="33">
        <f t="shared" si="111"/>
        <v>0</v>
      </c>
      <c r="M295" s="1">
        <v>20000</v>
      </c>
      <c r="N295" s="1">
        <v>20000</v>
      </c>
      <c r="O295" s="1">
        <v>10000</v>
      </c>
      <c r="P295" s="1">
        <f>O295</f>
        <v>10000</v>
      </c>
      <c r="Q295" s="1">
        <v>20000</v>
      </c>
      <c r="R295" s="1">
        <v>15000</v>
      </c>
      <c r="S295" s="1">
        <f>R295</f>
        <v>15000</v>
      </c>
      <c r="T295" s="1">
        <v>20000</v>
      </c>
      <c r="U295" s="1">
        <f>T295</f>
        <v>20000</v>
      </c>
      <c r="V295" s="57"/>
      <c r="W295" s="57"/>
      <c r="X295" s="57"/>
      <c r="Y295" s="12"/>
    </row>
    <row r="296" spans="1:25" ht="78" x14ac:dyDescent="0.25">
      <c r="A296" s="417" t="s">
        <v>457</v>
      </c>
      <c r="B296" s="417"/>
      <c r="C296" s="417"/>
      <c r="D296" s="417"/>
      <c r="E296" s="20" t="s">
        <v>304</v>
      </c>
      <c r="F296" s="51" t="s">
        <v>449</v>
      </c>
      <c r="G296" s="21">
        <f>G297+G299+G302+G304+G307</f>
        <v>278000</v>
      </c>
      <c r="H296" s="21">
        <f t="shared" ref="H296:U296" si="147">H297+H299+H302+H304+H307</f>
        <v>278000</v>
      </c>
      <c r="I296" s="21">
        <f t="shared" si="147"/>
        <v>278000</v>
      </c>
      <c r="J296" s="21">
        <f t="shared" si="147"/>
        <v>278000</v>
      </c>
      <c r="K296" s="21">
        <f t="shared" si="147"/>
        <v>203502.62</v>
      </c>
      <c r="L296" s="22">
        <f t="shared" si="111"/>
        <v>73.202381294964027</v>
      </c>
      <c r="M296" s="21">
        <f t="shared" si="147"/>
        <v>278000</v>
      </c>
      <c r="N296" s="21">
        <f t="shared" si="147"/>
        <v>278000</v>
      </c>
      <c r="O296" s="21">
        <f t="shared" si="147"/>
        <v>278000</v>
      </c>
      <c r="P296" s="21">
        <f t="shared" si="147"/>
        <v>278000</v>
      </c>
      <c r="Q296" s="21">
        <f t="shared" si="147"/>
        <v>278000</v>
      </c>
      <c r="R296" s="21">
        <f t="shared" si="147"/>
        <v>320000</v>
      </c>
      <c r="S296" s="21">
        <f t="shared" si="147"/>
        <v>320000</v>
      </c>
      <c r="T296" s="21">
        <f t="shared" si="147"/>
        <v>375000</v>
      </c>
      <c r="U296" s="21">
        <f t="shared" si="147"/>
        <v>375000</v>
      </c>
    </row>
    <row r="297" spans="1:25" s="23" customFormat="1" ht="15.6" hidden="1" x14ac:dyDescent="0.25">
      <c r="A297" s="24" t="s">
        <v>100</v>
      </c>
      <c r="B297" s="25">
        <v>11</v>
      </c>
      <c r="C297" s="26" t="s">
        <v>25</v>
      </c>
      <c r="D297" s="27">
        <v>322</v>
      </c>
      <c r="E297" s="20"/>
      <c r="F297" s="20"/>
      <c r="G297" s="21">
        <f>SUM(G298)</f>
        <v>3000</v>
      </c>
      <c r="H297" s="21">
        <f t="shared" ref="H297:U297" si="148">SUM(H298)</f>
        <v>3000</v>
      </c>
      <c r="I297" s="21">
        <f t="shared" si="148"/>
        <v>3000</v>
      </c>
      <c r="J297" s="21">
        <f t="shared" si="148"/>
        <v>3000</v>
      </c>
      <c r="K297" s="21">
        <f t="shared" si="148"/>
        <v>0</v>
      </c>
      <c r="L297" s="22">
        <f t="shared" ref="L297:L361" si="149">IF(I297=0, "-", K297/I297*100)</f>
        <v>0</v>
      </c>
      <c r="M297" s="21">
        <f t="shared" si="148"/>
        <v>3000</v>
      </c>
      <c r="N297" s="21">
        <f t="shared" si="148"/>
        <v>3000</v>
      </c>
      <c r="O297" s="21">
        <f t="shared" si="148"/>
        <v>3000</v>
      </c>
      <c r="P297" s="21">
        <f t="shared" si="148"/>
        <v>3000</v>
      </c>
      <c r="Q297" s="21">
        <f t="shared" si="148"/>
        <v>3000</v>
      </c>
      <c r="R297" s="21">
        <f t="shared" si="148"/>
        <v>5000</v>
      </c>
      <c r="S297" s="21">
        <f t="shared" si="148"/>
        <v>5000</v>
      </c>
      <c r="T297" s="21">
        <f t="shared" si="148"/>
        <v>10000</v>
      </c>
      <c r="U297" s="21">
        <f t="shared" si="148"/>
        <v>10000</v>
      </c>
      <c r="V297" s="57"/>
      <c r="W297" s="57"/>
      <c r="X297" s="57"/>
      <c r="Y297" s="12"/>
    </row>
    <row r="298" spans="1:25" ht="30" hidden="1" x14ac:dyDescent="0.25">
      <c r="A298" s="28" t="s">
        <v>100</v>
      </c>
      <c r="B298" s="29">
        <v>11</v>
      </c>
      <c r="C298" s="30" t="s">
        <v>25</v>
      </c>
      <c r="D298" s="31">
        <v>3224</v>
      </c>
      <c r="E298" s="32" t="s">
        <v>144</v>
      </c>
      <c r="F298" s="32"/>
      <c r="G298" s="1">
        <v>3000</v>
      </c>
      <c r="H298" s="1">
        <v>3000</v>
      </c>
      <c r="I298" s="1">
        <v>3000</v>
      </c>
      <c r="J298" s="1">
        <v>3000</v>
      </c>
      <c r="K298" s="1">
        <v>0</v>
      </c>
      <c r="L298" s="33">
        <f t="shared" si="149"/>
        <v>0</v>
      </c>
      <c r="M298" s="1">
        <v>3000</v>
      </c>
      <c r="N298" s="1">
        <v>3000</v>
      </c>
      <c r="O298" s="1">
        <v>3000</v>
      </c>
      <c r="P298" s="1">
        <f>O298</f>
        <v>3000</v>
      </c>
      <c r="Q298" s="1">
        <v>3000</v>
      </c>
      <c r="R298" s="1">
        <v>5000</v>
      </c>
      <c r="S298" s="1">
        <f>R298</f>
        <v>5000</v>
      </c>
      <c r="T298" s="1">
        <v>10000</v>
      </c>
      <c r="U298" s="1">
        <f>T298</f>
        <v>10000</v>
      </c>
    </row>
    <row r="299" spans="1:25" s="23" customFormat="1" ht="15.6" hidden="1" x14ac:dyDescent="0.25">
      <c r="A299" s="24" t="s">
        <v>100</v>
      </c>
      <c r="B299" s="25">
        <v>11</v>
      </c>
      <c r="C299" s="26" t="s">
        <v>25</v>
      </c>
      <c r="D299" s="27">
        <v>323</v>
      </c>
      <c r="E299" s="20"/>
      <c r="F299" s="20"/>
      <c r="G299" s="21">
        <f>SUM(G300:G301)</f>
        <v>200000</v>
      </c>
      <c r="H299" s="21">
        <f t="shared" ref="H299:U299" si="150">SUM(H300:H301)</f>
        <v>200000</v>
      </c>
      <c r="I299" s="21">
        <f t="shared" si="150"/>
        <v>200000</v>
      </c>
      <c r="J299" s="21">
        <f t="shared" si="150"/>
        <v>200000</v>
      </c>
      <c r="K299" s="21">
        <f t="shared" si="150"/>
        <v>162540.12</v>
      </c>
      <c r="L299" s="22">
        <f t="shared" si="149"/>
        <v>81.270060000000001</v>
      </c>
      <c r="M299" s="21">
        <f t="shared" si="150"/>
        <v>200000</v>
      </c>
      <c r="N299" s="21">
        <f t="shared" si="150"/>
        <v>200000</v>
      </c>
      <c r="O299" s="21">
        <f t="shared" si="150"/>
        <v>200000</v>
      </c>
      <c r="P299" s="21">
        <f t="shared" si="150"/>
        <v>200000</v>
      </c>
      <c r="Q299" s="21">
        <f t="shared" si="150"/>
        <v>200000</v>
      </c>
      <c r="R299" s="21">
        <f t="shared" si="150"/>
        <v>220000</v>
      </c>
      <c r="S299" s="21">
        <f t="shared" si="150"/>
        <v>220000</v>
      </c>
      <c r="T299" s="21">
        <f t="shared" si="150"/>
        <v>240000</v>
      </c>
      <c r="U299" s="21">
        <f t="shared" si="150"/>
        <v>240000</v>
      </c>
      <c r="V299" s="57"/>
      <c r="W299" s="57"/>
      <c r="X299" s="57"/>
      <c r="Y299" s="12"/>
    </row>
    <row r="300" spans="1:25" hidden="1" x14ac:dyDescent="0.25">
      <c r="A300" s="28" t="s">
        <v>100</v>
      </c>
      <c r="B300" s="29">
        <v>11</v>
      </c>
      <c r="C300" s="30" t="s">
        <v>25</v>
      </c>
      <c r="D300" s="31">
        <v>3232</v>
      </c>
      <c r="E300" s="32" t="s">
        <v>118</v>
      </c>
      <c r="F300" s="32"/>
      <c r="G300" s="1">
        <v>180000</v>
      </c>
      <c r="H300" s="1">
        <v>180000</v>
      </c>
      <c r="I300" s="1">
        <v>180000</v>
      </c>
      <c r="J300" s="1">
        <v>180000</v>
      </c>
      <c r="K300" s="1">
        <v>162540.12</v>
      </c>
      <c r="L300" s="33">
        <f t="shared" si="149"/>
        <v>90.300066666666666</v>
      </c>
      <c r="M300" s="1">
        <v>180000</v>
      </c>
      <c r="N300" s="1">
        <v>180000</v>
      </c>
      <c r="O300" s="1">
        <v>180000</v>
      </c>
      <c r="P300" s="1">
        <f t="shared" ref="P300:P308" si="151">O300</f>
        <v>180000</v>
      </c>
      <c r="Q300" s="1">
        <v>180000</v>
      </c>
      <c r="R300" s="1">
        <v>200000</v>
      </c>
      <c r="S300" s="1">
        <f t="shared" ref="S300:S308" si="152">R300</f>
        <v>200000</v>
      </c>
      <c r="T300" s="1">
        <v>220000</v>
      </c>
      <c r="U300" s="1">
        <f t="shared" ref="U300:U308" si="153">T300</f>
        <v>220000</v>
      </c>
    </row>
    <row r="301" spans="1:25" ht="14.25" hidden="1" customHeight="1" x14ac:dyDescent="0.25">
      <c r="A301" s="28" t="s">
        <v>100</v>
      </c>
      <c r="B301" s="29">
        <v>11</v>
      </c>
      <c r="C301" s="30" t="s">
        <v>25</v>
      </c>
      <c r="D301" s="31">
        <v>3237</v>
      </c>
      <c r="E301" s="32" t="s">
        <v>36</v>
      </c>
      <c r="F301" s="32"/>
      <c r="G301" s="1">
        <v>20000</v>
      </c>
      <c r="H301" s="1">
        <v>20000</v>
      </c>
      <c r="I301" s="1">
        <v>20000</v>
      </c>
      <c r="J301" s="1">
        <v>20000</v>
      </c>
      <c r="K301" s="1">
        <v>0</v>
      </c>
      <c r="L301" s="33">
        <f t="shared" si="149"/>
        <v>0</v>
      </c>
      <c r="M301" s="1">
        <v>20000</v>
      </c>
      <c r="N301" s="1">
        <v>20000</v>
      </c>
      <c r="O301" s="1">
        <v>20000</v>
      </c>
      <c r="P301" s="1">
        <f t="shared" si="151"/>
        <v>20000</v>
      </c>
      <c r="Q301" s="1">
        <v>20000</v>
      </c>
      <c r="R301" s="1">
        <v>20000</v>
      </c>
      <c r="S301" s="1">
        <f t="shared" si="152"/>
        <v>20000</v>
      </c>
      <c r="T301" s="1">
        <v>20000</v>
      </c>
      <c r="U301" s="1">
        <f t="shared" si="153"/>
        <v>20000</v>
      </c>
    </row>
    <row r="302" spans="1:25" s="23" customFormat="1" ht="14.25" hidden="1" customHeight="1" x14ac:dyDescent="0.25">
      <c r="A302" s="24" t="s">
        <v>100</v>
      </c>
      <c r="B302" s="25">
        <v>11</v>
      </c>
      <c r="C302" s="26" t="s">
        <v>25</v>
      </c>
      <c r="D302" s="27">
        <v>412</v>
      </c>
      <c r="E302" s="20"/>
      <c r="F302" s="20"/>
      <c r="G302" s="21">
        <f>SUM(G303)</f>
        <v>5000</v>
      </c>
      <c r="H302" s="21">
        <f t="shared" ref="H302:U302" si="154">SUM(H303)</f>
        <v>5000</v>
      </c>
      <c r="I302" s="21">
        <f t="shared" si="154"/>
        <v>5000</v>
      </c>
      <c r="J302" s="21">
        <f t="shared" si="154"/>
        <v>5000</v>
      </c>
      <c r="K302" s="21">
        <f t="shared" si="154"/>
        <v>0</v>
      </c>
      <c r="L302" s="22">
        <f t="shared" si="149"/>
        <v>0</v>
      </c>
      <c r="M302" s="21">
        <f t="shared" si="154"/>
        <v>5000</v>
      </c>
      <c r="N302" s="21">
        <f t="shared" si="154"/>
        <v>5000</v>
      </c>
      <c r="O302" s="21">
        <f t="shared" si="154"/>
        <v>5000</v>
      </c>
      <c r="P302" s="21">
        <f t="shared" si="154"/>
        <v>5000</v>
      </c>
      <c r="Q302" s="21">
        <f t="shared" si="154"/>
        <v>5000</v>
      </c>
      <c r="R302" s="21">
        <f t="shared" si="154"/>
        <v>10000</v>
      </c>
      <c r="S302" s="21">
        <f t="shared" si="154"/>
        <v>10000</v>
      </c>
      <c r="T302" s="21">
        <f t="shared" si="154"/>
        <v>15000</v>
      </c>
      <c r="U302" s="21">
        <f t="shared" si="154"/>
        <v>15000</v>
      </c>
      <c r="V302" s="57"/>
      <c r="W302" s="57"/>
      <c r="X302" s="57"/>
      <c r="Y302" s="12"/>
    </row>
    <row r="303" spans="1:25" hidden="1" x14ac:dyDescent="0.25">
      <c r="A303" s="28" t="s">
        <v>100</v>
      </c>
      <c r="B303" s="29">
        <v>11</v>
      </c>
      <c r="C303" s="30" t="s">
        <v>25</v>
      </c>
      <c r="D303" s="31">
        <v>4126</v>
      </c>
      <c r="E303" s="32" t="s">
        <v>4</v>
      </c>
      <c r="F303" s="32"/>
      <c r="G303" s="1">
        <v>5000</v>
      </c>
      <c r="H303" s="1">
        <v>5000</v>
      </c>
      <c r="I303" s="1">
        <v>5000</v>
      </c>
      <c r="J303" s="1">
        <v>5000</v>
      </c>
      <c r="K303" s="1">
        <v>0</v>
      </c>
      <c r="L303" s="33">
        <f t="shared" si="149"/>
        <v>0</v>
      </c>
      <c r="M303" s="1">
        <v>5000</v>
      </c>
      <c r="N303" s="1">
        <v>5000</v>
      </c>
      <c r="O303" s="1">
        <v>5000</v>
      </c>
      <c r="P303" s="1">
        <f t="shared" si="151"/>
        <v>5000</v>
      </c>
      <c r="Q303" s="1">
        <v>5000</v>
      </c>
      <c r="R303" s="1">
        <v>10000</v>
      </c>
      <c r="S303" s="1">
        <f t="shared" si="152"/>
        <v>10000</v>
      </c>
      <c r="T303" s="1">
        <v>15000</v>
      </c>
      <c r="U303" s="1">
        <f t="shared" si="153"/>
        <v>15000</v>
      </c>
    </row>
    <row r="304" spans="1:25" s="23" customFormat="1" ht="15.6" hidden="1" x14ac:dyDescent="0.25">
      <c r="A304" s="24" t="s">
        <v>100</v>
      </c>
      <c r="B304" s="25">
        <v>11</v>
      </c>
      <c r="C304" s="26" t="s">
        <v>25</v>
      </c>
      <c r="D304" s="27">
        <v>422</v>
      </c>
      <c r="E304" s="20"/>
      <c r="F304" s="20"/>
      <c r="G304" s="21">
        <f>SUM(G305:G306)</f>
        <v>65000</v>
      </c>
      <c r="H304" s="21">
        <f t="shared" ref="H304:U304" si="155">SUM(H305:H306)</f>
        <v>65000</v>
      </c>
      <c r="I304" s="21">
        <f t="shared" si="155"/>
        <v>65000</v>
      </c>
      <c r="J304" s="21">
        <f t="shared" si="155"/>
        <v>65000</v>
      </c>
      <c r="K304" s="21">
        <f t="shared" si="155"/>
        <v>40962.5</v>
      </c>
      <c r="L304" s="22">
        <f t="shared" si="149"/>
        <v>63.019230769230774</v>
      </c>
      <c r="M304" s="21">
        <f t="shared" si="155"/>
        <v>65000</v>
      </c>
      <c r="N304" s="21">
        <f t="shared" si="155"/>
        <v>65000</v>
      </c>
      <c r="O304" s="21">
        <f t="shared" si="155"/>
        <v>65000</v>
      </c>
      <c r="P304" s="21">
        <f t="shared" si="155"/>
        <v>65000</v>
      </c>
      <c r="Q304" s="21">
        <f t="shared" si="155"/>
        <v>65000</v>
      </c>
      <c r="R304" s="21">
        <f t="shared" si="155"/>
        <v>75000</v>
      </c>
      <c r="S304" s="21">
        <f t="shared" si="155"/>
        <v>75000</v>
      </c>
      <c r="T304" s="21">
        <f t="shared" si="155"/>
        <v>90000</v>
      </c>
      <c r="U304" s="21">
        <f t="shared" si="155"/>
        <v>90000</v>
      </c>
      <c r="V304" s="57"/>
      <c r="W304" s="57"/>
      <c r="X304" s="57"/>
      <c r="Y304" s="12"/>
    </row>
    <row r="305" spans="1:25" hidden="1" x14ac:dyDescent="0.25">
      <c r="A305" s="28" t="s">
        <v>100</v>
      </c>
      <c r="B305" s="29">
        <v>11</v>
      </c>
      <c r="C305" s="30" t="s">
        <v>25</v>
      </c>
      <c r="D305" s="31">
        <v>4221</v>
      </c>
      <c r="E305" s="32" t="s">
        <v>129</v>
      </c>
      <c r="F305" s="32"/>
      <c r="G305" s="1">
        <v>50000</v>
      </c>
      <c r="H305" s="1">
        <v>50000</v>
      </c>
      <c r="I305" s="1">
        <v>50000</v>
      </c>
      <c r="J305" s="1">
        <v>50000</v>
      </c>
      <c r="K305" s="1">
        <v>40962.5</v>
      </c>
      <c r="L305" s="33">
        <f t="shared" si="149"/>
        <v>81.924999999999997</v>
      </c>
      <c r="M305" s="1">
        <v>50000</v>
      </c>
      <c r="N305" s="1">
        <v>50000</v>
      </c>
      <c r="O305" s="1">
        <v>50000</v>
      </c>
      <c r="P305" s="1">
        <f t="shared" si="151"/>
        <v>50000</v>
      </c>
      <c r="Q305" s="1">
        <v>50000</v>
      </c>
      <c r="R305" s="1">
        <v>60000</v>
      </c>
      <c r="S305" s="1">
        <f t="shared" si="152"/>
        <v>60000</v>
      </c>
      <c r="T305" s="1">
        <v>70000</v>
      </c>
      <c r="U305" s="1">
        <f t="shared" si="153"/>
        <v>70000</v>
      </c>
    </row>
    <row r="306" spans="1:25" hidden="1" x14ac:dyDescent="0.25">
      <c r="A306" s="28" t="s">
        <v>100</v>
      </c>
      <c r="B306" s="29">
        <v>11</v>
      </c>
      <c r="C306" s="30" t="s">
        <v>25</v>
      </c>
      <c r="D306" s="31">
        <v>4223</v>
      </c>
      <c r="E306" s="32" t="s">
        <v>131</v>
      </c>
      <c r="F306" s="32"/>
      <c r="G306" s="1">
        <v>15000</v>
      </c>
      <c r="H306" s="1">
        <v>15000</v>
      </c>
      <c r="I306" s="1">
        <v>15000</v>
      </c>
      <c r="J306" s="1">
        <v>15000</v>
      </c>
      <c r="K306" s="1">
        <v>0</v>
      </c>
      <c r="L306" s="33">
        <f t="shared" si="149"/>
        <v>0</v>
      </c>
      <c r="M306" s="1">
        <v>15000</v>
      </c>
      <c r="N306" s="1">
        <v>15000</v>
      </c>
      <c r="O306" s="1">
        <v>15000</v>
      </c>
      <c r="P306" s="1">
        <f t="shared" si="151"/>
        <v>15000</v>
      </c>
      <c r="Q306" s="1">
        <v>15000</v>
      </c>
      <c r="R306" s="1">
        <v>15000</v>
      </c>
      <c r="S306" s="1">
        <f t="shared" si="152"/>
        <v>15000</v>
      </c>
      <c r="T306" s="1">
        <v>20000</v>
      </c>
      <c r="U306" s="1">
        <f t="shared" si="153"/>
        <v>20000</v>
      </c>
    </row>
    <row r="307" spans="1:25" s="23" customFormat="1" ht="15.6" hidden="1" x14ac:dyDescent="0.25">
      <c r="A307" s="24" t="s">
        <v>100</v>
      </c>
      <c r="B307" s="25">
        <v>11</v>
      </c>
      <c r="C307" s="26" t="s">
        <v>25</v>
      </c>
      <c r="D307" s="27">
        <v>451</v>
      </c>
      <c r="E307" s="20"/>
      <c r="F307" s="20"/>
      <c r="G307" s="21">
        <f>SUM(G308)</f>
        <v>5000</v>
      </c>
      <c r="H307" s="21">
        <f t="shared" ref="H307:U307" si="156">SUM(H308)</f>
        <v>5000</v>
      </c>
      <c r="I307" s="21">
        <f t="shared" si="156"/>
        <v>5000</v>
      </c>
      <c r="J307" s="21">
        <f t="shared" si="156"/>
        <v>5000</v>
      </c>
      <c r="K307" s="21">
        <f t="shared" si="156"/>
        <v>0</v>
      </c>
      <c r="L307" s="22">
        <f t="shared" si="149"/>
        <v>0</v>
      </c>
      <c r="M307" s="21">
        <f t="shared" si="156"/>
        <v>5000</v>
      </c>
      <c r="N307" s="21">
        <f t="shared" si="156"/>
        <v>5000</v>
      </c>
      <c r="O307" s="21">
        <f t="shared" si="156"/>
        <v>5000</v>
      </c>
      <c r="P307" s="21">
        <f t="shared" si="156"/>
        <v>5000</v>
      </c>
      <c r="Q307" s="21">
        <f t="shared" si="156"/>
        <v>5000</v>
      </c>
      <c r="R307" s="21">
        <f t="shared" si="156"/>
        <v>10000</v>
      </c>
      <c r="S307" s="21">
        <f t="shared" si="156"/>
        <v>10000</v>
      </c>
      <c r="T307" s="21">
        <f t="shared" si="156"/>
        <v>20000</v>
      </c>
      <c r="U307" s="21">
        <f t="shared" si="156"/>
        <v>20000</v>
      </c>
      <c r="V307" s="57"/>
      <c r="W307" s="57"/>
      <c r="X307" s="57"/>
      <c r="Y307" s="12"/>
    </row>
    <row r="308" spans="1:25" hidden="1" x14ac:dyDescent="0.25">
      <c r="A308" s="28" t="s">
        <v>100</v>
      </c>
      <c r="B308" s="29">
        <v>11</v>
      </c>
      <c r="C308" s="30" t="s">
        <v>25</v>
      </c>
      <c r="D308" s="31">
        <v>4511</v>
      </c>
      <c r="E308" s="32" t="s">
        <v>136</v>
      </c>
      <c r="F308" s="32"/>
      <c r="G308" s="1">
        <v>5000</v>
      </c>
      <c r="H308" s="1">
        <v>5000</v>
      </c>
      <c r="I308" s="1">
        <v>5000</v>
      </c>
      <c r="J308" s="1">
        <v>5000</v>
      </c>
      <c r="K308" s="1">
        <v>0</v>
      </c>
      <c r="L308" s="33">
        <f t="shared" si="149"/>
        <v>0</v>
      </c>
      <c r="M308" s="1">
        <v>5000</v>
      </c>
      <c r="N308" s="1">
        <v>5000</v>
      </c>
      <c r="O308" s="1">
        <v>5000</v>
      </c>
      <c r="P308" s="1">
        <f t="shared" si="151"/>
        <v>5000</v>
      </c>
      <c r="Q308" s="1">
        <v>5000</v>
      </c>
      <c r="R308" s="1">
        <v>10000</v>
      </c>
      <c r="S308" s="1">
        <f t="shared" si="152"/>
        <v>10000</v>
      </c>
      <c r="T308" s="1">
        <v>20000</v>
      </c>
      <c r="U308" s="1">
        <f t="shared" si="153"/>
        <v>20000</v>
      </c>
    </row>
    <row r="309" spans="1:25" ht="78" x14ac:dyDescent="0.25">
      <c r="A309" s="417" t="s">
        <v>456</v>
      </c>
      <c r="B309" s="418"/>
      <c r="C309" s="418"/>
      <c r="D309" s="418"/>
      <c r="E309" s="20" t="s">
        <v>214</v>
      </c>
      <c r="F309" s="51" t="s">
        <v>449</v>
      </c>
      <c r="G309" s="21">
        <f>SUM(G310)</f>
        <v>250000</v>
      </c>
      <c r="H309" s="21">
        <f t="shared" ref="H309:U310" si="157">SUM(H310)</f>
        <v>250000</v>
      </c>
      <c r="I309" s="21">
        <f t="shared" si="157"/>
        <v>250000</v>
      </c>
      <c r="J309" s="21">
        <f t="shared" si="157"/>
        <v>250000</v>
      </c>
      <c r="K309" s="21">
        <f t="shared" si="157"/>
        <v>0</v>
      </c>
      <c r="L309" s="22">
        <f t="shared" si="149"/>
        <v>0</v>
      </c>
      <c r="M309" s="21">
        <f t="shared" si="157"/>
        <v>250000</v>
      </c>
      <c r="N309" s="21">
        <f t="shared" si="157"/>
        <v>250000</v>
      </c>
      <c r="O309" s="21">
        <f t="shared" si="157"/>
        <v>150000</v>
      </c>
      <c r="P309" s="21">
        <f t="shared" si="157"/>
        <v>150000</v>
      </c>
      <c r="Q309" s="21">
        <f t="shared" si="157"/>
        <v>250000</v>
      </c>
      <c r="R309" s="21">
        <f t="shared" si="157"/>
        <v>157500</v>
      </c>
      <c r="S309" s="21">
        <f t="shared" si="157"/>
        <v>157500</v>
      </c>
      <c r="T309" s="21">
        <f t="shared" si="157"/>
        <v>165375</v>
      </c>
      <c r="U309" s="21">
        <f t="shared" si="157"/>
        <v>165375</v>
      </c>
    </row>
    <row r="310" spans="1:25" s="23" customFormat="1" ht="15.6" hidden="1" x14ac:dyDescent="0.25">
      <c r="A310" s="24" t="s">
        <v>215</v>
      </c>
      <c r="B310" s="25">
        <v>11</v>
      </c>
      <c r="C310" s="26" t="s">
        <v>25</v>
      </c>
      <c r="D310" s="42">
        <v>386</v>
      </c>
      <c r="E310" s="20"/>
      <c r="F310" s="20"/>
      <c r="G310" s="21">
        <f>SUM(G311)</f>
        <v>250000</v>
      </c>
      <c r="H310" s="21">
        <f t="shared" si="157"/>
        <v>250000</v>
      </c>
      <c r="I310" s="21">
        <f t="shared" si="157"/>
        <v>250000</v>
      </c>
      <c r="J310" s="21">
        <f t="shared" si="157"/>
        <v>250000</v>
      </c>
      <c r="K310" s="21">
        <f t="shared" si="157"/>
        <v>0</v>
      </c>
      <c r="L310" s="22">
        <f t="shared" si="149"/>
        <v>0</v>
      </c>
      <c r="M310" s="21">
        <f t="shared" si="157"/>
        <v>250000</v>
      </c>
      <c r="N310" s="21">
        <f t="shared" si="157"/>
        <v>250000</v>
      </c>
      <c r="O310" s="21">
        <f t="shared" si="157"/>
        <v>150000</v>
      </c>
      <c r="P310" s="21">
        <f t="shared" si="157"/>
        <v>150000</v>
      </c>
      <c r="Q310" s="21">
        <f t="shared" si="157"/>
        <v>250000</v>
      </c>
      <c r="R310" s="21">
        <f t="shared" si="157"/>
        <v>157500</v>
      </c>
      <c r="S310" s="21">
        <f t="shared" si="157"/>
        <v>157500</v>
      </c>
      <c r="T310" s="21">
        <f t="shared" si="157"/>
        <v>165375</v>
      </c>
      <c r="U310" s="21">
        <f t="shared" si="157"/>
        <v>165375</v>
      </c>
      <c r="V310" s="57"/>
      <c r="W310" s="57"/>
      <c r="X310" s="57"/>
      <c r="Y310" s="12"/>
    </row>
    <row r="311" spans="1:25" ht="45" hidden="1" x14ac:dyDescent="0.25">
      <c r="A311" s="28" t="s">
        <v>215</v>
      </c>
      <c r="B311" s="29">
        <v>11</v>
      </c>
      <c r="C311" s="30" t="s">
        <v>25</v>
      </c>
      <c r="D311" s="31">
        <v>3862</v>
      </c>
      <c r="E311" s="32" t="s">
        <v>286</v>
      </c>
      <c r="F311" s="32"/>
      <c r="G311" s="1">
        <v>250000</v>
      </c>
      <c r="H311" s="1">
        <v>250000</v>
      </c>
      <c r="I311" s="1">
        <v>250000</v>
      </c>
      <c r="J311" s="1">
        <v>250000</v>
      </c>
      <c r="K311" s="1">
        <v>0</v>
      </c>
      <c r="L311" s="33">
        <f t="shared" si="149"/>
        <v>0</v>
      </c>
      <c r="M311" s="1">
        <v>250000</v>
      </c>
      <c r="N311" s="1">
        <v>250000</v>
      </c>
      <c r="O311" s="1">
        <v>150000</v>
      </c>
      <c r="P311" s="1">
        <f>O311</f>
        <v>150000</v>
      </c>
      <c r="Q311" s="1">
        <v>250000</v>
      </c>
      <c r="R311" s="1">
        <v>157500</v>
      </c>
      <c r="S311" s="1">
        <f>R311</f>
        <v>157500</v>
      </c>
      <c r="T311" s="1">
        <v>165375</v>
      </c>
      <c r="U311" s="1">
        <f>T311</f>
        <v>165375</v>
      </c>
    </row>
    <row r="312" spans="1:25" s="35" customFormat="1" ht="78" x14ac:dyDescent="0.25">
      <c r="A312" s="417" t="s">
        <v>455</v>
      </c>
      <c r="B312" s="417"/>
      <c r="C312" s="417"/>
      <c r="D312" s="417"/>
      <c r="E312" s="20" t="s">
        <v>32</v>
      </c>
      <c r="F312" s="51" t="s">
        <v>449</v>
      </c>
      <c r="G312" s="21">
        <f>G313+G315</f>
        <v>1320000</v>
      </c>
      <c r="H312" s="21">
        <f t="shared" ref="H312:U312" si="158">H313+H315</f>
        <v>1320000</v>
      </c>
      <c r="I312" s="21">
        <f t="shared" si="158"/>
        <v>1320000</v>
      </c>
      <c r="J312" s="21">
        <f t="shared" si="158"/>
        <v>1320000</v>
      </c>
      <c r="K312" s="21">
        <f t="shared" si="158"/>
        <v>1271909.71</v>
      </c>
      <c r="L312" s="22">
        <f t="shared" si="149"/>
        <v>96.35679621212121</v>
      </c>
      <c r="M312" s="21">
        <f t="shared" si="158"/>
        <v>1340000</v>
      </c>
      <c r="N312" s="21">
        <f t="shared" si="158"/>
        <v>1340000</v>
      </c>
      <c r="O312" s="21">
        <f t="shared" si="158"/>
        <v>1320000</v>
      </c>
      <c r="P312" s="21">
        <f t="shared" si="158"/>
        <v>1320000</v>
      </c>
      <c r="Q312" s="21">
        <f t="shared" si="158"/>
        <v>1340000</v>
      </c>
      <c r="R312" s="21">
        <f t="shared" si="158"/>
        <v>1320000</v>
      </c>
      <c r="S312" s="21">
        <f t="shared" si="158"/>
        <v>1320000</v>
      </c>
      <c r="T312" s="21">
        <f t="shared" si="158"/>
        <v>1320000</v>
      </c>
      <c r="U312" s="21">
        <f t="shared" si="158"/>
        <v>1320000</v>
      </c>
      <c r="V312" s="1"/>
      <c r="W312" s="1"/>
      <c r="X312" s="1"/>
      <c r="Y312" s="74"/>
    </row>
    <row r="313" spans="1:25" s="36" customFormat="1" ht="15.6" hidden="1" x14ac:dyDescent="0.25">
      <c r="A313" s="24" t="s">
        <v>2</v>
      </c>
      <c r="B313" s="25">
        <v>11</v>
      </c>
      <c r="C313" s="26" t="s">
        <v>25</v>
      </c>
      <c r="D313" s="27">
        <v>323</v>
      </c>
      <c r="E313" s="20"/>
      <c r="F313" s="20"/>
      <c r="G313" s="21">
        <f>SUM(G314)</f>
        <v>810000</v>
      </c>
      <c r="H313" s="21">
        <f t="shared" ref="H313:U313" si="159">SUM(H314)</f>
        <v>810000</v>
      </c>
      <c r="I313" s="21">
        <f t="shared" si="159"/>
        <v>810000</v>
      </c>
      <c r="J313" s="21">
        <f t="shared" si="159"/>
        <v>810000</v>
      </c>
      <c r="K313" s="21">
        <f t="shared" si="159"/>
        <v>810000</v>
      </c>
      <c r="L313" s="22">
        <f t="shared" si="149"/>
        <v>100</v>
      </c>
      <c r="M313" s="21">
        <f t="shared" si="159"/>
        <v>820000</v>
      </c>
      <c r="N313" s="21">
        <f t="shared" si="159"/>
        <v>820000</v>
      </c>
      <c r="O313" s="21">
        <f t="shared" si="159"/>
        <v>810000</v>
      </c>
      <c r="P313" s="21">
        <f t="shared" si="159"/>
        <v>810000</v>
      </c>
      <c r="Q313" s="21">
        <f t="shared" si="159"/>
        <v>820000</v>
      </c>
      <c r="R313" s="21">
        <f t="shared" si="159"/>
        <v>810000</v>
      </c>
      <c r="S313" s="21">
        <f t="shared" si="159"/>
        <v>810000</v>
      </c>
      <c r="T313" s="21">
        <f t="shared" si="159"/>
        <v>810000</v>
      </c>
      <c r="U313" s="21">
        <f t="shared" si="159"/>
        <v>810000</v>
      </c>
      <c r="V313" s="21"/>
      <c r="W313" s="21"/>
      <c r="X313" s="21"/>
      <c r="Y313" s="132"/>
    </row>
    <row r="314" spans="1:25" hidden="1" x14ac:dyDescent="0.25">
      <c r="A314" s="28" t="s">
        <v>2</v>
      </c>
      <c r="B314" s="29">
        <v>11</v>
      </c>
      <c r="C314" s="30" t="s">
        <v>25</v>
      </c>
      <c r="D314" s="31">
        <v>3235</v>
      </c>
      <c r="E314" s="32" t="s">
        <v>42</v>
      </c>
      <c r="F314" s="32"/>
      <c r="G314" s="1">
        <v>810000</v>
      </c>
      <c r="H314" s="1">
        <v>810000</v>
      </c>
      <c r="I314" s="1">
        <v>810000</v>
      </c>
      <c r="J314" s="1">
        <v>810000</v>
      </c>
      <c r="K314" s="1">
        <v>810000</v>
      </c>
      <c r="L314" s="33">
        <f t="shared" si="149"/>
        <v>100</v>
      </c>
      <c r="M314" s="1">
        <v>820000</v>
      </c>
      <c r="N314" s="1">
        <v>820000</v>
      </c>
      <c r="O314" s="1">
        <v>810000</v>
      </c>
      <c r="P314" s="1">
        <f>O314</f>
        <v>810000</v>
      </c>
      <c r="Q314" s="1">
        <v>820000</v>
      </c>
      <c r="R314" s="1">
        <v>810000</v>
      </c>
      <c r="S314" s="1">
        <f>R314</f>
        <v>810000</v>
      </c>
      <c r="T314" s="1">
        <v>810000</v>
      </c>
      <c r="U314" s="1">
        <f>T314</f>
        <v>810000</v>
      </c>
    </row>
    <row r="315" spans="1:25" s="23" customFormat="1" ht="15.6" hidden="1" x14ac:dyDescent="0.25">
      <c r="A315" s="24" t="s">
        <v>2</v>
      </c>
      <c r="B315" s="25">
        <v>11</v>
      </c>
      <c r="C315" s="26" t="s">
        <v>25</v>
      </c>
      <c r="D315" s="27">
        <v>329</v>
      </c>
      <c r="E315" s="20"/>
      <c r="F315" s="20"/>
      <c r="G315" s="21">
        <f>SUM(G316)</f>
        <v>510000</v>
      </c>
      <c r="H315" s="21">
        <f t="shared" ref="H315:U315" si="160">SUM(H316)</f>
        <v>510000</v>
      </c>
      <c r="I315" s="21">
        <f t="shared" si="160"/>
        <v>510000</v>
      </c>
      <c r="J315" s="21">
        <f t="shared" si="160"/>
        <v>510000</v>
      </c>
      <c r="K315" s="21">
        <f t="shared" si="160"/>
        <v>461909.71</v>
      </c>
      <c r="L315" s="22">
        <f t="shared" si="149"/>
        <v>90.570531372549027</v>
      </c>
      <c r="M315" s="21">
        <f t="shared" si="160"/>
        <v>520000</v>
      </c>
      <c r="N315" s="21">
        <f t="shared" si="160"/>
        <v>520000</v>
      </c>
      <c r="O315" s="21">
        <f t="shared" si="160"/>
        <v>510000</v>
      </c>
      <c r="P315" s="21">
        <f t="shared" si="160"/>
        <v>510000</v>
      </c>
      <c r="Q315" s="21">
        <f t="shared" si="160"/>
        <v>520000</v>
      </c>
      <c r="R315" s="21">
        <f t="shared" si="160"/>
        <v>510000</v>
      </c>
      <c r="S315" s="21">
        <f t="shared" si="160"/>
        <v>510000</v>
      </c>
      <c r="T315" s="21">
        <f t="shared" si="160"/>
        <v>510000</v>
      </c>
      <c r="U315" s="21">
        <f t="shared" si="160"/>
        <v>510000</v>
      </c>
      <c r="V315" s="57"/>
      <c r="W315" s="57"/>
      <c r="X315" s="57"/>
      <c r="Y315" s="12"/>
    </row>
    <row r="316" spans="1:25" s="23" customFormat="1" ht="15.6" hidden="1" x14ac:dyDescent="0.25">
      <c r="A316" s="28" t="s">
        <v>2</v>
      </c>
      <c r="B316" s="29">
        <v>11</v>
      </c>
      <c r="C316" s="30" t="s">
        <v>25</v>
      </c>
      <c r="D316" s="31">
        <v>3294</v>
      </c>
      <c r="E316" s="32" t="s">
        <v>37</v>
      </c>
      <c r="F316" s="32"/>
      <c r="G316" s="1">
        <v>510000</v>
      </c>
      <c r="H316" s="1">
        <v>510000</v>
      </c>
      <c r="I316" s="1">
        <v>510000</v>
      </c>
      <c r="J316" s="1">
        <v>510000</v>
      </c>
      <c r="K316" s="1">
        <v>461909.71</v>
      </c>
      <c r="L316" s="33">
        <f t="shared" si="149"/>
        <v>90.570531372549027</v>
      </c>
      <c r="M316" s="1">
        <v>520000</v>
      </c>
      <c r="N316" s="1">
        <v>520000</v>
      </c>
      <c r="O316" s="1">
        <v>510000</v>
      </c>
      <c r="P316" s="1">
        <f>O316</f>
        <v>510000</v>
      </c>
      <c r="Q316" s="1">
        <v>520000</v>
      </c>
      <c r="R316" s="1">
        <v>510000</v>
      </c>
      <c r="S316" s="1">
        <f>R316</f>
        <v>510000</v>
      </c>
      <c r="T316" s="1">
        <v>510000</v>
      </c>
      <c r="U316" s="1">
        <f>T316</f>
        <v>510000</v>
      </c>
      <c r="V316" s="57"/>
      <c r="W316" s="57"/>
      <c r="X316" s="57"/>
      <c r="Y316" s="12"/>
    </row>
    <row r="317" spans="1:25" s="23" customFormat="1" ht="78" x14ac:dyDescent="0.25">
      <c r="A317" s="417" t="s">
        <v>454</v>
      </c>
      <c r="B317" s="417"/>
      <c r="C317" s="417"/>
      <c r="D317" s="417"/>
      <c r="E317" s="20" t="s">
        <v>57</v>
      </c>
      <c r="F317" s="51" t="s">
        <v>449</v>
      </c>
      <c r="G317" s="21">
        <f>G318+G322+G324+G328+G330</f>
        <v>830000</v>
      </c>
      <c r="H317" s="21">
        <f t="shared" ref="H317:U317" si="161">H318+H322+H324+H328+H330</f>
        <v>830000</v>
      </c>
      <c r="I317" s="21">
        <f t="shared" si="161"/>
        <v>830000</v>
      </c>
      <c r="J317" s="21">
        <f t="shared" si="161"/>
        <v>830000</v>
      </c>
      <c r="K317" s="21">
        <f t="shared" si="161"/>
        <v>149570</v>
      </c>
      <c r="L317" s="22">
        <f t="shared" si="149"/>
        <v>18.020481927710843</v>
      </c>
      <c r="M317" s="21">
        <f t="shared" si="161"/>
        <v>830000</v>
      </c>
      <c r="N317" s="21">
        <f t="shared" si="161"/>
        <v>830000</v>
      </c>
      <c r="O317" s="21">
        <f t="shared" si="161"/>
        <v>600000</v>
      </c>
      <c r="P317" s="21">
        <f t="shared" si="161"/>
        <v>600000</v>
      </c>
      <c r="Q317" s="21">
        <f t="shared" si="161"/>
        <v>830000</v>
      </c>
      <c r="R317" s="21">
        <f t="shared" si="161"/>
        <v>671000</v>
      </c>
      <c r="S317" s="21">
        <f t="shared" si="161"/>
        <v>671000</v>
      </c>
      <c r="T317" s="21">
        <f t="shared" si="161"/>
        <v>742800</v>
      </c>
      <c r="U317" s="21">
        <f t="shared" si="161"/>
        <v>742800</v>
      </c>
      <c r="V317" s="57"/>
      <c r="W317" s="57"/>
      <c r="X317" s="57"/>
      <c r="Y317" s="12"/>
    </row>
    <row r="318" spans="1:25" s="23" customFormat="1" ht="15.6" hidden="1" x14ac:dyDescent="0.25">
      <c r="A318" s="24" t="s">
        <v>68</v>
      </c>
      <c r="B318" s="24">
        <v>11</v>
      </c>
      <c r="C318" s="52" t="s">
        <v>25</v>
      </c>
      <c r="D318" s="27">
        <v>323</v>
      </c>
      <c r="E318" s="20"/>
      <c r="F318" s="20"/>
      <c r="G318" s="21">
        <f>SUM(G319:G321)</f>
        <v>500000</v>
      </c>
      <c r="H318" s="21">
        <f t="shared" ref="H318:U318" si="162">SUM(H319:H321)</f>
        <v>500000</v>
      </c>
      <c r="I318" s="21">
        <f t="shared" si="162"/>
        <v>500000</v>
      </c>
      <c r="J318" s="21">
        <f t="shared" si="162"/>
        <v>500000</v>
      </c>
      <c r="K318" s="21">
        <f t="shared" si="162"/>
        <v>0</v>
      </c>
      <c r="L318" s="22">
        <f t="shared" si="149"/>
        <v>0</v>
      </c>
      <c r="M318" s="21">
        <f t="shared" si="162"/>
        <v>500000</v>
      </c>
      <c r="N318" s="21">
        <f t="shared" si="162"/>
        <v>500000</v>
      </c>
      <c r="O318" s="21">
        <f t="shared" si="162"/>
        <v>350000</v>
      </c>
      <c r="P318" s="21">
        <f t="shared" si="162"/>
        <v>350000</v>
      </c>
      <c r="Q318" s="21">
        <f t="shared" si="162"/>
        <v>500000</v>
      </c>
      <c r="R318" s="21">
        <f t="shared" si="162"/>
        <v>375000</v>
      </c>
      <c r="S318" s="21">
        <f t="shared" si="162"/>
        <v>375000</v>
      </c>
      <c r="T318" s="21">
        <f t="shared" si="162"/>
        <v>400750</v>
      </c>
      <c r="U318" s="21">
        <f t="shared" si="162"/>
        <v>400750</v>
      </c>
      <c r="V318" s="57"/>
      <c r="W318" s="57"/>
      <c r="X318" s="57"/>
      <c r="Y318" s="12"/>
    </row>
    <row r="319" spans="1:25" hidden="1" x14ac:dyDescent="0.25">
      <c r="A319" s="28" t="s">
        <v>68</v>
      </c>
      <c r="B319" s="28">
        <v>11</v>
      </c>
      <c r="C319" s="53" t="s">
        <v>25</v>
      </c>
      <c r="D319" s="31">
        <v>3232</v>
      </c>
      <c r="E319" s="32" t="s">
        <v>118</v>
      </c>
      <c r="F319" s="32"/>
      <c r="G319" s="1">
        <v>150000</v>
      </c>
      <c r="H319" s="1">
        <v>150000</v>
      </c>
      <c r="I319" s="1">
        <v>150000</v>
      </c>
      <c r="J319" s="1">
        <v>150000</v>
      </c>
      <c r="K319" s="1">
        <v>0</v>
      </c>
      <c r="L319" s="33">
        <f t="shared" si="149"/>
        <v>0</v>
      </c>
      <c r="M319" s="1">
        <v>150000</v>
      </c>
      <c r="N319" s="1">
        <v>150000</v>
      </c>
      <c r="O319" s="1">
        <v>100000</v>
      </c>
      <c r="P319" s="1">
        <f>O319</f>
        <v>100000</v>
      </c>
      <c r="Q319" s="1">
        <v>150000</v>
      </c>
      <c r="R319" s="1">
        <v>105000</v>
      </c>
      <c r="S319" s="1">
        <f>R319</f>
        <v>105000</v>
      </c>
      <c r="T319" s="1">
        <v>110250</v>
      </c>
      <c r="U319" s="1">
        <f>T319</f>
        <v>110250</v>
      </c>
    </row>
    <row r="320" spans="1:25" s="23" customFormat="1" ht="15.6" hidden="1" x14ac:dyDescent="0.25">
      <c r="A320" s="28" t="s">
        <v>68</v>
      </c>
      <c r="B320" s="28">
        <v>11</v>
      </c>
      <c r="C320" s="53" t="s">
        <v>25</v>
      </c>
      <c r="D320" s="31">
        <v>3237</v>
      </c>
      <c r="E320" s="32" t="s">
        <v>36</v>
      </c>
      <c r="F320" s="32"/>
      <c r="G320" s="1">
        <v>50000</v>
      </c>
      <c r="H320" s="1">
        <v>50000</v>
      </c>
      <c r="I320" s="1">
        <v>50000</v>
      </c>
      <c r="J320" s="1">
        <v>50000</v>
      </c>
      <c r="K320" s="1">
        <v>0</v>
      </c>
      <c r="L320" s="33">
        <f t="shared" si="149"/>
        <v>0</v>
      </c>
      <c r="M320" s="1">
        <v>50000</v>
      </c>
      <c r="N320" s="1">
        <v>50000</v>
      </c>
      <c r="O320" s="1">
        <v>50000</v>
      </c>
      <c r="P320" s="1">
        <f t="shared" ref="P320:P331" si="163">O320</f>
        <v>50000</v>
      </c>
      <c r="Q320" s="1">
        <v>50000</v>
      </c>
      <c r="R320" s="1">
        <v>60000</v>
      </c>
      <c r="S320" s="1">
        <f t="shared" ref="S320:S331" si="164">R320</f>
        <v>60000</v>
      </c>
      <c r="T320" s="1">
        <v>70000</v>
      </c>
      <c r="U320" s="1">
        <f t="shared" ref="U320:U331" si="165">T320</f>
        <v>70000</v>
      </c>
      <c r="V320" s="57"/>
      <c r="W320" s="57"/>
      <c r="X320" s="57"/>
      <c r="Y320" s="12"/>
    </row>
    <row r="321" spans="1:25" hidden="1" x14ac:dyDescent="0.25">
      <c r="A321" s="28" t="s">
        <v>68</v>
      </c>
      <c r="B321" s="28">
        <v>11</v>
      </c>
      <c r="C321" s="53" t="s">
        <v>25</v>
      </c>
      <c r="D321" s="31">
        <v>3238</v>
      </c>
      <c r="E321" s="32" t="s">
        <v>122</v>
      </c>
      <c r="F321" s="32"/>
      <c r="G321" s="1">
        <v>300000</v>
      </c>
      <c r="H321" s="1">
        <v>300000</v>
      </c>
      <c r="I321" s="1">
        <v>300000</v>
      </c>
      <c r="J321" s="1">
        <v>300000</v>
      </c>
      <c r="K321" s="1">
        <v>0</v>
      </c>
      <c r="L321" s="33">
        <f t="shared" si="149"/>
        <v>0</v>
      </c>
      <c r="M321" s="1">
        <v>300000</v>
      </c>
      <c r="N321" s="1">
        <v>300000</v>
      </c>
      <c r="O321" s="1">
        <v>200000</v>
      </c>
      <c r="P321" s="1">
        <f t="shared" si="163"/>
        <v>200000</v>
      </c>
      <c r="Q321" s="1">
        <v>300000</v>
      </c>
      <c r="R321" s="1">
        <v>210000</v>
      </c>
      <c r="S321" s="1">
        <f t="shared" si="164"/>
        <v>210000</v>
      </c>
      <c r="T321" s="1">
        <v>220500</v>
      </c>
      <c r="U321" s="1">
        <f t="shared" si="165"/>
        <v>220500</v>
      </c>
    </row>
    <row r="322" spans="1:25" s="23" customFormat="1" ht="15.6" hidden="1" x14ac:dyDescent="0.25">
      <c r="A322" s="24" t="s">
        <v>68</v>
      </c>
      <c r="B322" s="24">
        <v>11</v>
      </c>
      <c r="C322" s="52" t="s">
        <v>25</v>
      </c>
      <c r="D322" s="27">
        <v>412</v>
      </c>
      <c r="E322" s="20"/>
      <c r="F322" s="20"/>
      <c r="G322" s="21">
        <f>SUM(G323)</f>
        <v>100000</v>
      </c>
      <c r="H322" s="21">
        <f t="shared" ref="H322:U322" si="166">SUM(H323)</f>
        <v>100000</v>
      </c>
      <c r="I322" s="21">
        <f t="shared" si="166"/>
        <v>100000</v>
      </c>
      <c r="J322" s="21">
        <f t="shared" si="166"/>
        <v>100000</v>
      </c>
      <c r="K322" s="21">
        <f t="shared" si="166"/>
        <v>0</v>
      </c>
      <c r="L322" s="22">
        <f t="shared" si="149"/>
        <v>0</v>
      </c>
      <c r="M322" s="21">
        <f t="shared" si="166"/>
        <v>100000</v>
      </c>
      <c r="N322" s="21">
        <f t="shared" si="166"/>
        <v>100000</v>
      </c>
      <c r="O322" s="21">
        <f t="shared" si="166"/>
        <v>100000</v>
      </c>
      <c r="P322" s="21">
        <f t="shared" si="166"/>
        <v>100000</v>
      </c>
      <c r="Q322" s="21">
        <f t="shared" si="166"/>
        <v>100000</v>
      </c>
      <c r="R322" s="21">
        <f t="shared" si="166"/>
        <v>125000</v>
      </c>
      <c r="S322" s="21">
        <f t="shared" si="166"/>
        <v>125000</v>
      </c>
      <c r="T322" s="21">
        <f t="shared" si="166"/>
        <v>150000</v>
      </c>
      <c r="U322" s="21">
        <f t="shared" si="166"/>
        <v>150000</v>
      </c>
      <c r="V322" s="57"/>
      <c r="W322" s="57"/>
      <c r="X322" s="57"/>
      <c r="Y322" s="12"/>
    </row>
    <row r="323" spans="1:25" hidden="1" x14ac:dyDescent="0.25">
      <c r="A323" s="28" t="s">
        <v>68</v>
      </c>
      <c r="B323" s="28">
        <v>11</v>
      </c>
      <c r="C323" s="53" t="s">
        <v>25</v>
      </c>
      <c r="D323" s="31">
        <v>4126</v>
      </c>
      <c r="E323" s="32" t="s">
        <v>4</v>
      </c>
      <c r="F323" s="32"/>
      <c r="G323" s="1">
        <v>100000</v>
      </c>
      <c r="H323" s="1">
        <v>100000</v>
      </c>
      <c r="I323" s="1">
        <v>100000</v>
      </c>
      <c r="J323" s="1">
        <v>100000</v>
      </c>
      <c r="K323" s="1">
        <v>0</v>
      </c>
      <c r="L323" s="33">
        <f t="shared" si="149"/>
        <v>0</v>
      </c>
      <c r="M323" s="1">
        <v>100000</v>
      </c>
      <c r="N323" s="1">
        <v>100000</v>
      </c>
      <c r="O323" s="1">
        <v>100000</v>
      </c>
      <c r="P323" s="1">
        <f t="shared" si="163"/>
        <v>100000</v>
      </c>
      <c r="Q323" s="1">
        <v>100000</v>
      </c>
      <c r="R323" s="1">
        <v>125000</v>
      </c>
      <c r="S323" s="1">
        <f t="shared" si="164"/>
        <v>125000</v>
      </c>
      <c r="T323" s="1">
        <v>150000</v>
      </c>
      <c r="U323" s="1">
        <f t="shared" si="165"/>
        <v>150000</v>
      </c>
    </row>
    <row r="324" spans="1:25" s="23" customFormat="1" ht="15.6" hidden="1" x14ac:dyDescent="0.25">
      <c r="A324" s="24" t="s">
        <v>68</v>
      </c>
      <c r="B324" s="24">
        <v>11</v>
      </c>
      <c r="C324" s="52" t="s">
        <v>25</v>
      </c>
      <c r="D324" s="27">
        <v>422</v>
      </c>
      <c r="E324" s="20"/>
      <c r="F324" s="20"/>
      <c r="G324" s="21">
        <f>SUM(G325:G326)</f>
        <v>100000</v>
      </c>
      <c r="H324" s="21">
        <f>SUM(H325:H326)</f>
        <v>100000</v>
      </c>
      <c r="I324" s="21">
        <f>SUM(I325:I326)</f>
        <v>100000</v>
      </c>
      <c r="J324" s="21">
        <f>SUM(J325:J326)</f>
        <v>100000</v>
      </c>
      <c r="K324" s="21">
        <f>SUM(K325:K327)</f>
        <v>99670</v>
      </c>
      <c r="L324" s="22">
        <f t="shared" si="149"/>
        <v>99.67</v>
      </c>
      <c r="M324" s="21">
        <f>SUM(M325:M326)</f>
        <v>100000</v>
      </c>
      <c r="N324" s="21">
        <f>SUM(N325:N326)</f>
        <v>100000</v>
      </c>
      <c r="O324" s="21">
        <f t="shared" ref="O324:U324" si="167">SUM(O325:O327)</f>
        <v>20000</v>
      </c>
      <c r="P324" s="21">
        <f t="shared" si="167"/>
        <v>20000</v>
      </c>
      <c r="Q324" s="21">
        <f t="shared" si="167"/>
        <v>100000</v>
      </c>
      <c r="R324" s="21">
        <f t="shared" si="167"/>
        <v>21000</v>
      </c>
      <c r="S324" s="21">
        <f t="shared" si="167"/>
        <v>21000</v>
      </c>
      <c r="T324" s="21">
        <f t="shared" si="167"/>
        <v>22050</v>
      </c>
      <c r="U324" s="21">
        <f t="shared" si="167"/>
        <v>22050</v>
      </c>
      <c r="V324" s="57"/>
      <c r="W324" s="57"/>
      <c r="X324" s="57"/>
      <c r="Y324" s="12"/>
    </row>
    <row r="325" spans="1:25" s="23" customFormat="1" ht="15.6" hidden="1" x14ac:dyDescent="0.25">
      <c r="A325" s="28" t="s">
        <v>68</v>
      </c>
      <c r="B325" s="28">
        <v>11</v>
      </c>
      <c r="C325" s="53" t="s">
        <v>25</v>
      </c>
      <c r="D325" s="31">
        <v>4221</v>
      </c>
      <c r="E325" s="32" t="s">
        <v>129</v>
      </c>
      <c r="F325" s="32"/>
      <c r="G325" s="1">
        <v>50000</v>
      </c>
      <c r="H325" s="1">
        <v>50000</v>
      </c>
      <c r="I325" s="1">
        <v>50000</v>
      </c>
      <c r="J325" s="1">
        <v>50000</v>
      </c>
      <c r="K325" s="1">
        <v>65420</v>
      </c>
      <c r="L325" s="33">
        <f t="shared" si="149"/>
        <v>130.84</v>
      </c>
      <c r="M325" s="1">
        <v>50000</v>
      </c>
      <c r="N325" s="1">
        <v>50000</v>
      </c>
      <c r="O325" s="1">
        <v>10000</v>
      </c>
      <c r="P325" s="1">
        <f t="shared" si="163"/>
        <v>10000</v>
      </c>
      <c r="Q325" s="1">
        <v>50000</v>
      </c>
      <c r="R325" s="1">
        <v>10500</v>
      </c>
      <c r="S325" s="1">
        <f t="shared" si="164"/>
        <v>10500</v>
      </c>
      <c r="T325" s="1">
        <v>11025</v>
      </c>
      <c r="U325" s="1">
        <f t="shared" si="165"/>
        <v>11025</v>
      </c>
      <c r="V325" s="57"/>
      <c r="W325" s="57"/>
      <c r="X325" s="57"/>
      <c r="Y325" s="12"/>
    </row>
    <row r="326" spans="1:25" hidden="1" x14ac:dyDescent="0.25">
      <c r="A326" s="28" t="s">
        <v>68</v>
      </c>
      <c r="B326" s="28">
        <v>11</v>
      </c>
      <c r="C326" s="53" t="s">
        <v>25</v>
      </c>
      <c r="D326" s="31">
        <v>4222</v>
      </c>
      <c r="E326" s="32" t="s">
        <v>130</v>
      </c>
      <c r="F326" s="32"/>
      <c r="G326" s="1">
        <v>50000</v>
      </c>
      <c r="H326" s="1">
        <v>50000</v>
      </c>
      <c r="I326" s="1">
        <v>50000</v>
      </c>
      <c r="J326" s="1">
        <v>50000</v>
      </c>
      <c r="K326" s="1">
        <v>0</v>
      </c>
      <c r="L326" s="33">
        <f t="shared" si="149"/>
        <v>0</v>
      </c>
      <c r="M326" s="1">
        <v>50000</v>
      </c>
      <c r="N326" s="1">
        <v>50000</v>
      </c>
      <c r="O326" s="1">
        <v>10000</v>
      </c>
      <c r="P326" s="1">
        <f t="shared" si="163"/>
        <v>10000</v>
      </c>
      <c r="Q326" s="1">
        <v>50000</v>
      </c>
      <c r="R326" s="1">
        <v>10500</v>
      </c>
      <c r="S326" s="1">
        <f t="shared" si="164"/>
        <v>10500</v>
      </c>
      <c r="T326" s="1">
        <v>11025</v>
      </c>
      <c r="U326" s="1">
        <f t="shared" si="165"/>
        <v>11025</v>
      </c>
    </row>
    <row r="327" spans="1:25" hidden="1" x14ac:dyDescent="0.25">
      <c r="A327" s="28" t="s">
        <v>68</v>
      </c>
      <c r="B327" s="28">
        <v>11</v>
      </c>
      <c r="C327" s="53" t="s">
        <v>25</v>
      </c>
      <c r="D327" s="31">
        <v>4223</v>
      </c>
      <c r="E327" s="32"/>
      <c r="F327" s="32"/>
      <c r="G327" s="1"/>
      <c r="H327" s="1"/>
      <c r="I327" s="1">
        <v>0</v>
      </c>
      <c r="J327" s="1">
        <v>0</v>
      </c>
      <c r="K327" s="1">
        <v>34250</v>
      </c>
      <c r="L327" s="33" t="str">
        <f t="shared" si="149"/>
        <v>-</v>
      </c>
      <c r="M327" s="1"/>
      <c r="N327" s="1"/>
      <c r="O327" s="1"/>
      <c r="P327" s="1"/>
      <c r="Q327" s="1"/>
      <c r="R327" s="1"/>
      <c r="S327" s="1"/>
      <c r="T327" s="1"/>
      <c r="U327" s="1"/>
    </row>
    <row r="328" spans="1:25" s="23" customFormat="1" ht="15.6" hidden="1" x14ac:dyDescent="0.25">
      <c r="A328" s="24" t="s">
        <v>68</v>
      </c>
      <c r="B328" s="24">
        <v>11</v>
      </c>
      <c r="C328" s="52" t="s">
        <v>25</v>
      </c>
      <c r="D328" s="27">
        <v>426</v>
      </c>
      <c r="E328" s="20"/>
      <c r="F328" s="20"/>
      <c r="G328" s="21">
        <f>SUM(G329)</f>
        <v>80000</v>
      </c>
      <c r="H328" s="21">
        <f t="shared" ref="H328:U328" si="168">SUM(H329)</f>
        <v>80000</v>
      </c>
      <c r="I328" s="21">
        <f t="shared" si="168"/>
        <v>80000</v>
      </c>
      <c r="J328" s="21">
        <f t="shared" si="168"/>
        <v>80000</v>
      </c>
      <c r="K328" s="21">
        <f t="shared" si="168"/>
        <v>0</v>
      </c>
      <c r="L328" s="22">
        <f t="shared" si="149"/>
        <v>0</v>
      </c>
      <c r="M328" s="21">
        <f t="shared" si="168"/>
        <v>80000</v>
      </c>
      <c r="N328" s="21">
        <f t="shared" si="168"/>
        <v>80000</v>
      </c>
      <c r="O328" s="21">
        <f t="shared" si="168"/>
        <v>80000</v>
      </c>
      <c r="P328" s="21">
        <f t="shared" si="168"/>
        <v>80000</v>
      </c>
      <c r="Q328" s="21">
        <f t="shared" si="168"/>
        <v>80000</v>
      </c>
      <c r="R328" s="21">
        <f t="shared" si="168"/>
        <v>100000</v>
      </c>
      <c r="S328" s="21">
        <f t="shared" si="168"/>
        <v>100000</v>
      </c>
      <c r="T328" s="21">
        <f t="shared" si="168"/>
        <v>120000</v>
      </c>
      <c r="U328" s="21">
        <f t="shared" si="168"/>
        <v>120000</v>
      </c>
      <c r="V328" s="57"/>
      <c r="W328" s="57"/>
      <c r="X328" s="57"/>
      <c r="Y328" s="12"/>
    </row>
    <row r="329" spans="1:25" s="23" customFormat="1" ht="15.6" hidden="1" x14ac:dyDescent="0.25">
      <c r="A329" s="28" t="s">
        <v>68</v>
      </c>
      <c r="B329" s="28">
        <v>11</v>
      </c>
      <c r="C329" s="53" t="s">
        <v>25</v>
      </c>
      <c r="D329" s="31">
        <v>4262</v>
      </c>
      <c r="E329" s="32" t="s">
        <v>148</v>
      </c>
      <c r="F329" s="32"/>
      <c r="G329" s="1">
        <v>80000</v>
      </c>
      <c r="H329" s="1">
        <v>80000</v>
      </c>
      <c r="I329" s="1">
        <v>80000</v>
      </c>
      <c r="J329" s="1">
        <v>80000</v>
      </c>
      <c r="K329" s="1">
        <v>0</v>
      </c>
      <c r="L329" s="33">
        <f t="shared" si="149"/>
        <v>0</v>
      </c>
      <c r="M329" s="1">
        <v>80000</v>
      </c>
      <c r="N329" s="1">
        <v>80000</v>
      </c>
      <c r="O329" s="1">
        <v>80000</v>
      </c>
      <c r="P329" s="1">
        <f t="shared" si="163"/>
        <v>80000</v>
      </c>
      <c r="Q329" s="1">
        <v>80000</v>
      </c>
      <c r="R329" s="1">
        <v>100000</v>
      </c>
      <c r="S329" s="1">
        <f t="shared" si="164"/>
        <v>100000</v>
      </c>
      <c r="T329" s="1">
        <v>120000</v>
      </c>
      <c r="U329" s="1">
        <f t="shared" si="165"/>
        <v>120000</v>
      </c>
      <c r="V329" s="57"/>
      <c r="W329" s="57"/>
      <c r="X329" s="57"/>
      <c r="Y329" s="12"/>
    </row>
    <row r="330" spans="1:25" s="23" customFormat="1" ht="15.6" hidden="1" x14ac:dyDescent="0.25">
      <c r="A330" s="24" t="s">
        <v>68</v>
      </c>
      <c r="B330" s="24">
        <v>11</v>
      </c>
      <c r="C330" s="52" t="s">
        <v>25</v>
      </c>
      <c r="D330" s="27">
        <v>451</v>
      </c>
      <c r="E330" s="20"/>
      <c r="F330" s="20"/>
      <c r="G330" s="21">
        <f>SUM(G331)</f>
        <v>50000</v>
      </c>
      <c r="H330" s="21">
        <f t="shared" ref="H330:U330" si="169">SUM(H331)</f>
        <v>50000</v>
      </c>
      <c r="I330" s="21">
        <f t="shared" si="169"/>
        <v>50000</v>
      </c>
      <c r="J330" s="21">
        <f t="shared" si="169"/>
        <v>50000</v>
      </c>
      <c r="K330" s="21">
        <f t="shared" si="169"/>
        <v>49900</v>
      </c>
      <c r="L330" s="22">
        <f t="shared" si="149"/>
        <v>99.8</v>
      </c>
      <c r="M330" s="21">
        <f t="shared" si="169"/>
        <v>50000</v>
      </c>
      <c r="N330" s="21">
        <f t="shared" si="169"/>
        <v>50000</v>
      </c>
      <c r="O330" s="21">
        <f t="shared" si="169"/>
        <v>50000</v>
      </c>
      <c r="P330" s="21">
        <f t="shared" si="169"/>
        <v>50000</v>
      </c>
      <c r="Q330" s="21">
        <f t="shared" si="169"/>
        <v>50000</v>
      </c>
      <c r="R330" s="21">
        <f t="shared" si="169"/>
        <v>50000</v>
      </c>
      <c r="S330" s="21">
        <f t="shared" si="169"/>
        <v>50000</v>
      </c>
      <c r="T330" s="21">
        <f t="shared" si="169"/>
        <v>50000</v>
      </c>
      <c r="U330" s="21">
        <f t="shared" si="169"/>
        <v>50000</v>
      </c>
      <c r="V330" s="57"/>
      <c r="W330" s="57"/>
      <c r="X330" s="57"/>
      <c r="Y330" s="12"/>
    </row>
    <row r="331" spans="1:25" hidden="1" x14ac:dyDescent="0.25">
      <c r="A331" s="28" t="s">
        <v>68</v>
      </c>
      <c r="B331" s="28">
        <v>11</v>
      </c>
      <c r="C331" s="53" t="s">
        <v>25</v>
      </c>
      <c r="D331" s="56">
        <v>4511</v>
      </c>
      <c r="E331" s="32" t="s">
        <v>136</v>
      </c>
      <c r="F331" s="32"/>
      <c r="G331" s="1">
        <v>50000</v>
      </c>
      <c r="H331" s="1">
        <v>50000</v>
      </c>
      <c r="I331" s="1">
        <v>50000</v>
      </c>
      <c r="J331" s="1">
        <v>50000</v>
      </c>
      <c r="K331" s="1">
        <v>49900</v>
      </c>
      <c r="L331" s="33">
        <f t="shared" si="149"/>
        <v>99.8</v>
      </c>
      <c r="M331" s="1">
        <v>50000</v>
      </c>
      <c r="N331" s="1">
        <v>50000</v>
      </c>
      <c r="O331" s="1">
        <v>50000</v>
      </c>
      <c r="P331" s="1">
        <f t="shared" si="163"/>
        <v>50000</v>
      </c>
      <c r="Q331" s="1">
        <v>50000</v>
      </c>
      <c r="R331" s="1">
        <v>50000</v>
      </c>
      <c r="S331" s="1">
        <f t="shared" si="164"/>
        <v>50000</v>
      </c>
      <c r="T331" s="1">
        <v>50000</v>
      </c>
      <c r="U331" s="1">
        <f t="shared" si="165"/>
        <v>50000</v>
      </c>
    </row>
    <row r="332" spans="1:25" ht="78" x14ac:dyDescent="0.25">
      <c r="A332" s="417" t="s">
        <v>453</v>
      </c>
      <c r="B332" s="417"/>
      <c r="C332" s="417"/>
      <c r="D332" s="417"/>
      <c r="E332" s="20" t="s">
        <v>58</v>
      </c>
      <c r="F332" s="51" t="s">
        <v>449</v>
      </c>
      <c r="G332" s="21">
        <f>G333+G335+G337</f>
        <v>270000</v>
      </c>
      <c r="H332" s="21">
        <f t="shared" ref="H332:U332" si="170">H333+H335+H337</f>
        <v>270000</v>
      </c>
      <c r="I332" s="21">
        <f t="shared" si="170"/>
        <v>270000</v>
      </c>
      <c r="J332" s="21">
        <f t="shared" si="170"/>
        <v>270000</v>
      </c>
      <c r="K332" s="21">
        <f t="shared" si="170"/>
        <v>0</v>
      </c>
      <c r="L332" s="22">
        <f t="shared" si="149"/>
        <v>0</v>
      </c>
      <c r="M332" s="21">
        <f t="shared" si="170"/>
        <v>258000</v>
      </c>
      <c r="N332" s="21">
        <f t="shared" si="170"/>
        <v>258000</v>
      </c>
      <c r="O332" s="21">
        <f t="shared" si="170"/>
        <v>200000</v>
      </c>
      <c r="P332" s="21">
        <f t="shared" si="170"/>
        <v>200000</v>
      </c>
      <c r="Q332" s="21">
        <f t="shared" si="170"/>
        <v>300000</v>
      </c>
      <c r="R332" s="21">
        <f t="shared" si="170"/>
        <v>209000</v>
      </c>
      <c r="S332" s="21">
        <f t="shared" si="170"/>
        <v>209000</v>
      </c>
      <c r="T332" s="21">
        <f t="shared" si="170"/>
        <v>218450</v>
      </c>
      <c r="U332" s="21">
        <f t="shared" si="170"/>
        <v>218450</v>
      </c>
    </row>
    <row r="333" spans="1:25" s="23" customFormat="1" ht="15.6" hidden="1" x14ac:dyDescent="0.25">
      <c r="A333" s="24" t="s">
        <v>70</v>
      </c>
      <c r="B333" s="25">
        <v>11</v>
      </c>
      <c r="C333" s="26" t="s">
        <v>25</v>
      </c>
      <c r="D333" s="27">
        <v>321</v>
      </c>
      <c r="E333" s="20"/>
      <c r="F333" s="20"/>
      <c r="G333" s="21">
        <f>SUM(G334)</f>
        <v>50000</v>
      </c>
      <c r="H333" s="21">
        <f t="shared" ref="H333:U333" si="171">SUM(H334)</f>
        <v>50000</v>
      </c>
      <c r="I333" s="21">
        <f t="shared" si="171"/>
        <v>50000</v>
      </c>
      <c r="J333" s="21">
        <f t="shared" si="171"/>
        <v>50000</v>
      </c>
      <c r="K333" s="21">
        <f t="shared" si="171"/>
        <v>0</v>
      </c>
      <c r="L333" s="22">
        <f t="shared" si="149"/>
        <v>0</v>
      </c>
      <c r="M333" s="21">
        <f t="shared" si="171"/>
        <v>50000</v>
      </c>
      <c r="N333" s="21">
        <f t="shared" si="171"/>
        <v>50000</v>
      </c>
      <c r="O333" s="21">
        <f t="shared" si="171"/>
        <v>20000</v>
      </c>
      <c r="P333" s="21">
        <f t="shared" si="171"/>
        <v>20000</v>
      </c>
      <c r="Q333" s="21">
        <f t="shared" si="171"/>
        <v>50000</v>
      </c>
      <c r="R333" s="21">
        <f t="shared" si="171"/>
        <v>21000</v>
      </c>
      <c r="S333" s="21">
        <f t="shared" si="171"/>
        <v>21000</v>
      </c>
      <c r="T333" s="21">
        <f t="shared" si="171"/>
        <v>22050</v>
      </c>
      <c r="U333" s="21">
        <f t="shared" si="171"/>
        <v>22050</v>
      </c>
      <c r="V333" s="57"/>
      <c r="W333" s="57"/>
      <c r="X333" s="57"/>
      <c r="Y333" s="12"/>
    </row>
    <row r="334" spans="1:25" hidden="1" x14ac:dyDescent="0.25">
      <c r="A334" s="28" t="s">
        <v>70</v>
      </c>
      <c r="B334" s="29">
        <v>11</v>
      </c>
      <c r="C334" s="30" t="s">
        <v>25</v>
      </c>
      <c r="D334" s="31">
        <v>3213</v>
      </c>
      <c r="E334" s="32" t="s">
        <v>112</v>
      </c>
      <c r="F334" s="32"/>
      <c r="G334" s="1">
        <v>50000</v>
      </c>
      <c r="H334" s="1">
        <v>50000</v>
      </c>
      <c r="I334" s="1">
        <v>50000</v>
      </c>
      <c r="J334" s="1">
        <v>50000</v>
      </c>
      <c r="K334" s="1">
        <v>0</v>
      </c>
      <c r="L334" s="33">
        <f t="shared" si="149"/>
        <v>0</v>
      </c>
      <c r="M334" s="1">
        <v>50000</v>
      </c>
      <c r="N334" s="1">
        <v>50000</v>
      </c>
      <c r="O334" s="1">
        <v>20000</v>
      </c>
      <c r="P334" s="1">
        <f>O334</f>
        <v>20000</v>
      </c>
      <c r="Q334" s="1">
        <v>50000</v>
      </c>
      <c r="R334" s="1">
        <v>21000</v>
      </c>
      <c r="S334" s="1">
        <f>R334</f>
        <v>21000</v>
      </c>
      <c r="T334" s="1">
        <v>22050</v>
      </c>
      <c r="U334" s="1">
        <f>T334</f>
        <v>22050</v>
      </c>
    </row>
    <row r="335" spans="1:25" s="23" customFormat="1" ht="15.6" hidden="1" x14ac:dyDescent="0.25">
      <c r="A335" s="24" t="s">
        <v>70</v>
      </c>
      <c r="B335" s="25">
        <v>11</v>
      </c>
      <c r="C335" s="26" t="s">
        <v>25</v>
      </c>
      <c r="D335" s="27">
        <v>323</v>
      </c>
      <c r="E335" s="20"/>
      <c r="F335" s="20"/>
      <c r="G335" s="21">
        <f>SUM(G336)</f>
        <v>20000</v>
      </c>
      <c r="H335" s="21">
        <f t="shared" ref="H335:U335" si="172">SUM(H336)</f>
        <v>20000</v>
      </c>
      <c r="I335" s="21">
        <f t="shared" si="172"/>
        <v>20000</v>
      </c>
      <c r="J335" s="21">
        <f t="shared" si="172"/>
        <v>20000</v>
      </c>
      <c r="K335" s="21">
        <f t="shared" si="172"/>
        <v>0</v>
      </c>
      <c r="L335" s="22">
        <f t="shared" si="149"/>
        <v>0</v>
      </c>
      <c r="M335" s="21">
        <f t="shared" si="172"/>
        <v>30000</v>
      </c>
      <c r="N335" s="21">
        <f t="shared" si="172"/>
        <v>30000</v>
      </c>
      <c r="O335" s="21">
        <f t="shared" si="172"/>
        <v>20000</v>
      </c>
      <c r="P335" s="21">
        <f t="shared" si="172"/>
        <v>20000</v>
      </c>
      <c r="Q335" s="21">
        <f t="shared" si="172"/>
        <v>50000</v>
      </c>
      <c r="R335" s="21">
        <f t="shared" si="172"/>
        <v>20000</v>
      </c>
      <c r="S335" s="21">
        <f t="shared" si="172"/>
        <v>20000</v>
      </c>
      <c r="T335" s="21">
        <f t="shared" si="172"/>
        <v>20000</v>
      </c>
      <c r="U335" s="21">
        <f t="shared" si="172"/>
        <v>20000</v>
      </c>
      <c r="V335" s="57"/>
      <c r="W335" s="57"/>
      <c r="X335" s="57"/>
      <c r="Y335" s="12"/>
    </row>
    <row r="336" spans="1:25" hidden="1" x14ac:dyDescent="0.25">
      <c r="A336" s="28" t="s">
        <v>70</v>
      </c>
      <c r="B336" s="29">
        <v>11</v>
      </c>
      <c r="C336" s="30" t="s">
        <v>25</v>
      </c>
      <c r="D336" s="31">
        <v>3232</v>
      </c>
      <c r="E336" s="32" t="s">
        <v>118</v>
      </c>
      <c r="F336" s="32"/>
      <c r="G336" s="1">
        <v>20000</v>
      </c>
      <c r="H336" s="1">
        <v>20000</v>
      </c>
      <c r="I336" s="1">
        <v>20000</v>
      </c>
      <c r="J336" s="1">
        <v>20000</v>
      </c>
      <c r="K336" s="1">
        <v>0</v>
      </c>
      <c r="L336" s="33">
        <f t="shared" si="149"/>
        <v>0</v>
      </c>
      <c r="M336" s="1">
        <v>30000</v>
      </c>
      <c r="N336" s="1">
        <v>30000</v>
      </c>
      <c r="O336" s="1">
        <v>20000</v>
      </c>
      <c r="P336" s="1">
        <f>O336</f>
        <v>20000</v>
      </c>
      <c r="Q336" s="1">
        <v>50000</v>
      </c>
      <c r="R336" s="1">
        <v>20000</v>
      </c>
      <c r="S336" s="1">
        <f>R336</f>
        <v>20000</v>
      </c>
      <c r="T336" s="1">
        <v>20000</v>
      </c>
      <c r="U336" s="1">
        <f>T336</f>
        <v>20000</v>
      </c>
    </row>
    <row r="337" spans="1:25" s="23" customFormat="1" ht="15.6" hidden="1" x14ac:dyDescent="0.25">
      <c r="A337" s="24" t="s">
        <v>70</v>
      </c>
      <c r="B337" s="25">
        <v>11</v>
      </c>
      <c r="C337" s="26" t="s">
        <v>25</v>
      </c>
      <c r="D337" s="27">
        <v>426</v>
      </c>
      <c r="E337" s="20"/>
      <c r="F337" s="20"/>
      <c r="G337" s="21">
        <f>SUM(G338)</f>
        <v>200000</v>
      </c>
      <c r="H337" s="21">
        <f t="shared" ref="H337:U337" si="173">SUM(H338)</f>
        <v>200000</v>
      </c>
      <c r="I337" s="21">
        <f t="shared" si="173"/>
        <v>200000</v>
      </c>
      <c r="J337" s="21">
        <f t="shared" si="173"/>
        <v>200000</v>
      </c>
      <c r="K337" s="21">
        <f t="shared" si="173"/>
        <v>0</v>
      </c>
      <c r="L337" s="22">
        <f t="shared" si="149"/>
        <v>0</v>
      </c>
      <c r="M337" s="21">
        <f t="shared" si="173"/>
        <v>178000</v>
      </c>
      <c r="N337" s="21">
        <f t="shared" si="173"/>
        <v>178000</v>
      </c>
      <c r="O337" s="21">
        <f t="shared" si="173"/>
        <v>160000</v>
      </c>
      <c r="P337" s="21">
        <f t="shared" si="173"/>
        <v>160000</v>
      </c>
      <c r="Q337" s="21">
        <f t="shared" si="173"/>
        <v>200000</v>
      </c>
      <c r="R337" s="21">
        <f t="shared" si="173"/>
        <v>168000</v>
      </c>
      <c r="S337" s="21">
        <f t="shared" si="173"/>
        <v>168000</v>
      </c>
      <c r="T337" s="21">
        <f t="shared" si="173"/>
        <v>176400</v>
      </c>
      <c r="U337" s="21">
        <f t="shared" si="173"/>
        <v>176400</v>
      </c>
      <c r="V337" s="57"/>
      <c r="W337" s="57"/>
      <c r="X337" s="57"/>
      <c r="Y337" s="12"/>
    </row>
    <row r="338" spans="1:25" hidden="1" x14ac:dyDescent="0.25">
      <c r="A338" s="28" t="s">
        <v>70</v>
      </c>
      <c r="B338" s="29">
        <v>11</v>
      </c>
      <c r="C338" s="30" t="s">
        <v>25</v>
      </c>
      <c r="D338" s="31">
        <v>4262</v>
      </c>
      <c r="E338" s="32" t="s">
        <v>148</v>
      </c>
      <c r="F338" s="32"/>
      <c r="G338" s="1">
        <v>200000</v>
      </c>
      <c r="H338" s="1">
        <v>200000</v>
      </c>
      <c r="I338" s="1">
        <v>200000</v>
      </c>
      <c r="J338" s="1">
        <v>200000</v>
      </c>
      <c r="K338" s="1">
        <v>0</v>
      </c>
      <c r="L338" s="33">
        <f t="shared" si="149"/>
        <v>0</v>
      </c>
      <c r="M338" s="1">
        <v>178000</v>
      </c>
      <c r="N338" s="1">
        <v>178000</v>
      </c>
      <c r="O338" s="1">
        <v>160000</v>
      </c>
      <c r="P338" s="1">
        <f>O338</f>
        <v>160000</v>
      </c>
      <c r="Q338" s="1">
        <v>200000</v>
      </c>
      <c r="R338" s="1">
        <v>168000</v>
      </c>
      <c r="S338" s="1">
        <f>R338</f>
        <v>168000</v>
      </c>
      <c r="T338" s="1">
        <v>176400</v>
      </c>
      <c r="U338" s="1">
        <f>T338</f>
        <v>176400</v>
      </c>
    </row>
    <row r="339" spans="1:25" ht="78" x14ac:dyDescent="0.25">
      <c r="A339" s="417" t="s">
        <v>452</v>
      </c>
      <c r="B339" s="417"/>
      <c r="C339" s="417"/>
      <c r="D339" s="417"/>
      <c r="E339" s="20" t="s">
        <v>228</v>
      </c>
      <c r="F339" s="51" t="s">
        <v>449</v>
      </c>
      <c r="G339" s="21">
        <f>SUM(G340)</f>
        <v>250000</v>
      </c>
      <c r="H339" s="21">
        <f t="shared" ref="H339:U340" si="174">SUM(H340)</f>
        <v>250000</v>
      </c>
      <c r="I339" s="21">
        <f t="shared" si="174"/>
        <v>250000</v>
      </c>
      <c r="J339" s="21">
        <f t="shared" si="174"/>
        <v>250000</v>
      </c>
      <c r="K339" s="21">
        <f t="shared" si="174"/>
        <v>134400</v>
      </c>
      <c r="L339" s="22">
        <f t="shared" si="149"/>
        <v>53.76</v>
      </c>
      <c r="M339" s="21">
        <f t="shared" si="174"/>
        <v>250000</v>
      </c>
      <c r="N339" s="21">
        <f t="shared" si="174"/>
        <v>250000</v>
      </c>
      <c r="O339" s="21">
        <f t="shared" si="174"/>
        <v>330000</v>
      </c>
      <c r="P339" s="21">
        <f t="shared" si="174"/>
        <v>330000</v>
      </c>
      <c r="Q339" s="21">
        <f t="shared" si="174"/>
        <v>250000</v>
      </c>
      <c r="R339" s="21">
        <f t="shared" si="174"/>
        <v>330000</v>
      </c>
      <c r="S339" s="21">
        <f t="shared" si="174"/>
        <v>330000</v>
      </c>
      <c r="T339" s="21">
        <f t="shared" si="174"/>
        <v>330000</v>
      </c>
      <c r="U339" s="21">
        <f t="shared" si="174"/>
        <v>330000</v>
      </c>
    </row>
    <row r="340" spans="1:25" s="23" customFormat="1" ht="15.6" hidden="1" x14ac:dyDescent="0.25">
      <c r="A340" s="24" t="s">
        <v>169</v>
      </c>
      <c r="B340" s="25">
        <v>11</v>
      </c>
      <c r="C340" s="26" t="s">
        <v>25</v>
      </c>
      <c r="D340" s="27">
        <v>372</v>
      </c>
      <c r="E340" s="20"/>
      <c r="F340" s="20"/>
      <c r="G340" s="21">
        <f>SUM(G341)</f>
        <v>250000</v>
      </c>
      <c r="H340" s="21">
        <f t="shared" si="174"/>
        <v>250000</v>
      </c>
      <c r="I340" s="21">
        <f t="shared" si="174"/>
        <v>250000</v>
      </c>
      <c r="J340" s="21">
        <f t="shared" si="174"/>
        <v>250000</v>
      </c>
      <c r="K340" s="21">
        <f t="shared" si="174"/>
        <v>134400</v>
      </c>
      <c r="L340" s="22">
        <f t="shared" si="149"/>
        <v>53.76</v>
      </c>
      <c r="M340" s="21">
        <f t="shared" si="174"/>
        <v>250000</v>
      </c>
      <c r="N340" s="21">
        <f t="shared" si="174"/>
        <v>250000</v>
      </c>
      <c r="O340" s="21">
        <f t="shared" si="174"/>
        <v>330000</v>
      </c>
      <c r="P340" s="21">
        <f t="shared" si="174"/>
        <v>330000</v>
      </c>
      <c r="Q340" s="21">
        <f t="shared" si="174"/>
        <v>250000</v>
      </c>
      <c r="R340" s="21">
        <f t="shared" si="174"/>
        <v>330000</v>
      </c>
      <c r="S340" s="21">
        <f t="shared" si="174"/>
        <v>330000</v>
      </c>
      <c r="T340" s="21">
        <f t="shared" si="174"/>
        <v>330000</v>
      </c>
      <c r="U340" s="21">
        <f t="shared" si="174"/>
        <v>330000</v>
      </c>
      <c r="V340" s="57"/>
      <c r="W340" s="57"/>
      <c r="X340" s="57"/>
      <c r="Y340" s="12"/>
    </row>
    <row r="341" spans="1:25" hidden="1" x14ac:dyDescent="0.25">
      <c r="A341" s="28" t="s">
        <v>169</v>
      </c>
      <c r="B341" s="29">
        <v>11</v>
      </c>
      <c r="C341" s="30" t="s">
        <v>25</v>
      </c>
      <c r="D341" s="31">
        <v>3721</v>
      </c>
      <c r="E341" s="32" t="s">
        <v>149</v>
      </c>
      <c r="F341" s="32"/>
      <c r="G341" s="1">
        <v>250000</v>
      </c>
      <c r="H341" s="1">
        <v>250000</v>
      </c>
      <c r="I341" s="1">
        <v>250000</v>
      </c>
      <c r="J341" s="1">
        <v>250000</v>
      </c>
      <c r="K341" s="1">
        <v>134400</v>
      </c>
      <c r="L341" s="33">
        <f t="shared" si="149"/>
        <v>53.76</v>
      </c>
      <c r="M341" s="1">
        <v>250000</v>
      </c>
      <c r="N341" s="1">
        <v>250000</v>
      </c>
      <c r="O341" s="1">
        <v>330000</v>
      </c>
      <c r="P341" s="1">
        <f>O341</f>
        <v>330000</v>
      </c>
      <c r="Q341" s="1">
        <v>250000</v>
      </c>
      <c r="R341" s="1">
        <v>330000</v>
      </c>
      <c r="S341" s="1">
        <f>R341</f>
        <v>330000</v>
      </c>
      <c r="T341" s="1">
        <v>330000</v>
      </c>
      <c r="U341" s="1">
        <f>T341</f>
        <v>330000</v>
      </c>
    </row>
    <row r="342" spans="1:25" ht="78" x14ac:dyDescent="0.25">
      <c r="A342" s="417" t="s">
        <v>451</v>
      </c>
      <c r="B342" s="418"/>
      <c r="C342" s="418"/>
      <c r="D342" s="418"/>
      <c r="E342" s="20" t="s">
        <v>287</v>
      </c>
      <c r="F342" s="51" t="s">
        <v>449</v>
      </c>
      <c r="G342" s="21">
        <f>G343+G345+G347</f>
        <v>2110000</v>
      </c>
      <c r="H342" s="21">
        <f t="shared" ref="H342:U342" si="175">H343+H345+H347</f>
        <v>260000</v>
      </c>
      <c r="I342" s="21">
        <f t="shared" si="175"/>
        <v>2110000</v>
      </c>
      <c r="J342" s="21">
        <f t="shared" si="175"/>
        <v>260000</v>
      </c>
      <c r="K342" s="21">
        <f t="shared" si="175"/>
        <v>0</v>
      </c>
      <c r="L342" s="22">
        <f t="shared" si="149"/>
        <v>0</v>
      </c>
      <c r="M342" s="21">
        <f t="shared" si="175"/>
        <v>1370000</v>
      </c>
      <c r="N342" s="21">
        <f t="shared" si="175"/>
        <v>140000</v>
      </c>
      <c r="O342" s="21">
        <f t="shared" si="175"/>
        <v>260000</v>
      </c>
      <c r="P342" s="21">
        <f t="shared" si="175"/>
        <v>260000</v>
      </c>
      <c r="Q342" s="21">
        <f t="shared" si="175"/>
        <v>0</v>
      </c>
      <c r="R342" s="21">
        <f t="shared" si="175"/>
        <v>260000</v>
      </c>
      <c r="S342" s="21">
        <f t="shared" si="175"/>
        <v>260000</v>
      </c>
      <c r="T342" s="21">
        <f t="shared" si="175"/>
        <v>260000</v>
      </c>
      <c r="U342" s="21">
        <f t="shared" si="175"/>
        <v>260000</v>
      </c>
    </row>
    <row r="343" spans="1:25" s="36" customFormat="1" ht="15.6" hidden="1" x14ac:dyDescent="0.25">
      <c r="A343" s="24" t="s">
        <v>224</v>
      </c>
      <c r="B343" s="25">
        <v>11</v>
      </c>
      <c r="C343" s="26" t="s">
        <v>25</v>
      </c>
      <c r="D343" s="42">
        <v>323</v>
      </c>
      <c r="E343" s="20"/>
      <c r="F343" s="20"/>
      <c r="G343" s="21">
        <f>SUM(G344)</f>
        <v>50000</v>
      </c>
      <c r="H343" s="21">
        <f t="shared" ref="H343:U343" si="176">SUM(H344)</f>
        <v>50000</v>
      </c>
      <c r="I343" s="21">
        <f t="shared" si="176"/>
        <v>50000</v>
      </c>
      <c r="J343" s="21">
        <f t="shared" si="176"/>
        <v>50000</v>
      </c>
      <c r="K343" s="21">
        <f t="shared" si="176"/>
        <v>0</v>
      </c>
      <c r="L343" s="22">
        <f t="shared" si="149"/>
        <v>0</v>
      </c>
      <c r="M343" s="21">
        <f t="shared" si="176"/>
        <v>0</v>
      </c>
      <c r="N343" s="21">
        <f t="shared" si="176"/>
        <v>0</v>
      </c>
      <c r="O343" s="21">
        <f t="shared" si="176"/>
        <v>50000</v>
      </c>
      <c r="P343" s="21">
        <f t="shared" si="176"/>
        <v>50000</v>
      </c>
      <c r="Q343" s="21">
        <f t="shared" si="176"/>
        <v>0</v>
      </c>
      <c r="R343" s="21">
        <f t="shared" si="176"/>
        <v>50000</v>
      </c>
      <c r="S343" s="21">
        <f t="shared" si="176"/>
        <v>50000</v>
      </c>
      <c r="T343" s="21">
        <f t="shared" si="176"/>
        <v>50000</v>
      </c>
      <c r="U343" s="21">
        <f t="shared" si="176"/>
        <v>50000</v>
      </c>
      <c r="V343" s="21"/>
      <c r="W343" s="21"/>
      <c r="X343" s="21"/>
      <c r="Y343" s="132"/>
    </row>
    <row r="344" spans="1:25" s="35" customFormat="1" hidden="1" x14ac:dyDescent="0.25">
      <c r="A344" s="28" t="s">
        <v>224</v>
      </c>
      <c r="B344" s="29">
        <v>11</v>
      </c>
      <c r="C344" s="30" t="s">
        <v>25</v>
      </c>
      <c r="D344" s="31">
        <v>3237</v>
      </c>
      <c r="E344" s="32" t="s">
        <v>36</v>
      </c>
      <c r="F344" s="32"/>
      <c r="G344" s="1">
        <v>50000</v>
      </c>
      <c r="H344" s="1">
        <v>50000</v>
      </c>
      <c r="I344" s="1">
        <v>50000</v>
      </c>
      <c r="J344" s="1">
        <v>50000</v>
      </c>
      <c r="K344" s="1">
        <v>0</v>
      </c>
      <c r="L344" s="33">
        <f t="shared" si="149"/>
        <v>0</v>
      </c>
      <c r="M344" s="1">
        <v>0</v>
      </c>
      <c r="N344" s="1">
        <v>0</v>
      </c>
      <c r="O344" s="1">
        <v>50000</v>
      </c>
      <c r="P344" s="1">
        <f>O344</f>
        <v>50000</v>
      </c>
      <c r="Q344" s="1">
        <v>0</v>
      </c>
      <c r="R344" s="1">
        <v>50000</v>
      </c>
      <c r="S344" s="1">
        <f>R344</f>
        <v>50000</v>
      </c>
      <c r="T344" s="1">
        <v>50000</v>
      </c>
      <c r="U344" s="1">
        <f>T344</f>
        <v>50000</v>
      </c>
      <c r="V344" s="1"/>
      <c r="W344" s="1"/>
      <c r="X344" s="1"/>
      <c r="Y344" s="74"/>
    </row>
    <row r="345" spans="1:25" s="36" customFormat="1" ht="15.6" hidden="1" x14ac:dyDescent="0.25">
      <c r="A345" s="24" t="s">
        <v>224</v>
      </c>
      <c r="B345" s="25">
        <v>12</v>
      </c>
      <c r="C345" s="26" t="s">
        <v>25</v>
      </c>
      <c r="D345" s="27">
        <v>412</v>
      </c>
      <c r="E345" s="20"/>
      <c r="F345" s="20"/>
      <c r="G345" s="21">
        <f>SUM(G346)</f>
        <v>210000</v>
      </c>
      <c r="H345" s="21">
        <f t="shared" ref="H345:U345" si="177">SUM(H346)</f>
        <v>210000</v>
      </c>
      <c r="I345" s="21">
        <f t="shared" si="177"/>
        <v>210000</v>
      </c>
      <c r="J345" s="21">
        <f t="shared" si="177"/>
        <v>210000</v>
      </c>
      <c r="K345" s="21">
        <f t="shared" si="177"/>
        <v>0</v>
      </c>
      <c r="L345" s="22">
        <f t="shared" si="149"/>
        <v>0</v>
      </c>
      <c r="M345" s="21">
        <f t="shared" si="177"/>
        <v>140000</v>
      </c>
      <c r="N345" s="21">
        <f t="shared" si="177"/>
        <v>140000</v>
      </c>
      <c r="O345" s="21">
        <f t="shared" si="177"/>
        <v>210000</v>
      </c>
      <c r="P345" s="21">
        <f t="shared" si="177"/>
        <v>210000</v>
      </c>
      <c r="Q345" s="21">
        <f t="shared" si="177"/>
        <v>0</v>
      </c>
      <c r="R345" s="21">
        <f t="shared" si="177"/>
        <v>210000</v>
      </c>
      <c r="S345" s="21">
        <f t="shared" si="177"/>
        <v>210000</v>
      </c>
      <c r="T345" s="21">
        <f t="shared" si="177"/>
        <v>210000</v>
      </c>
      <c r="U345" s="21">
        <f t="shared" si="177"/>
        <v>210000</v>
      </c>
      <c r="V345" s="21"/>
      <c r="W345" s="21"/>
      <c r="X345" s="21"/>
      <c r="Y345" s="132"/>
    </row>
    <row r="346" spans="1:25" s="35" customFormat="1" ht="36" hidden="1" customHeight="1" x14ac:dyDescent="0.25">
      <c r="A346" s="28" t="s">
        <v>224</v>
      </c>
      <c r="B346" s="29">
        <v>12</v>
      </c>
      <c r="C346" s="30" t="s">
        <v>25</v>
      </c>
      <c r="D346" s="31">
        <v>4126</v>
      </c>
      <c r="E346" s="32" t="s">
        <v>4</v>
      </c>
      <c r="F346" s="38"/>
      <c r="G346" s="1">
        <v>210000</v>
      </c>
      <c r="H346" s="1">
        <v>210000</v>
      </c>
      <c r="I346" s="1">
        <v>210000</v>
      </c>
      <c r="J346" s="1">
        <v>210000</v>
      </c>
      <c r="K346" s="1">
        <v>0</v>
      </c>
      <c r="L346" s="33">
        <f t="shared" si="149"/>
        <v>0</v>
      </c>
      <c r="M346" s="1">
        <v>140000</v>
      </c>
      <c r="N346" s="1">
        <v>140000</v>
      </c>
      <c r="O346" s="1">
        <v>210000</v>
      </c>
      <c r="P346" s="1">
        <f>O346</f>
        <v>210000</v>
      </c>
      <c r="Q346" s="1">
        <v>0</v>
      </c>
      <c r="R346" s="1">
        <v>210000</v>
      </c>
      <c r="S346" s="1">
        <f>R346</f>
        <v>210000</v>
      </c>
      <c r="T346" s="1">
        <v>210000</v>
      </c>
      <c r="U346" s="1">
        <f>T346</f>
        <v>210000</v>
      </c>
      <c r="V346" s="1"/>
      <c r="W346" s="1"/>
      <c r="X346" s="1"/>
      <c r="Y346" s="74"/>
    </row>
    <row r="347" spans="1:25" s="36" customFormat="1" ht="15.6" hidden="1" x14ac:dyDescent="0.25">
      <c r="A347" s="24" t="s">
        <v>224</v>
      </c>
      <c r="B347" s="25">
        <v>51</v>
      </c>
      <c r="C347" s="26" t="s">
        <v>25</v>
      </c>
      <c r="D347" s="27">
        <v>412</v>
      </c>
      <c r="E347" s="20"/>
      <c r="F347" s="40"/>
      <c r="G347" s="21">
        <f>SUM(G348)</f>
        <v>1850000</v>
      </c>
      <c r="H347" s="21">
        <f t="shared" ref="H347:U347" si="178">SUM(H348)</f>
        <v>0</v>
      </c>
      <c r="I347" s="21">
        <f t="shared" si="178"/>
        <v>1850000</v>
      </c>
      <c r="J347" s="21">
        <f t="shared" si="178"/>
        <v>0</v>
      </c>
      <c r="K347" s="21">
        <f t="shared" si="178"/>
        <v>0</v>
      </c>
      <c r="L347" s="22">
        <f t="shared" si="149"/>
        <v>0</v>
      </c>
      <c r="M347" s="21">
        <f t="shared" si="178"/>
        <v>1230000</v>
      </c>
      <c r="N347" s="21">
        <f t="shared" si="178"/>
        <v>0</v>
      </c>
      <c r="O347" s="21">
        <f t="shared" si="178"/>
        <v>0</v>
      </c>
      <c r="P347" s="21">
        <f t="shared" si="178"/>
        <v>0</v>
      </c>
      <c r="Q347" s="21">
        <f t="shared" si="178"/>
        <v>0</v>
      </c>
      <c r="R347" s="21">
        <f t="shared" si="178"/>
        <v>0</v>
      </c>
      <c r="S347" s="21">
        <f t="shared" si="178"/>
        <v>0</v>
      </c>
      <c r="T347" s="21">
        <f t="shared" si="178"/>
        <v>0</v>
      </c>
      <c r="U347" s="21">
        <f t="shared" si="178"/>
        <v>0</v>
      </c>
      <c r="V347" s="21"/>
      <c r="W347" s="21"/>
      <c r="X347" s="21"/>
      <c r="Y347" s="132"/>
    </row>
    <row r="348" spans="1:25" s="36" customFormat="1" ht="33.75" hidden="1" customHeight="1" x14ac:dyDescent="0.25">
      <c r="A348" s="28" t="s">
        <v>224</v>
      </c>
      <c r="B348" s="29">
        <v>51</v>
      </c>
      <c r="C348" s="30" t="s">
        <v>25</v>
      </c>
      <c r="D348" s="31">
        <v>4126</v>
      </c>
      <c r="E348" s="32" t="s">
        <v>4</v>
      </c>
      <c r="F348" s="38"/>
      <c r="G348" s="1">
        <v>1850000</v>
      </c>
      <c r="H348" s="59"/>
      <c r="I348" s="1">
        <v>1850000</v>
      </c>
      <c r="J348" s="59"/>
      <c r="K348" s="1">
        <v>0</v>
      </c>
      <c r="L348" s="33">
        <f t="shared" si="149"/>
        <v>0</v>
      </c>
      <c r="M348" s="1">
        <v>1230000</v>
      </c>
      <c r="N348" s="59"/>
      <c r="O348" s="1"/>
      <c r="P348" s="59"/>
      <c r="Q348" s="1">
        <v>0</v>
      </c>
      <c r="R348" s="1">
        <v>0</v>
      </c>
      <c r="S348" s="59"/>
      <c r="T348" s="1">
        <v>0</v>
      </c>
      <c r="U348" s="59"/>
      <c r="V348" s="21"/>
      <c r="W348" s="21"/>
      <c r="X348" s="21"/>
      <c r="Y348" s="132"/>
    </row>
    <row r="349" spans="1:25" ht="78" x14ac:dyDescent="0.25">
      <c r="A349" s="417" t="s">
        <v>450</v>
      </c>
      <c r="B349" s="418"/>
      <c r="C349" s="418"/>
      <c r="D349" s="418"/>
      <c r="E349" s="20" t="s">
        <v>266</v>
      </c>
      <c r="F349" s="51" t="s">
        <v>449</v>
      </c>
      <c r="G349" s="21">
        <f>SUM(G350)</f>
        <v>3850000</v>
      </c>
      <c r="H349" s="21">
        <f t="shared" ref="H349:U350" si="179">SUM(H350)</f>
        <v>3850000</v>
      </c>
      <c r="I349" s="21">
        <f t="shared" si="179"/>
        <v>3850000</v>
      </c>
      <c r="J349" s="21">
        <f t="shared" si="179"/>
        <v>3850000</v>
      </c>
      <c r="K349" s="21">
        <f t="shared" si="179"/>
        <v>3850000</v>
      </c>
      <c r="L349" s="22">
        <f t="shared" si="149"/>
        <v>100</v>
      </c>
      <c r="M349" s="21">
        <f t="shared" si="179"/>
        <v>4000000</v>
      </c>
      <c r="N349" s="21">
        <f t="shared" si="179"/>
        <v>4000000</v>
      </c>
      <c r="O349" s="21">
        <f t="shared" si="179"/>
        <v>4500000</v>
      </c>
      <c r="P349" s="21">
        <f t="shared" si="179"/>
        <v>4500000</v>
      </c>
      <c r="Q349" s="21">
        <f t="shared" si="179"/>
        <v>4000000</v>
      </c>
      <c r="R349" s="21">
        <f t="shared" si="179"/>
        <v>4725000</v>
      </c>
      <c r="S349" s="21">
        <f t="shared" si="179"/>
        <v>4725000</v>
      </c>
      <c r="T349" s="21">
        <f t="shared" si="179"/>
        <v>4961250</v>
      </c>
      <c r="U349" s="21">
        <f t="shared" si="179"/>
        <v>4961250</v>
      </c>
    </row>
    <row r="350" spans="1:25" s="23" customFormat="1" ht="15.6" hidden="1" x14ac:dyDescent="0.25">
      <c r="A350" s="24" t="s">
        <v>279</v>
      </c>
      <c r="B350" s="25">
        <v>11</v>
      </c>
      <c r="C350" s="26" t="s">
        <v>25</v>
      </c>
      <c r="D350" s="42">
        <v>382</v>
      </c>
      <c r="E350" s="20"/>
      <c r="F350" s="20"/>
      <c r="G350" s="21">
        <f>SUM(G351)</f>
        <v>3850000</v>
      </c>
      <c r="H350" s="21">
        <f t="shared" si="179"/>
        <v>3850000</v>
      </c>
      <c r="I350" s="21">
        <f t="shared" si="179"/>
        <v>3850000</v>
      </c>
      <c r="J350" s="21">
        <f t="shared" si="179"/>
        <v>3850000</v>
      </c>
      <c r="K350" s="21">
        <f t="shared" si="179"/>
        <v>3850000</v>
      </c>
      <c r="L350" s="22">
        <f t="shared" si="149"/>
        <v>100</v>
      </c>
      <c r="M350" s="21">
        <f t="shared" si="179"/>
        <v>4000000</v>
      </c>
      <c r="N350" s="21">
        <f t="shared" si="179"/>
        <v>4000000</v>
      </c>
      <c r="O350" s="21">
        <f t="shared" si="179"/>
        <v>4500000</v>
      </c>
      <c r="P350" s="21">
        <f t="shared" si="179"/>
        <v>4500000</v>
      </c>
      <c r="Q350" s="21">
        <f t="shared" si="179"/>
        <v>4000000</v>
      </c>
      <c r="R350" s="21">
        <f t="shared" si="179"/>
        <v>4725000</v>
      </c>
      <c r="S350" s="21">
        <f t="shared" si="179"/>
        <v>4725000</v>
      </c>
      <c r="T350" s="21">
        <f t="shared" si="179"/>
        <v>4961250</v>
      </c>
      <c r="U350" s="21">
        <f t="shared" si="179"/>
        <v>4961250</v>
      </c>
      <c r="V350" s="57"/>
      <c r="W350" s="57"/>
      <c r="X350" s="57"/>
      <c r="Y350" s="12"/>
    </row>
    <row r="351" spans="1:25" ht="35.25" hidden="1" customHeight="1" x14ac:dyDescent="0.25">
      <c r="A351" s="28" t="s">
        <v>279</v>
      </c>
      <c r="B351" s="29">
        <v>11</v>
      </c>
      <c r="C351" s="30" t="s">
        <v>25</v>
      </c>
      <c r="D351" s="31">
        <v>3821</v>
      </c>
      <c r="E351" s="32" t="s">
        <v>38</v>
      </c>
      <c r="F351" s="32"/>
      <c r="G351" s="1">
        <v>3850000</v>
      </c>
      <c r="H351" s="1">
        <v>3850000</v>
      </c>
      <c r="I351" s="1">
        <v>3850000</v>
      </c>
      <c r="J351" s="1">
        <v>3850000</v>
      </c>
      <c r="K351" s="1">
        <v>3850000</v>
      </c>
      <c r="L351" s="33">
        <f t="shared" si="149"/>
        <v>100</v>
      </c>
      <c r="M351" s="1">
        <v>4000000</v>
      </c>
      <c r="N351" s="1">
        <v>4000000</v>
      </c>
      <c r="O351" s="1">
        <v>4500000</v>
      </c>
      <c r="P351" s="1">
        <f>O351</f>
        <v>4500000</v>
      </c>
      <c r="Q351" s="1">
        <v>4000000</v>
      </c>
      <c r="R351" s="1">
        <v>4725000</v>
      </c>
      <c r="S351" s="1">
        <f>R351</f>
        <v>4725000</v>
      </c>
      <c r="T351" s="1">
        <v>4961250</v>
      </c>
      <c r="U351" s="1">
        <f>T351</f>
        <v>4961250</v>
      </c>
    </row>
    <row r="352" spans="1:25" ht="78" x14ac:dyDescent="0.25">
      <c r="A352" s="417" t="s">
        <v>553</v>
      </c>
      <c r="B352" s="417"/>
      <c r="C352" s="417"/>
      <c r="D352" s="417"/>
      <c r="E352" s="20" t="s">
        <v>329</v>
      </c>
      <c r="F352" s="51" t="s">
        <v>449</v>
      </c>
      <c r="G352" s="21">
        <f>SUM(G353)</f>
        <v>6500000</v>
      </c>
      <c r="H352" s="21">
        <f t="shared" ref="H352:U353" si="180">SUM(H353)</f>
        <v>6500000</v>
      </c>
      <c r="I352" s="21">
        <f t="shared" si="180"/>
        <v>6500000</v>
      </c>
      <c r="J352" s="21">
        <f t="shared" si="180"/>
        <v>6500000</v>
      </c>
      <c r="K352" s="21">
        <f t="shared" si="180"/>
        <v>6500000</v>
      </c>
      <c r="L352" s="22">
        <f t="shared" si="149"/>
        <v>100</v>
      </c>
      <c r="M352" s="21">
        <f t="shared" si="180"/>
        <v>7000000</v>
      </c>
      <c r="N352" s="21">
        <f t="shared" si="180"/>
        <v>7000000</v>
      </c>
      <c r="O352" s="21">
        <f t="shared" si="180"/>
        <v>0</v>
      </c>
      <c r="P352" s="21">
        <f t="shared" si="180"/>
        <v>0</v>
      </c>
      <c r="Q352" s="21">
        <f t="shared" si="180"/>
        <v>0</v>
      </c>
      <c r="R352" s="21">
        <f t="shared" si="180"/>
        <v>0</v>
      </c>
      <c r="S352" s="21">
        <f t="shared" si="180"/>
        <v>0</v>
      </c>
      <c r="T352" s="21">
        <f t="shared" si="180"/>
        <v>0</v>
      </c>
      <c r="U352" s="21">
        <f t="shared" si="180"/>
        <v>0</v>
      </c>
    </row>
    <row r="353" spans="1:25" s="23" customFormat="1" ht="15.6" hidden="1" x14ac:dyDescent="0.25">
      <c r="A353" s="24" t="s">
        <v>370</v>
      </c>
      <c r="B353" s="25">
        <v>11</v>
      </c>
      <c r="C353" s="26" t="s">
        <v>25</v>
      </c>
      <c r="D353" s="27">
        <v>382</v>
      </c>
      <c r="E353" s="20"/>
      <c r="F353" s="20"/>
      <c r="G353" s="21">
        <f>SUM(G354)</f>
        <v>6500000</v>
      </c>
      <c r="H353" s="21">
        <f t="shared" si="180"/>
        <v>6500000</v>
      </c>
      <c r="I353" s="21">
        <f t="shared" si="180"/>
        <v>6500000</v>
      </c>
      <c r="J353" s="21">
        <f t="shared" si="180"/>
        <v>6500000</v>
      </c>
      <c r="K353" s="21">
        <f t="shared" si="180"/>
        <v>6500000</v>
      </c>
      <c r="L353" s="22">
        <f t="shared" si="149"/>
        <v>100</v>
      </c>
      <c r="M353" s="21">
        <f t="shared" si="180"/>
        <v>7000000</v>
      </c>
      <c r="N353" s="21">
        <f t="shared" si="180"/>
        <v>7000000</v>
      </c>
      <c r="O353" s="21">
        <f t="shared" si="180"/>
        <v>0</v>
      </c>
      <c r="P353" s="21">
        <f t="shared" si="180"/>
        <v>0</v>
      </c>
      <c r="Q353" s="21">
        <f t="shared" si="180"/>
        <v>0</v>
      </c>
      <c r="R353" s="21">
        <f t="shared" si="180"/>
        <v>0</v>
      </c>
      <c r="S353" s="21">
        <f t="shared" si="180"/>
        <v>0</v>
      </c>
      <c r="T353" s="21">
        <f t="shared" si="180"/>
        <v>0</v>
      </c>
      <c r="U353" s="21">
        <f t="shared" si="180"/>
        <v>0</v>
      </c>
      <c r="V353" s="57"/>
      <c r="W353" s="57"/>
      <c r="X353" s="57"/>
      <c r="Y353" s="12"/>
    </row>
    <row r="354" spans="1:25" ht="35.25" hidden="1" customHeight="1" x14ac:dyDescent="0.25">
      <c r="A354" s="28" t="s">
        <v>370</v>
      </c>
      <c r="B354" s="29">
        <v>11</v>
      </c>
      <c r="C354" s="30" t="s">
        <v>25</v>
      </c>
      <c r="D354" s="31">
        <v>3821</v>
      </c>
      <c r="E354" s="32" t="s">
        <v>38</v>
      </c>
      <c r="F354" s="38"/>
      <c r="G354" s="1">
        <v>6500000</v>
      </c>
      <c r="H354" s="1">
        <v>6500000</v>
      </c>
      <c r="I354" s="1">
        <v>6500000</v>
      </c>
      <c r="J354" s="1">
        <v>6500000</v>
      </c>
      <c r="K354" s="1">
        <v>6500000</v>
      </c>
      <c r="L354" s="33">
        <f t="shared" si="149"/>
        <v>100</v>
      </c>
      <c r="M354" s="1">
        <v>7000000</v>
      </c>
      <c r="N354" s="1">
        <v>7000000</v>
      </c>
      <c r="O354" s="1"/>
      <c r="P354" s="1">
        <f>O354</f>
        <v>0</v>
      </c>
      <c r="Q354" s="1">
        <v>0</v>
      </c>
      <c r="R354" s="1">
        <v>0</v>
      </c>
      <c r="S354" s="1">
        <f>R354</f>
        <v>0</v>
      </c>
      <c r="T354" s="1">
        <v>0</v>
      </c>
      <c r="U354" s="1">
        <f>T354</f>
        <v>0</v>
      </c>
    </row>
    <row r="355" spans="1:25" ht="15.6" x14ac:dyDescent="0.25">
      <c r="A355" s="422" t="s">
        <v>386</v>
      </c>
      <c r="B355" s="422"/>
      <c r="C355" s="422"/>
      <c r="D355" s="422"/>
      <c r="E355" s="422"/>
      <c r="F355" s="422"/>
      <c r="G355" s="18">
        <f>G356+G400+G418+G433+G446+G455</f>
        <v>90707924</v>
      </c>
      <c r="H355" s="18">
        <f t="shared" ref="H355:U355" si="181">H356+H400+H418+H433+H446+H455</f>
        <v>87707924</v>
      </c>
      <c r="I355" s="18">
        <f t="shared" si="181"/>
        <v>89968422</v>
      </c>
      <c r="J355" s="18">
        <f t="shared" si="181"/>
        <v>86968422</v>
      </c>
      <c r="K355" s="18">
        <f t="shared" si="181"/>
        <v>61536566.580000006</v>
      </c>
      <c r="L355" s="19">
        <f t="shared" si="149"/>
        <v>68.397961431400901</v>
      </c>
      <c r="M355" s="18">
        <f t="shared" si="181"/>
        <v>91707573</v>
      </c>
      <c r="N355" s="18">
        <f t="shared" si="181"/>
        <v>88707573</v>
      </c>
      <c r="O355" s="18">
        <f t="shared" si="181"/>
        <v>95946580</v>
      </c>
      <c r="P355" s="18">
        <f t="shared" si="181"/>
        <v>92946580</v>
      </c>
      <c r="Q355" s="18">
        <f t="shared" si="181"/>
        <v>94270546</v>
      </c>
      <c r="R355" s="18">
        <f t="shared" si="181"/>
        <v>98245409</v>
      </c>
      <c r="S355" s="18">
        <f t="shared" si="181"/>
        <v>95245409</v>
      </c>
      <c r="T355" s="18">
        <f t="shared" si="181"/>
        <v>99282986</v>
      </c>
      <c r="U355" s="18">
        <f t="shared" si="181"/>
        <v>96282986</v>
      </c>
    </row>
    <row r="356" spans="1:25" ht="62.4" x14ac:dyDescent="0.25">
      <c r="A356" s="417" t="s">
        <v>14</v>
      </c>
      <c r="B356" s="418"/>
      <c r="C356" s="418"/>
      <c r="D356" s="418"/>
      <c r="E356" s="20" t="s">
        <v>288</v>
      </c>
      <c r="F356" s="20" t="s">
        <v>342</v>
      </c>
      <c r="G356" s="21">
        <f>G357+G361+G363+G367+G372+G376+G385+G387+G393+G396+G398</f>
        <v>64887924</v>
      </c>
      <c r="H356" s="21">
        <f t="shared" ref="H356:U356" si="182">H357+H361+H363+H367+H372+H376+H385+H387+H393+H396+H398</f>
        <v>61887924</v>
      </c>
      <c r="I356" s="21">
        <f t="shared" si="182"/>
        <v>65148422</v>
      </c>
      <c r="J356" s="21">
        <f t="shared" si="182"/>
        <v>62148422</v>
      </c>
      <c r="K356" s="21">
        <f t="shared" si="182"/>
        <v>47825977.840000004</v>
      </c>
      <c r="L356" s="22">
        <f t="shared" si="149"/>
        <v>73.410800095818146</v>
      </c>
      <c r="M356" s="21">
        <f t="shared" si="182"/>
        <v>64260573</v>
      </c>
      <c r="N356" s="21">
        <f t="shared" si="182"/>
        <v>61260573</v>
      </c>
      <c r="O356" s="21">
        <f t="shared" si="182"/>
        <v>67889580</v>
      </c>
      <c r="P356" s="21">
        <f t="shared" si="182"/>
        <v>64889580</v>
      </c>
      <c r="Q356" s="21">
        <f t="shared" si="182"/>
        <v>66823546</v>
      </c>
      <c r="R356" s="21">
        <f t="shared" si="182"/>
        <v>70188409</v>
      </c>
      <c r="S356" s="21">
        <f t="shared" si="182"/>
        <v>67188409</v>
      </c>
      <c r="T356" s="21">
        <f t="shared" si="182"/>
        <v>71225986</v>
      </c>
      <c r="U356" s="21">
        <f t="shared" si="182"/>
        <v>68225986</v>
      </c>
    </row>
    <row r="357" spans="1:25" s="23" customFormat="1" ht="15.6" hidden="1" x14ac:dyDescent="0.25">
      <c r="A357" s="24" t="s">
        <v>14</v>
      </c>
      <c r="B357" s="25">
        <v>11</v>
      </c>
      <c r="C357" s="52" t="s">
        <v>25</v>
      </c>
      <c r="D357" s="42">
        <v>311</v>
      </c>
      <c r="E357" s="20"/>
      <c r="F357" s="20"/>
      <c r="G357" s="21">
        <f>SUM(G358:G360)</f>
        <v>34100000</v>
      </c>
      <c r="H357" s="21">
        <f t="shared" ref="H357:U357" si="183">SUM(H358:H360)</f>
        <v>34100000</v>
      </c>
      <c r="I357" s="21">
        <f t="shared" si="183"/>
        <v>34235974</v>
      </c>
      <c r="J357" s="21">
        <f t="shared" si="183"/>
        <v>34235974</v>
      </c>
      <c r="K357" s="21">
        <f t="shared" si="183"/>
        <v>24096934.830000002</v>
      </c>
      <c r="L357" s="22">
        <f t="shared" si="149"/>
        <v>70.384837977736524</v>
      </c>
      <c r="M357" s="21">
        <f t="shared" si="183"/>
        <v>33150000</v>
      </c>
      <c r="N357" s="21">
        <f t="shared" si="183"/>
        <v>33150000</v>
      </c>
      <c r="O357" s="21">
        <f>SUM(O358:O360)</f>
        <v>36510000</v>
      </c>
      <c r="P357" s="21">
        <f t="shared" si="183"/>
        <v>36510000</v>
      </c>
      <c r="Q357" s="21">
        <f t="shared" si="183"/>
        <v>35100000</v>
      </c>
      <c r="R357" s="21">
        <f>SUM(R358:R360)</f>
        <v>37160000</v>
      </c>
      <c r="S357" s="21">
        <f t="shared" si="183"/>
        <v>37160000</v>
      </c>
      <c r="T357" s="21">
        <f t="shared" si="183"/>
        <v>37888000</v>
      </c>
      <c r="U357" s="21">
        <f t="shared" si="183"/>
        <v>37888000</v>
      </c>
      <c r="V357" s="57"/>
      <c r="W357" s="57"/>
      <c r="X357" s="57"/>
      <c r="Y357" s="12"/>
    </row>
    <row r="358" spans="1:25" ht="15.6" hidden="1" x14ac:dyDescent="0.25">
      <c r="A358" s="28" t="s">
        <v>14</v>
      </c>
      <c r="B358" s="29">
        <v>11</v>
      </c>
      <c r="C358" s="53" t="s">
        <v>25</v>
      </c>
      <c r="D358" s="31">
        <v>3111</v>
      </c>
      <c r="E358" s="32" t="s">
        <v>19</v>
      </c>
      <c r="F358" s="20"/>
      <c r="G358" s="1">
        <v>33000000</v>
      </c>
      <c r="H358" s="1">
        <v>33000000</v>
      </c>
      <c r="I358" s="1">
        <v>33106465</v>
      </c>
      <c r="J358" s="1">
        <f>I358</f>
        <v>33106465</v>
      </c>
      <c r="K358" s="1">
        <v>23258185.690000001</v>
      </c>
      <c r="L358" s="33">
        <f t="shared" si="149"/>
        <v>70.252700461979259</v>
      </c>
      <c r="M358" s="1">
        <v>31800000</v>
      </c>
      <c r="N358" s="1">
        <v>31800000</v>
      </c>
      <c r="O358" s="1">
        <v>35150000</v>
      </c>
      <c r="P358" s="1">
        <f>O358</f>
        <v>35150000</v>
      </c>
      <c r="Q358" s="1">
        <v>33700000</v>
      </c>
      <c r="R358" s="1">
        <v>35800000</v>
      </c>
      <c r="S358" s="1">
        <f>R358</f>
        <v>35800000</v>
      </c>
      <c r="T358" s="1">
        <v>36428000</v>
      </c>
      <c r="U358" s="1">
        <f>T358</f>
        <v>36428000</v>
      </c>
    </row>
    <row r="359" spans="1:25" ht="15.6" hidden="1" x14ac:dyDescent="0.25">
      <c r="A359" s="28" t="s">
        <v>14</v>
      </c>
      <c r="B359" s="29">
        <v>11</v>
      </c>
      <c r="C359" s="53" t="s">
        <v>25</v>
      </c>
      <c r="D359" s="31">
        <v>3113</v>
      </c>
      <c r="E359" s="32" t="s">
        <v>20</v>
      </c>
      <c r="F359" s="20"/>
      <c r="G359" s="1">
        <v>450000</v>
      </c>
      <c r="H359" s="1">
        <v>450000</v>
      </c>
      <c r="I359" s="1">
        <v>459300</v>
      </c>
      <c r="J359" s="1">
        <f>I359</f>
        <v>459300</v>
      </c>
      <c r="K359" s="1">
        <v>327760.46000000002</v>
      </c>
      <c r="L359" s="33">
        <f t="shared" si="149"/>
        <v>71.3608665360331</v>
      </c>
      <c r="M359" s="1">
        <v>600000</v>
      </c>
      <c r="N359" s="1">
        <v>600000</v>
      </c>
      <c r="O359" s="1">
        <v>460000</v>
      </c>
      <c r="P359" s="1">
        <f>O359</f>
        <v>460000</v>
      </c>
      <c r="Q359" s="1">
        <v>600000</v>
      </c>
      <c r="R359" s="1">
        <v>460000</v>
      </c>
      <c r="S359" s="1">
        <f>R359</f>
        <v>460000</v>
      </c>
      <c r="T359" s="1">
        <v>460000</v>
      </c>
      <c r="U359" s="1">
        <f t="shared" ref="U359:U397" si="184">T359</f>
        <v>460000</v>
      </c>
    </row>
    <row r="360" spans="1:25" ht="15.6" hidden="1" x14ac:dyDescent="0.25">
      <c r="A360" s="28" t="s">
        <v>14</v>
      </c>
      <c r="B360" s="29">
        <v>11</v>
      </c>
      <c r="C360" s="53" t="s">
        <v>25</v>
      </c>
      <c r="D360" s="31">
        <v>3114</v>
      </c>
      <c r="E360" s="32" t="s">
        <v>21</v>
      </c>
      <c r="F360" s="20"/>
      <c r="G360" s="1">
        <v>650000</v>
      </c>
      <c r="H360" s="1">
        <v>650000</v>
      </c>
      <c r="I360" s="1">
        <v>670209</v>
      </c>
      <c r="J360" s="1">
        <f>I360</f>
        <v>670209</v>
      </c>
      <c r="K360" s="1">
        <v>510988.68</v>
      </c>
      <c r="L360" s="33">
        <f t="shared" si="149"/>
        <v>76.243183842652059</v>
      </c>
      <c r="M360" s="1">
        <v>750000</v>
      </c>
      <c r="N360" s="1">
        <v>750000</v>
      </c>
      <c r="O360" s="1">
        <v>900000</v>
      </c>
      <c r="P360" s="1">
        <f>O360</f>
        <v>900000</v>
      </c>
      <c r="Q360" s="1">
        <v>800000</v>
      </c>
      <c r="R360" s="1">
        <v>900000</v>
      </c>
      <c r="S360" s="1">
        <f>R360</f>
        <v>900000</v>
      </c>
      <c r="T360" s="1">
        <v>1000000</v>
      </c>
      <c r="U360" s="1">
        <f t="shared" si="184"/>
        <v>1000000</v>
      </c>
    </row>
    <row r="361" spans="1:25" s="23" customFormat="1" ht="15.6" hidden="1" x14ac:dyDescent="0.25">
      <c r="A361" s="24" t="s">
        <v>14</v>
      </c>
      <c r="B361" s="25">
        <v>11</v>
      </c>
      <c r="C361" s="52" t="s">
        <v>25</v>
      </c>
      <c r="D361" s="27">
        <v>312</v>
      </c>
      <c r="E361" s="20"/>
      <c r="F361" s="20"/>
      <c r="G361" s="21">
        <f>SUM(G362)</f>
        <v>460268</v>
      </c>
      <c r="H361" s="21">
        <f t="shared" ref="H361:U361" si="185">SUM(H362)</f>
        <v>460268</v>
      </c>
      <c r="I361" s="21">
        <f t="shared" si="185"/>
        <v>466143</v>
      </c>
      <c r="J361" s="21">
        <f t="shared" si="185"/>
        <v>466143</v>
      </c>
      <c r="K361" s="21">
        <f t="shared" si="185"/>
        <v>327202.82</v>
      </c>
      <c r="L361" s="22">
        <f t="shared" si="149"/>
        <v>70.193657311168465</v>
      </c>
      <c r="M361" s="21">
        <f t="shared" si="185"/>
        <v>478100</v>
      </c>
      <c r="N361" s="21">
        <f t="shared" si="185"/>
        <v>478100</v>
      </c>
      <c r="O361" s="21">
        <f t="shared" si="185"/>
        <v>530000</v>
      </c>
      <c r="P361" s="21">
        <f t="shared" si="185"/>
        <v>530000</v>
      </c>
      <c r="Q361" s="21">
        <f t="shared" si="185"/>
        <v>527546</v>
      </c>
      <c r="R361" s="21">
        <f t="shared" si="185"/>
        <v>530000</v>
      </c>
      <c r="S361" s="21">
        <f t="shared" si="185"/>
        <v>530000</v>
      </c>
      <c r="T361" s="21">
        <f t="shared" si="185"/>
        <v>530000</v>
      </c>
      <c r="U361" s="21">
        <f t="shared" si="185"/>
        <v>530000</v>
      </c>
      <c r="V361" s="57"/>
      <c r="W361" s="57"/>
      <c r="X361" s="57"/>
      <c r="Y361" s="12"/>
    </row>
    <row r="362" spans="1:25" ht="15.6" hidden="1" x14ac:dyDescent="0.25">
      <c r="A362" s="28" t="s">
        <v>14</v>
      </c>
      <c r="B362" s="29">
        <v>11</v>
      </c>
      <c r="C362" s="53" t="s">
        <v>25</v>
      </c>
      <c r="D362" s="31">
        <v>3121</v>
      </c>
      <c r="E362" s="32" t="s">
        <v>22</v>
      </c>
      <c r="F362" s="20"/>
      <c r="G362" s="1">
        <v>460268</v>
      </c>
      <c r="H362" s="1">
        <v>460268</v>
      </c>
      <c r="I362" s="1">
        <v>466143</v>
      </c>
      <c r="J362" s="1">
        <f>I362</f>
        <v>466143</v>
      </c>
      <c r="K362" s="1">
        <v>327202.82</v>
      </c>
      <c r="L362" s="33">
        <f t="shared" ref="L362:L427" si="186">IF(I362=0, "-", K362/I362*100)</f>
        <v>70.193657311168465</v>
      </c>
      <c r="M362" s="1">
        <v>478100</v>
      </c>
      <c r="N362" s="1">
        <v>478100</v>
      </c>
      <c r="O362" s="1">
        <v>530000</v>
      </c>
      <c r="P362" s="1">
        <f t="shared" ref="P362:P397" si="187">O362</f>
        <v>530000</v>
      </c>
      <c r="Q362" s="1">
        <v>527546</v>
      </c>
      <c r="R362" s="1">
        <v>530000</v>
      </c>
      <c r="S362" s="1">
        <f t="shared" ref="S362:S397" si="188">R362</f>
        <v>530000</v>
      </c>
      <c r="T362" s="1">
        <v>530000</v>
      </c>
      <c r="U362" s="1">
        <f t="shared" si="184"/>
        <v>530000</v>
      </c>
    </row>
    <row r="363" spans="1:25" s="23" customFormat="1" ht="15.6" hidden="1" x14ac:dyDescent="0.25">
      <c r="A363" s="24" t="s">
        <v>14</v>
      </c>
      <c r="B363" s="25">
        <v>11</v>
      </c>
      <c r="C363" s="52" t="s">
        <v>25</v>
      </c>
      <c r="D363" s="27">
        <v>313</v>
      </c>
      <c r="E363" s="20"/>
      <c r="F363" s="20"/>
      <c r="G363" s="21">
        <f>SUM(G364:G366)</f>
        <v>4450000</v>
      </c>
      <c r="H363" s="21">
        <f t="shared" ref="H363:U363" si="189">SUM(H364:H366)</f>
        <v>4450000</v>
      </c>
      <c r="I363" s="21">
        <f t="shared" si="189"/>
        <v>4521296</v>
      </c>
      <c r="J363" s="21">
        <f t="shared" si="189"/>
        <v>4521296</v>
      </c>
      <c r="K363" s="21">
        <f t="shared" si="189"/>
        <v>3686564.1100000003</v>
      </c>
      <c r="L363" s="22">
        <f t="shared" si="186"/>
        <v>81.537773903765654</v>
      </c>
      <c r="M363" s="21">
        <f t="shared" si="189"/>
        <v>4381473</v>
      </c>
      <c r="N363" s="21">
        <f t="shared" si="189"/>
        <v>4381473</v>
      </c>
      <c r="O363" s="21">
        <f t="shared" si="189"/>
        <v>5139580</v>
      </c>
      <c r="P363" s="21">
        <f t="shared" si="189"/>
        <v>5139580</v>
      </c>
      <c r="Q363" s="21">
        <f t="shared" si="189"/>
        <v>5245000</v>
      </c>
      <c r="R363" s="21">
        <f t="shared" si="189"/>
        <v>6788409</v>
      </c>
      <c r="S363" s="21">
        <f t="shared" si="189"/>
        <v>6788409</v>
      </c>
      <c r="T363" s="21">
        <f t="shared" si="189"/>
        <v>7097986</v>
      </c>
      <c r="U363" s="21">
        <f t="shared" si="189"/>
        <v>7097986</v>
      </c>
      <c r="V363" s="57"/>
      <c r="W363" s="57"/>
      <c r="X363" s="57"/>
      <c r="Y363" s="12"/>
    </row>
    <row r="364" spans="1:25" ht="15.6" hidden="1" x14ac:dyDescent="0.25">
      <c r="A364" s="28" t="s">
        <v>14</v>
      </c>
      <c r="B364" s="29">
        <v>11</v>
      </c>
      <c r="C364" s="53" t="s">
        <v>25</v>
      </c>
      <c r="D364" s="31">
        <v>3131</v>
      </c>
      <c r="E364" s="32" t="s">
        <v>211</v>
      </c>
      <c r="F364" s="20"/>
      <c r="G364" s="1">
        <v>50000</v>
      </c>
      <c r="H364" s="1">
        <v>50000</v>
      </c>
      <c r="I364" s="1">
        <v>50000</v>
      </c>
      <c r="J364" s="1">
        <f>I364</f>
        <v>50000</v>
      </c>
      <c r="K364" s="1">
        <v>0</v>
      </c>
      <c r="L364" s="33">
        <f t="shared" si="186"/>
        <v>0</v>
      </c>
      <c r="M364" s="1">
        <f>L364</f>
        <v>0</v>
      </c>
      <c r="N364" s="1">
        <f>M364</f>
        <v>0</v>
      </c>
      <c r="O364" s="1">
        <v>75000</v>
      </c>
      <c r="P364" s="1">
        <f t="shared" si="187"/>
        <v>75000</v>
      </c>
      <c r="Q364" s="1">
        <f>P364</f>
        <v>75000</v>
      </c>
      <c r="R364" s="1">
        <v>75000</v>
      </c>
      <c r="S364" s="1">
        <f t="shared" si="188"/>
        <v>75000</v>
      </c>
      <c r="T364" s="1">
        <v>80000</v>
      </c>
      <c r="U364" s="1">
        <f t="shared" si="184"/>
        <v>80000</v>
      </c>
    </row>
    <row r="365" spans="1:25" ht="15.6" hidden="1" x14ac:dyDescent="0.25">
      <c r="A365" s="28" t="s">
        <v>14</v>
      </c>
      <c r="B365" s="29">
        <v>11</v>
      </c>
      <c r="C365" s="53" t="s">
        <v>25</v>
      </c>
      <c r="D365" s="31">
        <v>3132</v>
      </c>
      <c r="E365" s="32" t="s">
        <v>280</v>
      </c>
      <c r="F365" s="20"/>
      <c r="G365" s="1">
        <v>3900000</v>
      </c>
      <c r="H365" s="1">
        <v>3900000</v>
      </c>
      <c r="I365" s="1">
        <v>3962907</v>
      </c>
      <c r="J365" s="1">
        <f>I365</f>
        <v>3962907</v>
      </c>
      <c r="K365" s="1">
        <v>3252850.18</v>
      </c>
      <c r="L365" s="33">
        <f t="shared" si="186"/>
        <v>82.082425350885103</v>
      </c>
      <c r="M365" s="1">
        <v>3800000</v>
      </c>
      <c r="N365" s="1">
        <v>3800000</v>
      </c>
      <c r="O365" s="1">
        <v>4450000</v>
      </c>
      <c r="P365" s="1">
        <f t="shared" si="187"/>
        <v>4450000</v>
      </c>
      <c r="Q365" s="1">
        <v>4550000</v>
      </c>
      <c r="R365" s="1">
        <v>5739559</v>
      </c>
      <c r="S365" s="1">
        <f t="shared" si="188"/>
        <v>5739559</v>
      </c>
      <c r="T365" s="1">
        <v>6017986</v>
      </c>
      <c r="U365" s="1">
        <f t="shared" si="184"/>
        <v>6017986</v>
      </c>
    </row>
    <row r="366" spans="1:25" ht="30" hidden="1" x14ac:dyDescent="0.25">
      <c r="A366" s="28" t="s">
        <v>14</v>
      </c>
      <c r="B366" s="29">
        <v>11</v>
      </c>
      <c r="C366" s="53" t="s">
        <v>25</v>
      </c>
      <c r="D366" s="31">
        <v>3133</v>
      </c>
      <c r="E366" s="32" t="s">
        <v>258</v>
      </c>
      <c r="F366" s="20"/>
      <c r="G366" s="1">
        <v>500000</v>
      </c>
      <c r="H366" s="1">
        <v>500000</v>
      </c>
      <c r="I366" s="1">
        <v>508389</v>
      </c>
      <c r="J366" s="1">
        <f>I366</f>
        <v>508389</v>
      </c>
      <c r="K366" s="1">
        <v>433713.93</v>
      </c>
      <c r="L366" s="33">
        <f t="shared" si="186"/>
        <v>85.31143081380597</v>
      </c>
      <c r="M366" s="1">
        <v>581473</v>
      </c>
      <c r="N366" s="1">
        <v>581473</v>
      </c>
      <c r="O366" s="1">
        <v>614580</v>
      </c>
      <c r="P366" s="1">
        <f t="shared" si="187"/>
        <v>614580</v>
      </c>
      <c r="Q366" s="1">
        <v>620000</v>
      </c>
      <c r="R366" s="1">
        <v>973850</v>
      </c>
      <c r="S366" s="1">
        <f t="shared" si="188"/>
        <v>973850</v>
      </c>
      <c r="T366" s="1">
        <v>1000000</v>
      </c>
      <c r="U366" s="1">
        <f t="shared" si="184"/>
        <v>1000000</v>
      </c>
    </row>
    <row r="367" spans="1:25" s="23" customFormat="1" ht="15.6" hidden="1" x14ac:dyDescent="0.25">
      <c r="A367" s="24" t="s">
        <v>14</v>
      </c>
      <c r="B367" s="25">
        <v>11</v>
      </c>
      <c r="C367" s="52" t="s">
        <v>25</v>
      </c>
      <c r="D367" s="27">
        <v>321</v>
      </c>
      <c r="E367" s="20"/>
      <c r="F367" s="20"/>
      <c r="G367" s="21">
        <f>SUM(G368:G371)</f>
        <v>3055000</v>
      </c>
      <c r="H367" s="21">
        <f t="shared" ref="H367:U367" si="190">SUM(H368:H371)</f>
        <v>3055000</v>
      </c>
      <c r="I367" s="21">
        <f t="shared" si="190"/>
        <v>3102353</v>
      </c>
      <c r="J367" s="21">
        <f t="shared" si="190"/>
        <v>3102353</v>
      </c>
      <c r="K367" s="21">
        <f t="shared" si="190"/>
        <v>1421372.53</v>
      </c>
      <c r="L367" s="22">
        <f t="shared" si="186"/>
        <v>45.815950989458649</v>
      </c>
      <c r="M367" s="21">
        <f t="shared" si="190"/>
        <v>3155000</v>
      </c>
      <c r="N367" s="21">
        <f t="shared" si="190"/>
        <v>3155000</v>
      </c>
      <c r="O367" s="21">
        <f t="shared" si="190"/>
        <v>2120000</v>
      </c>
      <c r="P367" s="21">
        <f t="shared" si="190"/>
        <v>2120000</v>
      </c>
      <c r="Q367" s="21">
        <f t="shared" si="190"/>
        <v>3155000</v>
      </c>
      <c r="R367" s="21">
        <f t="shared" si="190"/>
        <v>2120000</v>
      </c>
      <c r="S367" s="21">
        <f t="shared" si="190"/>
        <v>2120000</v>
      </c>
      <c r="T367" s="21">
        <f t="shared" si="190"/>
        <v>2120000</v>
      </c>
      <c r="U367" s="21">
        <f t="shared" si="190"/>
        <v>2120000</v>
      </c>
      <c r="V367" s="57"/>
      <c r="W367" s="57"/>
      <c r="X367" s="57"/>
      <c r="Y367" s="12"/>
    </row>
    <row r="368" spans="1:25" ht="15.6" hidden="1" x14ac:dyDescent="0.25">
      <c r="A368" s="28" t="s">
        <v>14</v>
      </c>
      <c r="B368" s="29">
        <v>11</v>
      </c>
      <c r="C368" s="53" t="s">
        <v>25</v>
      </c>
      <c r="D368" s="31">
        <v>3211</v>
      </c>
      <c r="E368" s="32" t="s">
        <v>110</v>
      </c>
      <c r="F368" s="20"/>
      <c r="G368" s="1">
        <v>1100000</v>
      </c>
      <c r="H368" s="1">
        <v>1100000</v>
      </c>
      <c r="I368" s="1">
        <v>1100000</v>
      </c>
      <c r="J368" s="1">
        <f>I368</f>
        <v>1100000</v>
      </c>
      <c r="K368" s="1">
        <v>670090.39</v>
      </c>
      <c r="L368" s="33">
        <f t="shared" si="186"/>
        <v>60.917308181818186</v>
      </c>
      <c r="M368" s="1">
        <v>1100000</v>
      </c>
      <c r="N368" s="1">
        <v>1100000</v>
      </c>
      <c r="O368" s="1">
        <v>870000</v>
      </c>
      <c r="P368" s="1">
        <f t="shared" si="187"/>
        <v>870000</v>
      </c>
      <c r="Q368" s="1">
        <v>1100000</v>
      </c>
      <c r="R368" s="1">
        <v>870000</v>
      </c>
      <c r="S368" s="1">
        <f t="shared" si="188"/>
        <v>870000</v>
      </c>
      <c r="T368" s="1">
        <v>870000</v>
      </c>
      <c r="U368" s="1">
        <f t="shared" si="184"/>
        <v>870000</v>
      </c>
    </row>
    <row r="369" spans="1:25" ht="30" hidden="1" x14ac:dyDescent="0.25">
      <c r="A369" s="28" t="s">
        <v>14</v>
      </c>
      <c r="B369" s="29">
        <v>11</v>
      </c>
      <c r="C369" s="53" t="s">
        <v>25</v>
      </c>
      <c r="D369" s="31">
        <v>3212</v>
      </c>
      <c r="E369" s="32" t="s">
        <v>111</v>
      </c>
      <c r="F369" s="20"/>
      <c r="G369" s="1">
        <v>1900000</v>
      </c>
      <c r="H369" s="1">
        <v>1900000</v>
      </c>
      <c r="I369" s="1">
        <v>1947353</v>
      </c>
      <c r="J369" s="1">
        <f>I369</f>
        <v>1947353</v>
      </c>
      <c r="K369" s="1">
        <v>729833.14</v>
      </c>
      <c r="L369" s="33">
        <f t="shared" si="186"/>
        <v>37.478214786944122</v>
      </c>
      <c r="M369" s="1">
        <v>2000000</v>
      </c>
      <c r="N369" s="1">
        <v>2000000</v>
      </c>
      <c r="O369" s="1">
        <v>1200000</v>
      </c>
      <c r="P369" s="1">
        <f t="shared" si="187"/>
        <v>1200000</v>
      </c>
      <c r="Q369" s="1">
        <v>2000000</v>
      </c>
      <c r="R369" s="1">
        <v>1200000</v>
      </c>
      <c r="S369" s="1">
        <f t="shared" si="188"/>
        <v>1200000</v>
      </c>
      <c r="T369" s="1">
        <v>1200000</v>
      </c>
      <c r="U369" s="1">
        <f t="shared" si="184"/>
        <v>1200000</v>
      </c>
    </row>
    <row r="370" spans="1:25" ht="15.6" hidden="1" x14ac:dyDescent="0.25">
      <c r="A370" s="28" t="s">
        <v>14</v>
      </c>
      <c r="B370" s="29">
        <v>11</v>
      </c>
      <c r="C370" s="53" t="s">
        <v>25</v>
      </c>
      <c r="D370" s="31">
        <v>3213</v>
      </c>
      <c r="E370" s="32" t="s">
        <v>143</v>
      </c>
      <c r="F370" s="20"/>
      <c r="G370" s="1">
        <v>50000</v>
      </c>
      <c r="H370" s="1">
        <v>50000</v>
      </c>
      <c r="I370" s="1">
        <v>50000</v>
      </c>
      <c r="J370" s="1">
        <f>I370</f>
        <v>50000</v>
      </c>
      <c r="K370" s="1">
        <v>18525</v>
      </c>
      <c r="L370" s="33">
        <f t="shared" si="186"/>
        <v>37.049999999999997</v>
      </c>
      <c r="M370" s="1">
        <v>50000</v>
      </c>
      <c r="N370" s="1">
        <v>50000</v>
      </c>
      <c r="O370" s="1">
        <v>50000</v>
      </c>
      <c r="P370" s="1">
        <f t="shared" si="187"/>
        <v>50000</v>
      </c>
      <c r="Q370" s="1">
        <v>50000</v>
      </c>
      <c r="R370" s="1">
        <v>50000</v>
      </c>
      <c r="S370" s="1">
        <f t="shared" si="188"/>
        <v>50000</v>
      </c>
      <c r="T370" s="1">
        <v>50000</v>
      </c>
      <c r="U370" s="1">
        <f t="shared" si="184"/>
        <v>50000</v>
      </c>
    </row>
    <row r="371" spans="1:25" ht="15.6" hidden="1" x14ac:dyDescent="0.25">
      <c r="A371" s="28" t="s">
        <v>14</v>
      </c>
      <c r="B371" s="29">
        <v>11</v>
      </c>
      <c r="C371" s="53" t="s">
        <v>25</v>
      </c>
      <c r="D371" s="31">
        <v>3214</v>
      </c>
      <c r="E371" s="32" t="s">
        <v>234</v>
      </c>
      <c r="F371" s="20"/>
      <c r="G371" s="1">
        <v>5000</v>
      </c>
      <c r="H371" s="1">
        <v>5000</v>
      </c>
      <c r="I371" s="1">
        <v>5000</v>
      </c>
      <c r="J371" s="1">
        <f>I371</f>
        <v>5000</v>
      </c>
      <c r="K371" s="1">
        <v>2924</v>
      </c>
      <c r="L371" s="33">
        <f t="shared" si="186"/>
        <v>58.48</v>
      </c>
      <c r="M371" s="1">
        <v>5000</v>
      </c>
      <c r="N371" s="1">
        <v>5000</v>
      </c>
      <c r="O371" s="1"/>
      <c r="P371" s="1">
        <f t="shared" si="187"/>
        <v>0</v>
      </c>
      <c r="Q371" s="1">
        <v>5000</v>
      </c>
      <c r="R371" s="1"/>
      <c r="S371" s="1">
        <f t="shared" si="188"/>
        <v>0</v>
      </c>
      <c r="T371" s="1"/>
      <c r="U371" s="1">
        <f t="shared" si="184"/>
        <v>0</v>
      </c>
    </row>
    <row r="372" spans="1:25" s="23" customFormat="1" ht="15.6" hidden="1" x14ac:dyDescent="0.25">
      <c r="A372" s="24" t="s">
        <v>14</v>
      </c>
      <c r="B372" s="25">
        <v>11</v>
      </c>
      <c r="C372" s="52" t="s">
        <v>25</v>
      </c>
      <c r="D372" s="27">
        <v>322</v>
      </c>
      <c r="E372" s="20"/>
      <c r="F372" s="20"/>
      <c r="G372" s="21">
        <f>SUM(G373:G375)</f>
        <v>6176656</v>
      </c>
      <c r="H372" s="21">
        <f t="shared" ref="H372:U372" si="191">SUM(H373:H375)</f>
        <v>6176656</v>
      </c>
      <c r="I372" s="21">
        <f t="shared" si="191"/>
        <v>6176656</v>
      </c>
      <c r="J372" s="21">
        <f t="shared" si="191"/>
        <v>6176656</v>
      </c>
      <c r="K372" s="21">
        <f t="shared" si="191"/>
        <v>4479889.41</v>
      </c>
      <c r="L372" s="22">
        <f t="shared" si="186"/>
        <v>72.529365566092721</v>
      </c>
      <c r="M372" s="21">
        <f t="shared" si="191"/>
        <v>6450000</v>
      </c>
      <c r="N372" s="21">
        <f t="shared" si="191"/>
        <v>6450000</v>
      </c>
      <c r="O372" s="21">
        <f t="shared" si="191"/>
        <v>6050000</v>
      </c>
      <c r="P372" s="21">
        <f t="shared" si="191"/>
        <v>6050000</v>
      </c>
      <c r="Q372" s="21">
        <f t="shared" si="191"/>
        <v>6150000</v>
      </c>
      <c r="R372" s="21">
        <f t="shared" si="191"/>
        <v>6050000</v>
      </c>
      <c r="S372" s="21">
        <f t="shared" si="191"/>
        <v>6050000</v>
      </c>
      <c r="T372" s="21">
        <f t="shared" si="191"/>
        <v>6050000</v>
      </c>
      <c r="U372" s="21">
        <f t="shared" si="191"/>
        <v>6050000</v>
      </c>
      <c r="V372" s="57"/>
      <c r="W372" s="57"/>
      <c r="X372" s="57"/>
      <c r="Y372" s="12"/>
    </row>
    <row r="373" spans="1:25" ht="15.6" hidden="1" x14ac:dyDescent="0.25">
      <c r="A373" s="28" t="s">
        <v>14</v>
      </c>
      <c r="B373" s="29">
        <v>11</v>
      </c>
      <c r="C373" s="53" t="s">
        <v>25</v>
      </c>
      <c r="D373" s="31">
        <v>3221</v>
      </c>
      <c r="E373" s="32" t="s">
        <v>113</v>
      </c>
      <c r="F373" s="20"/>
      <c r="G373" s="1">
        <v>1200000</v>
      </c>
      <c r="H373" s="1">
        <v>1200000</v>
      </c>
      <c r="I373" s="1">
        <v>1200000</v>
      </c>
      <c r="J373" s="1">
        <v>1200000</v>
      </c>
      <c r="K373" s="1">
        <v>1061627.0900000001</v>
      </c>
      <c r="L373" s="33">
        <f t="shared" si="186"/>
        <v>88.468924166666667</v>
      </c>
      <c r="M373" s="1">
        <v>1200000</v>
      </c>
      <c r="N373" s="1">
        <v>1200000</v>
      </c>
      <c r="O373" s="1">
        <v>1200000</v>
      </c>
      <c r="P373" s="1">
        <f t="shared" si="187"/>
        <v>1200000</v>
      </c>
      <c r="Q373" s="1">
        <v>1200000</v>
      </c>
      <c r="R373" s="1">
        <v>1200000</v>
      </c>
      <c r="S373" s="1">
        <f t="shared" si="188"/>
        <v>1200000</v>
      </c>
      <c r="T373" s="1">
        <v>1200000</v>
      </c>
      <c r="U373" s="1">
        <f t="shared" si="184"/>
        <v>1200000</v>
      </c>
    </row>
    <row r="374" spans="1:25" ht="15.6" hidden="1" x14ac:dyDescent="0.25">
      <c r="A374" s="28" t="s">
        <v>14</v>
      </c>
      <c r="B374" s="29">
        <v>11</v>
      </c>
      <c r="C374" s="53" t="s">
        <v>25</v>
      </c>
      <c r="D374" s="31">
        <v>3223</v>
      </c>
      <c r="E374" s="32" t="s">
        <v>115</v>
      </c>
      <c r="F374" s="20"/>
      <c r="G374" s="1">
        <v>4276656</v>
      </c>
      <c r="H374" s="1">
        <v>4276656</v>
      </c>
      <c r="I374" s="1">
        <v>4276656</v>
      </c>
      <c r="J374" s="1">
        <v>4276656</v>
      </c>
      <c r="K374" s="1">
        <v>2784731.0700000003</v>
      </c>
      <c r="L374" s="33">
        <f t="shared" si="186"/>
        <v>65.114684697576806</v>
      </c>
      <c r="M374" s="1">
        <v>4250000</v>
      </c>
      <c r="N374" s="1">
        <v>4250000</v>
      </c>
      <c r="O374" s="1">
        <v>3850000</v>
      </c>
      <c r="P374" s="1">
        <f t="shared" si="187"/>
        <v>3850000</v>
      </c>
      <c r="Q374" s="1">
        <v>4250000</v>
      </c>
      <c r="R374" s="1">
        <v>3850000</v>
      </c>
      <c r="S374" s="1">
        <f t="shared" si="188"/>
        <v>3850000</v>
      </c>
      <c r="T374" s="1">
        <v>3850000</v>
      </c>
      <c r="U374" s="1">
        <f t="shared" si="184"/>
        <v>3850000</v>
      </c>
    </row>
    <row r="375" spans="1:25" ht="15.6" hidden="1" x14ac:dyDescent="0.25">
      <c r="A375" s="28" t="s">
        <v>14</v>
      </c>
      <c r="B375" s="29">
        <v>11</v>
      </c>
      <c r="C375" s="53" t="s">
        <v>25</v>
      </c>
      <c r="D375" s="31">
        <v>3227</v>
      </c>
      <c r="E375" s="32" t="s">
        <v>235</v>
      </c>
      <c r="F375" s="20"/>
      <c r="G375" s="1">
        <v>700000</v>
      </c>
      <c r="H375" s="1">
        <v>700000</v>
      </c>
      <c r="I375" s="1">
        <v>700000</v>
      </c>
      <c r="J375" s="1">
        <v>700000</v>
      </c>
      <c r="K375" s="1">
        <v>633531.25</v>
      </c>
      <c r="L375" s="33">
        <f t="shared" si="186"/>
        <v>90.504464285714278</v>
      </c>
      <c r="M375" s="1">
        <v>1000000</v>
      </c>
      <c r="N375" s="1">
        <v>1000000</v>
      </c>
      <c r="O375" s="1">
        <v>1000000</v>
      </c>
      <c r="P375" s="1">
        <f t="shared" si="187"/>
        <v>1000000</v>
      </c>
      <c r="Q375" s="1">
        <v>700000</v>
      </c>
      <c r="R375" s="1">
        <v>1000000</v>
      </c>
      <c r="S375" s="1">
        <f t="shared" si="188"/>
        <v>1000000</v>
      </c>
      <c r="T375" s="1">
        <v>1000000</v>
      </c>
      <c r="U375" s="1">
        <f t="shared" si="184"/>
        <v>1000000</v>
      </c>
    </row>
    <row r="376" spans="1:25" s="23" customFormat="1" ht="15.6" hidden="1" x14ac:dyDescent="0.25">
      <c r="A376" s="24" t="s">
        <v>14</v>
      </c>
      <c r="B376" s="25">
        <v>11</v>
      </c>
      <c r="C376" s="52" t="s">
        <v>25</v>
      </c>
      <c r="D376" s="27">
        <v>323</v>
      </c>
      <c r="E376" s="20"/>
      <c r="F376" s="20"/>
      <c r="G376" s="21">
        <f>SUM(G377:G384)</f>
        <v>9220000</v>
      </c>
      <c r="H376" s="21">
        <f t="shared" ref="H376:U376" si="192">SUM(H377:H384)</f>
        <v>9220000</v>
      </c>
      <c r="I376" s="21">
        <f t="shared" si="192"/>
        <v>9220000</v>
      </c>
      <c r="J376" s="21">
        <f t="shared" si="192"/>
        <v>9220000</v>
      </c>
      <c r="K376" s="21">
        <f t="shared" si="192"/>
        <v>7554332.9299999997</v>
      </c>
      <c r="L376" s="22">
        <f t="shared" si="186"/>
        <v>81.934196637744023</v>
      </c>
      <c r="M376" s="21">
        <f t="shared" si="192"/>
        <v>9220000</v>
      </c>
      <c r="N376" s="21">
        <f t="shared" si="192"/>
        <v>9220000</v>
      </c>
      <c r="O376" s="21">
        <f t="shared" si="192"/>
        <v>9730000</v>
      </c>
      <c r="P376" s="21">
        <f t="shared" si="192"/>
        <v>9730000</v>
      </c>
      <c r="Q376" s="21">
        <f t="shared" si="192"/>
        <v>9220000</v>
      </c>
      <c r="R376" s="21">
        <f t="shared" si="192"/>
        <v>9730000</v>
      </c>
      <c r="S376" s="21">
        <f t="shared" si="192"/>
        <v>9730000</v>
      </c>
      <c r="T376" s="21">
        <f t="shared" si="192"/>
        <v>9730000</v>
      </c>
      <c r="U376" s="21">
        <f t="shared" si="192"/>
        <v>9730000</v>
      </c>
      <c r="V376" s="57"/>
      <c r="W376" s="57"/>
      <c r="X376" s="57"/>
      <c r="Y376" s="12"/>
    </row>
    <row r="377" spans="1:25" ht="15.6" hidden="1" x14ac:dyDescent="0.25">
      <c r="A377" s="28" t="s">
        <v>14</v>
      </c>
      <c r="B377" s="29">
        <v>11</v>
      </c>
      <c r="C377" s="53" t="s">
        <v>25</v>
      </c>
      <c r="D377" s="31">
        <v>3231</v>
      </c>
      <c r="E377" s="32" t="s">
        <v>117</v>
      </c>
      <c r="F377" s="20"/>
      <c r="G377" s="1">
        <v>5000000</v>
      </c>
      <c r="H377" s="1">
        <v>5000000</v>
      </c>
      <c r="I377" s="1">
        <v>5000000</v>
      </c>
      <c r="J377" s="1">
        <v>5000000</v>
      </c>
      <c r="K377" s="1">
        <v>4474063.55</v>
      </c>
      <c r="L377" s="33">
        <f t="shared" si="186"/>
        <v>89.481270999999992</v>
      </c>
      <c r="M377" s="1">
        <v>5000000</v>
      </c>
      <c r="N377" s="1">
        <v>5000000</v>
      </c>
      <c r="O377" s="1">
        <v>5300000</v>
      </c>
      <c r="P377" s="1">
        <f t="shared" si="187"/>
        <v>5300000</v>
      </c>
      <c r="Q377" s="1">
        <v>5000000</v>
      </c>
      <c r="R377" s="1">
        <v>5300000</v>
      </c>
      <c r="S377" s="1">
        <f t="shared" si="188"/>
        <v>5300000</v>
      </c>
      <c r="T377" s="1">
        <v>5300000</v>
      </c>
      <c r="U377" s="1">
        <f t="shared" si="184"/>
        <v>5300000</v>
      </c>
    </row>
    <row r="378" spans="1:25" ht="15.6" hidden="1" x14ac:dyDescent="0.25">
      <c r="A378" s="28" t="s">
        <v>14</v>
      </c>
      <c r="B378" s="29">
        <v>11</v>
      </c>
      <c r="C378" s="53" t="s">
        <v>25</v>
      </c>
      <c r="D378" s="31">
        <v>3232</v>
      </c>
      <c r="E378" s="32" t="s">
        <v>118</v>
      </c>
      <c r="F378" s="20"/>
      <c r="G378" s="1">
        <v>0</v>
      </c>
      <c r="H378" s="1">
        <v>0</v>
      </c>
      <c r="I378" s="1">
        <v>0</v>
      </c>
      <c r="J378" s="1">
        <v>0</v>
      </c>
      <c r="K378" s="1">
        <v>200</v>
      </c>
      <c r="L378" s="33" t="str">
        <f t="shared" si="186"/>
        <v>-</v>
      </c>
      <c r="M378" s="1"/>
      <c r="N378" s="1"/>
      <c r="O378" s="1"/>
      <c r="P378" s="1">
        <f t="shared" si="187"/>
        <v>0</v>
      </c>
      <c r="Q378" s="1"/>
      <c r="R378" s="1"/>
      <c r="S378" s="1">
        <f t="shared" si="188"/>
        <v>0</v>
      </c>
      <c r="T378" s="1"/>
      <c r="U378" s="1">
        <f t="shared" si="184"/>
        <v>0</v>
      </c>
    </row>
    <row r="379" spans="1:25" ht="15.6" hidden="1" x14ac:dyDescent="0.25">
      <c r="A379" s="28" t="s">
        <v>14</v>
      </c>
      <c r="B379" s="29">
        <v>11</v>
      </c>
      <c r="C379" s="53" t="s">
        <v>25</v>
      </c>
      <c r="D379" s="31">
        <v>3233</v>
      </c>
      <c r="E379" s="32" t="s">
        <v>119</v>
      </c>
      <c r="F379" s="20"/>
      <c r="G379" s="1">
        <v>50000</v>
      </c>
      <c r="H379" s="1">
        <v>50000</v>
      </c>
      <c r="I379" s="1">
        <v>50000</v>
      </c>
      <c r="J379" s="1">
        <v>50000</v>
      </c>
      <c r="K379" s="1">
        <v>2540.5</v>
      </c>
      <c r="L379" s="33">
        <f t="shared" si="186"/>
        <v>5.0810000000000004</v>
      </c>
      <c r="M379" s="1">
        <v>50000</v>
      </c>
      <c r="N379" s="1">
        <v>50000</v>
      </c>
      <c r="O379" s="1">
        <v>50000</v>
      </c>
      <c r="P379" s="1">
        <f t="shared" si="187"/>
        <v>50000</v>
      </c>
      <c r="Q379" s="1">
        <v>50000</v>
      </c>
      <c r="R379" s="1">
        <v>50000</v>
      </c>
      <c r="S379" s="1">
        <f t="shared" si="188"/>
        <v>50000</v>
      </c>
      <c r="T379" s="1">
        <v>50000</v>
      </c>
      <c r="U379" s="1">
        <f t="shared" si="184"/>
        <v>50000</v>
      </c>
    </row>
    <row r="380" spans="1:25" ht="15.6" hidden="1" x14ac:dyDescent="0.25">
      <c r="A380" s="28" t="s">
        <v>14</v>
      </c>
      <c r="B380" s="29">
        <v>11</v>
      </c>
      <c r="C380" s="53" t="s">
        <v>25</v>
      </c>
      <c r="D380" s="31">
        <v>3234</v>
      </c>
      <c r="E380" s="32" t="s">
        <v>120</v>
      </c>
      <c r="F380" s="20"/>
      <c r="G380" s="1">
        <v>550000</v>
      </c>
      <c r="H380" s="1">
        <v>550000</v>
      </c>
      <c r="I380" s="1">
        <v>550000</v>
      </c>
      <c r="J380" s="1">
        <v>550000</v>
      </c>
      <c r="K380" s="1">
        <v>343632.32</v>
      </c>
      <c r="L380" s="33">
        <f t="shared" si="186"/>
        <v>62.478603636363637</v>
      </c>
      <c r="M380" s="1">
        <v>550000</v>
      </c>
      <c r="N380" s="1">
        <v>550000</v>
      </c>
      <c r="O380" s="1">
        <v>450000</v>
      </c>
      <c r="P380" s="1">
        <f t="shared" si="187"/>
        <v>450000</v>
      </c>
      <c r="Q380" s="1">
        <v>550000</v>
      </c>
      <c r="R380" s="1">
        <v>450000</v>
      </c>
      <c r="S380" s="1">
        <f t="shared" si="188"/>
        <v>450000</v>
      </c>
      <c r="T380" s="1">
        <v>450000</v>
      </c>
      <c r="U380" s="1">
        <f t="shared" si="184"/>
        <v>450000</v>
      </c>
    </row>
    <row r="381" spans="1:25" ht="15.6" hidden="1" x14ac:dyDescent="0.25">
      <c r="A381" s="28" t="s">
        <v>14</v>
      </c>
      <c r="B381" s="29">
        <v>11</v>
      </c>
      <c r="C381" s="53" t="s">
        <v>25</v>
      </c>
      <c r="D381" s="31">
        <v>3235</v>
      </c>
      <c r="E381" s="32" t="s">
        <v>42</v>
      </c>
      <c r="F381" s="20"/>
      <c r="G381" s="1">
        <v>950000</v>
      </c>
      <c r="H381" s="1">
        <v>950000</v>
      </c>
      <c r="I381" s="1">
        <v>950000</v>
      </c>
      <c r="J381" s="1">
        <v>950000</v>
      </c>
      <c r="K381" s="1">
        <v>928050.08</v>
      </c>
      <c r="L381" s="33">
        <f t="shared" si="186"/>
        <v>97.689482105263153</v>
      </c>
      <c r="M381" s="1">
        <v>950000</v>
      </c>
      <c r="N381" s="1">
        <v>950000</v>
      </c>
      <c r="O381" s="1">
        <v>950000</v>
      </c>
      <c r="P381" s="1">
        <f t="shared" si="187"/>
        <v>950000</v>
      </c>
      <c r="Q381" s="1">
        <v>950000</v>
      </c>
      <c r="R381" s="1">
        <v>950000</v>
      </c>
      <c r="S381" s="1">
        <f t="shared" si="188"/>
        <v>950000</v>
      </c>
      <c r="T381" s="1">
        <v>950000</v>
      </c>
      <c r="U381" s="1">
        <f t="shared" si="184"/>
        <v>950000</v>
      </c>
    </row>
    <row r="382" spans="1:25" ht="15.6" hidden="1" x14ac:dyDescent="0.25">
      <c r="A382" s="28" t="s">
        <v>14</v>
      </c>
      <c r="B382" s="29">
        <v>11</v>
      </c>
      <c r="C382" s="53" t="s">
        <v>25</v>
      </c>
      <c r="D382" s="31">
        <v>3236</v>
      </c>
      <c r="E382" s="32" t="s">
        <v>121</v>
      </c>
      <c r="F382" s="20"/>
      <c r="G382" s="1">
        <v>100000</v>
      </c>
      <c r="H382" s="1">
        <v>100000</v>
      </c>
      <c r="I382" s="1">
        <v>100000</v>
      </c>
      <c r="J382" s="1">
        <v>100000</v>
      </c>
      <c r="K382" s="1">
        <v>1230</v>
      </c>
      <c r="L382" s="33">
        <f t="shared" si="186"/>
        <v>1.23</v>
      </c>
      <c r="M382" s="1">
        <v>100000</v>
      </c>
      <c r="N382" s="1">
        <v>100000</v>
      </c>
      <c r="O382" s="1">
        <v>100000</v>
      </c>
      <c r="P382" s="1">
        <f t="shared" si="187"/>
        <v>100000</v>
      </c>
      <c r="Q382" s="1">
        <v>100000</v>
      </c>
      <c r="R382" s="1">
        <v>100000</v>
      </c>
      <c r="S382" s="1">
        <f t="shared" si="188"/>
        <v>100000</v>
      </c>
      <c r="T382" s="1">
        <v>100000</v>
      </c>
      <c r="U382" s="1">
        <f t="shared" si="184"/>
        <v>100000</v>
      </c>
    </row>
    <row r="383" spans="1:25" hidden="1" x14ac:dyDescent="0.25">
      <c r="A383" s="28" t="s">
        <v>14</v>
      </c>
      <c r="B383" s="29">
        <v>11</v>
      </c>
      <c r="C383" s="53" t="s">
        <v>25</v>
      </c>
      <c r="D383" s="31">
        <v>3237</v>
      </c>
      <c r="E383" s="32" t="s">
        <v>36</v>
      </c>
      <c r="F383" s="32"/>
      <c r="G383" s="1">
        <v>470000</v>
      </c>
      <c r="H383" s="1">
        <v>470000</v>
      </c>
      <c r="I383" s="1">
        <v>470000</v>
      </c>
      <c r="J383" s="1">
        <v>470000</v>
      </c>
      <c r="K383" s="1">
        <v>471970.91</v>
      </c>
      <c r="L383" s="33">
        <f t="shared" si="186"/>
        <v>100.4193425531915</v>
      </c>
      <c r="M383" s="1">
        <v>470000</v>
      </c>
      <c r="N383" s="1">
        <v>470000</v>
      </c>
      <c r="O383" s="1">
        <v>600000</v>
      </c>
      <c r="P383" s="1">
        <f t="shared" si="187"/>
        <v>600000</v>
      </c>
      <c r="Q383" s="1">
        <v>470000</v>
      </c>
      <c r="R383" s="1">
        <v>600000</v>
      </c>
      <c r="S383" s="1">
        <f t="shared" si="188"/>
        <v>600000</v>
      </c>
      <c r="T383" s="1">
        <v>600000</v>
      </c>
      <c r="U383" s="1">
        <f t="shared" si="184"/>
        <v>600000</v>
      </c>
    </row>
    <row r="384" spans="1:25" s="23" customFormat="1" ht="15.6" hidden="1" x14ac:dyDescent="0.25">
      <c r="A384" s="28" t="s">
        <v>14</v>
      </c>
      <c r="B384" s="29">
        <v>11</v>
      </c>
      <c r="C384" s="53" t="s">
        <v>25</v>
      </c>
      <c r="D384" s="31">
        <v>3239</v>
      </c>
      <c r="E384" s="32" t="s">
        <v>41</v>
      </c>
      <c r="F384" s="32"/>
      <c r="G384" s="1">
        <v>2100000</v>
      </c>
      <c r="H384" s="1">
        <v>2100000</v>
      </c>
      <c r="I384" s="1">
        <v>2100000</v>
      </c>
      <c r="J384" s="1">
        <v>2100000</v>
      </c>
      <c r="K384" s="1">
        <v>1332645.5699999998</v>
      </c>
      <c r="L384" s="33">
        <f t="shared" si="186"/>
        <v>63.459312857142848</v>
      </c>
      <c r="M384" s="1">
        <v>2100000</v>
      </c>
      <c r="N384" s="1">
        <v>2100000</v>
      </c>
      <c r="O384" s="1">
        <v>2280000</v>
      </c>
      <c r="P384" s="1">
        <f t="shared" si="187"/>
        <v>2280000</v>
      </c>
      <c r="Q384" s="1">
        <v>2100000</v>
      </c>
      <c r="R384" s="1">
        <v>2280000</v>
      </c>
      <c r="S384" s="1">
        <f t="shared" si="188"/>
        <v>2280000</v>
      </c>
      <c r="T384" s="1">
        <v>2280000</v>
      </c>
      <c r="U384" s="1">
        <f t="shared" si="184"/>
        <v>2280000</v>
      </c>
      <c r="V384" s="57"/>
      <c r="W384" s="57"/>
      <c r="X384" s="57"/>
      <c r="Y384" s="12"/>
    </row>
    <row r="385" spans="1:25" s="23" customFormat="1" ht="15.6" hidden="1" x14ac:dyDescent="0.25">
      <c r="A385" s="24" t="s">
        <v>14</v>
      </c>
      <c r="B385" s="25">
        <v>11</v>
      </c>
      <c r="C385" s="52" t="s">
        <v>25</v>
      </c>
      <c r="D385" s="27">
        <v>324</v>
      </c>
      <c r="E385" s="20"/>
      <c r="F385" s="20"/>
      <c r="G385" s="21">
        <f>SUM(G386)</f>
        <v>0</v>
      </c>
      <c r="H385" s="21">
        <f t="shared" ref="H385:U385" si="193">SUM(H386)</f>
        <v>0</v>
      </c>
      <c r="I385" s="21">
        <f t="shared" si="193"/>
        <v>0</v>
      </c>
      <c r="J385" s="21">
        <f t="shared" si="193"/>
        <v>0</v>
      </c>
      <c r="K385" s="21">
        <f t="shared" si="193"/>
        <v>0</v>
      </c>
      <c r="L385" s="22" t="str">
        <f t="shared" si="186"/>
        <v>-</v>
      </c>
      <c r="M385" s="21">
        <f t="shared" si="193"/>
        <v>0</v>
      </c>
      <c r="N385" s="21">
        <f t="shared" si="193"/>
        <v>0</v>
      </c>
      <c r="O385" s="21">
        <f t="shared" si="193"/>
        <v>0</v>
      </c>
      <c r="P385" s="21">
        <f t="shared" si="193"/>
        <v>0</v>
      </c>
      <c r="Q385" s="21">
        <f t="shared" si="193"/>
        <v>0</v>
      </c>
      <c r="R385" s="21">
        <f t="shared" si="193"/>
        <v>0</v>
      </c>
      <c r="S385" s="21">
        <f t="shared" si="193"/>
        <v>0</v>
      </c>
      <c r="T385" s="21">
        <f t="shared" si="193"/>
        <v>0</v>
      </c>
      <c r="U385" s="21">
        <f t="shared" si="193"/>
        <v>0</v>
      </c>
      <c r="V385" s="57"/>
      <c r="W385" s="57"/>
      <c r="X385" s="57"/>
      <c r="Y385" s="12"/>
    </row>
    <row r="386" spans="1:25" s="23" customFormat="1" ht="15.6" hidden="1" x14ac:dyDescent="0.25">
      <c r="A386" s="28" t="s">
        <v>14</v>
      </c>
      <c r="B386" s="29">
        <v>11</v>
      </c>
      <c r="C386" s="53" t="s">
        <v>25</v>
      </c>
      <c r="D386" s="46" t="s">
        <v>429</v>
      </c>
      <c r="E386" s="32"/>
      <c r="F386" s="32"/>
      <c r="G386" s="1"/>
      <c r="H386" s="1"/>
      <c r="I386" s="1"/>
      <c r="J386" s="1"/>
      <c r="K386" s="1"/>
      <c r="L386" s="33" t="str">
        <f t="shared" si="186"/>
        <v>-</v>
      </c>
      <c r="M386" s="1"/>
      <c r="N386" s="1"/>
      <c r="O386" s="122"/>
      <c r="P386" s="1">
        <f t="shared" si="187"/>
        <v>0</v>
      </c>
      <c r="Q386" s="1"/>
      <c r="R386" s="1"/>
      <c r="S386" s="1">
        <f t="shared" si="188"/>
        <v>0</v>
      </c>
      <c r="T386" s="1"/>
      <c r="U386" s="1">
        <f t="shared" si="184"/>
        <v>0</v>
      </c>
      <c r="V386" s="57"/>
      <c r="W386" s="57"/>
      <c r="X386" s="57"/>
      <c r="Y386" s="12"/>
    </row>
    <row r="387" spans="1:25" s="23" customFormat="1" ht="15.6" hidden="1" x14ac:dyDescent="0.25">
      <c r="A387" s="24" t="s">
        <v>14</v>
      </c>
      <c r="B387" s="25">
        <v>11</v>
      </c>
      <c r="C387" s="52" t="s">
        <v>25</v>
      </c>
      <c r="D387" s="27">
        <v>329</v>
      </c>
      <c r="E387" s="20"/>
      <c r="F387" s="20"/>
      <c r="G387" s="21">
        <f>SUM(G388:G392)</f>
        <v>4301000</v>
      </c>
      <c r="H387" s="21">
        <f t="shared" ref="H387:U387" si="194">SUM(H388:H392)</f>
        <v>4301000</v>
      </c>
      <c r="I387" s="21">
        <f t="shared" si="194"/>
        <v>4301000</v>
      </c>
      <c r="J387" s="21">
        <f t="shared" si="194"/>
        <v>4301000</v>
      </c>
      <c r="K387" s="21">
        <f t="shared" si="194"/>
        <v>4128603.25</v>
      </c>
      <c r="L387" s="22">
        <f t="shared" si="186"/>
        <v>95.991705417344804</v>
      </c>
      <c r="M387" s="21">
        <f t="shared" si="194"/>
        <v>4301000</v>
      </c>
      <c r="N387" s="21">
        <f t="shared" si="194"/>
        <v>4301000</v>
      </c>
      <c r="O387" s="21">
        <f t="shared" si="194"/>
        <v>4735000</v>
      </c>
      <c r="P387" s="21">
        <f t="shared" si="194"/>
        <v>4735000</v>
      </c>
      <c r="Q387" s="21">
        <f t="shared" si="194"/>
        <v>4301000</v>
      </c>
      <c r="R387" s="21">
        <f t="shared" si="194"/>
        <v>4735000</v>
      </c>
      <c r="S387" s="21">
        <f t="shared" si="194"/>
        <v>4735000</v>
      </c>
      <c r="T387" s="21">
        <f t="shared" si="194"/>
        <v>4735000</v>
      </c>
      <c r="U387" s="21">
        <f t="shared" si="194"/>
        <v>4735000</v>
      </c>
      <c r="V387" s="57"/>
      <c r="W387" s="57"/>
      <c r="X387" s="57"/>
      <c r="Y387" s="12"/>
    </row>
    <row r="388" spans="1:25" ht="30" hidden="1" x14ac:dyDescent="0.25">
      <c r="A388" s="28" t="s">
        <v>14</v>
      </c>
      <c r="B388" s="29">
        <v>11</v>
      </c>
      <c r="C388" s="53" t="s">
        <v>25</v>
      </c>
      <c r="D388" s="31">
        <v>3291</v>
      </c>
      <c r="E388" s="32" t="s">
        <v>109</v>
      </c>
      <c r="F388" s="32"/>
      <c r="G388" s="1">
        <v>3900000</v>
      </c>
      <c r="H388" s="1">
        <v>3900000</v>
      </c>
      <c r="I388" s="1">
        <v>3900000</v>
      </c>
      <c r="J388" s="1">
        <v>3900000</v>
      </c>
      <c r="K388" s="1">
        <v>3901008.2</v>
      </c>
      <c r="L388" s="33">
        <f t="shared" si="186"/>
        <v>100.02585128205128</v>
      </c>
      <c r="M388" s="1">
        <v>3900000</v>
      </c>
      <c r="N388" s="1">
        <v>3900000</v>
      </c>
      <c r="O388" s="1">
        <v>4400000</v>
      </c>
      <c r="P388" s="1">
        <f t="shared" si="187"/>
        <v>4400000</v>
      </c>
      <c r="Q388" s="1">
        <v>3900000</v>
      </c>
      <c r="R388" s="1">
        <v>4400000</v>
      </c>
      <c r="S388" s="1">
        <f t="shared" si="188"/>
        <v>4400000</v>
      </c>
      <c r="T388" s="1">
        <v>4400000</v>
      </c>
      <c r="U388" s="1">
        <f t="shared" si="184"/>
        <v>4400000</v>
      </c>
    </row>
    <row r="389" spans="1:25" hidden="1" x14ac:dyDescent="0.25">
      <c r="A389" s="28" t="s">
        <v>14</v>
      </c>
      <c r="B389" s="29">
        <v>11</v>
      </c>
      <c r="C389" s="53" t="s">
        <v>25</v>
      </c>
      <c r="D389" s="31">
        <v>3293</v>
      </c>
      <c r="E389" s="32" t="s">
        <v>124</v>
      </c>
      <c r="F389" s="32"/>
      <c r="G389" s="1">
        <v>20000</v>
      </c>
      <c r="H389" s="1">
        <v>20000</v>
      </c>
      <c r="I389" s="1">
        <v>20000</v>
      </c>
      <c r="J389" s="1">
        <v>20000</v>
      </c>
      <c r="K389" s="1">
        <v>4753.1499999999996</v>
      </c>
      <c r="L389" s="33">
        <f t="shared" si="186"/>
        <v>23.765750000000001</v>
      </c>
      <c r="M389" s="1">
        <v>20000</v>
      </c>
      <c r="N389" s="1">
        <v>20000</v>
      </c>
      <c r="O389" s="1">
        <v>20000</v>
      </c>
      <c r="P389" s="1">
        <f t="shared" si="187"/>
        <v>20000</v>
      </c>
      <c r="Q389" s="1">
        <v>20000</v>
      </c>
      <c r="R389" s="1">
        <v>20000</v>
      </c>
      <c r="S389" s="1">
        <f t="shared" si="188"/>
        <v>20000</v>
      </c>
      <c r="T389" s="1">
        <v>20000</v>
      </c>
      <c r="U389" s="1">
        <f t="shared" si="184"/>
        <v>20000</v>
      </c>
    </row>
    <row r="390" spans="1:25" hidden="1" x14ac:dyDescent="0.25">
      <c r="A390" s="28" t="s">
        <v>14</v>
      </c>
      <c r="B390" s="29">
        <v>11</v>
      </c>
      <c r="C390" s="53" t="s">
        <v>25</v>
      </c>
      <c r="D390" s="31">
        <v>3294</v>
      </c>
      <c r="E390" s="32" t="s">
        <v>37</v>
      </c>
      <c r="F390" s="32"/>
      <c r="G390" s="1">
        <v>350000</v>
      </c>
      <c r="H390" s="1">
        <v>350000</v>
      </c>
      <c r="I390" s="1">
        <v>350000</v>
      </c>
      <c r="J390" s="1">
        <v>350000</v>
      </c>
      <c r="K390" s="1">
        <v>222541.9</v>
      </c>
      <c r="L390" s="33">
        <f t="shared" si="186"/>
        <v>63.583399999999997</v>
      </c>
      <c r="M390" s="1">
        <v>350000</v>
      </c>
      <c r="N390" s="1">
        <v>350000</v>
      </c>
      <c r="O390" s="1">
        <v>300000</v>
      </c>
      <c r="P390" s="1">
        <f t="shared" si="187"/>
        <v>300000</v>
      </c>
      <c r="Q390" s="1">
        <v>350000</v>
      </c>
      <c r="R390" s="1">
        <v>300000</v>
      </c>
      <c r="S390" s="1">
        <f t="shared" si="188"/>
        <v>300000</v>
      </c>
      <c r="T390" s="1">
        <v>300000</v>
      </c>
      <c r="U390" s="1">
        <f t="shared" si="184"/>
        <v>300000</v>
      </c>
    </row>
    <row r="391" spans="1:25" hidden="1" x14ac:dyDescent="0.25">
      <c r="A391" s="28" t="s">
        <v>14</v>
      </c>
      <c r="B391" s="29">
        <v>11</v>
      </c>
      <c r="C391" s="53" t="s">
        <v>25</v>
      </c>
      <c r="D391" s="31">
        <v>3295</v>
      </c>
      <c r="E391" s="32" t="s">
        <v>237</v>
      </c>
      <c r="F391" s="32"/>
      <c r="G391" s="1">
        <v>1000</v>
      </c>
      <c r="H391" s="1">
        <v>1000</v>
      </c>
      <c r="I391" s="1">
        <v>1000</v>
      </c>
      <c r="J391" s="1">
        <v>1000</v>
      </c>
      <c r="K391" s="1"/>
      <c r="L391" s="33">
        <f t="shared" si="186"/>
        <v>0</v>
      </c>
      <c r="M391" s="1">
        <v>1000</v>
      </c>
      <c r="N391" s="1">
        <v>1000</v>
      </c>
      <c r="O391" s="1">
        <v>10000</v>
      </c>
      <c r="P391" s="1">
        <f t="shared" si="187"/>
        <v>10000</v>
      </c>
      <c r="Q391" s="1">
        <v>1000</v>
      </c>
      <c r="R391" s="1">
        <v>10000</v>
      </c>
      <c r="S391" s="1">
        <f t="shared" si="188"/>
        <v>10000</v>
      </c>
      <c r="T391" s="1">
        <v>10000</v>
      </c>
      <c r="U391" s="1">
        <f t="shared" si="184"/>
        <v>10000</v>
      </c>
    </row>
    <row r="392" spans="1:25" hidden="1" x14ac:dyDescent="0.25">
      <c r="A392" s="28" t="s">
        <v>14</v>
      </c>
      <c r="B392" s="29">
        <v>11</v>
      </c>
      <c r="C392" s="53" t="s">
        <v>25</v>
      </c>
      <c r="D392" s="31">
        <v>3299</v>
      </c>
      <c r="E392" s="32" t="s">
        <v>125</v>
      </c>
      <c r="F392" s="32"/>
      <c r="G392" s="1">
        <v>30000</v>
      </c>
      <c r="H392" s="1">
        <v>30000</v>
      </c>
      <c r="I392" s="1">
        <v>30000</v>
      </c>
      <c r="J392" s="1">
        <v>30000</v>
      </c>
      <c r="K392" s="1">
        <v>300</v>
      </c>
      <c r="L392" s="33">
        <f t="shared" si="186"/>
        <v>1</v>
      </c>
      <c r="M392" s="1">
        <v>30000</v>
      </c>
      <c r="N392" s="1">
        <v>30000</v>
      </c>
      <c r="O392" s="1">
        <v>5000</v>
      </c>
      <c r="P392" s="1">
        <f t="shared" si="187"/>
        <v>5000</v>
      </c>
      <c r="Q392" s="1">
        <v>30000</v>
      </c>
      <c r="R392" s="1">
        <v>5000</v>
      </c>
      <c r="S392" s="1">
        <f t="shared" si="188"/>
        <v>5000</v>
      </c>
      <c r="T392" s="1">
        <v>5000</v>
      </c>
      <c r="U392" s="1">
        <f t="shared" si="184"/>
        <v>5000</v>
      </c>
    </row>
    <row r="393" spans="1:25" s="23" customFormat="1" ht="15.6" hidden="1" x14ac:dyDescent="0.25">
      <c r="A393" s="24" t="s">
        <v>14</v>
      </c>
      <c r="B393" s="25">
        <v>11</v>
      </c>
      <c r="C393" s="52" t="s">
        <v>25</v>
      </c>
      <c r="D393" s="27">
        <v>343</v>
      </c>
      <c r="E393" s="20"/>
      <c r="F393" s="20"/>
      <c r="G393" s="21">
        <f>SUM(G394:G395)</f>
        <v>105000</v>
      </c>
      <c r="H393" s="21">
        <f t="shared" ref="H393:U393" si="195">SUM(H394:H395)</f>
        <v>105000</v>
      </c>
      <c r="I393" s="21">
        <f t="shared" si="195"/>
        <v>105000</v>
      </c>
      <c r="J393" s="21">
        <f t="shared" si="195"/>
        <v>105000</v>
      </c>
      <c r="K393" s="21">
        <f t="shared" si="195"/>
        <v>30996.32</v>
      </c>
      <c r="L393" s="22">
        <f t="shared" si="186"/>
        <v>29.520304761904764</v>
      </c>
      <c r="M393" s="21">
        <f t="shared" si="195"/>
        <v>105000</v>
      </c>
      <c r="N393" s="21">
        <f t="shared" si="195"/>
        <v>105000</v>
      </c>
      <c r="O393" s="21">
        <f t="shared" si="195"/>
        <v>55000</v>
      </c>
      <c r="P393" s="21">
        <f t="shared" si="195"/>
        <v>55000</v>
      </c>
      <c r="Q393" s="21">
        <f t="shared" si="195"/>
        <v>105000</v>
      </c>
      <c r="R393" s="21">
        <f t="shared" si="195"/>
        <v>55000</v>
      </c>
      <c r="S393" s="21">
        <f t="shared" si="195"/>
        <v>55000</v>
      </c>
      <c r="T393" s="21">
        <f t="shared" si="195"/>
        <v>55000</v>
      </c>
      <c r="U393" s="21">
        <f t="shared" si="195"/>
        <v>55000</v>
      </c>
      <c r="V393" s="57"/>
      <c r="W393" s="57"/>
      <c r="X393" s="57"/>
      <c r="Y393" s="12"/>
    </row>
    <row r="394" spans="1:25" hidden="1" x14ac:dyDescent="0.25">
      <c r="A394" s="28" t="s">
        <v>14</v>
      </c>
      <c r="B394" s="29">
        <v>11</v>
      </c>
      <c r="C394" s="53" t="s">
        <v>25</v>
      </c>
      <c r="D394" s="31">
        <v>3431</v>
      </c>
      <c r="E394" s="32" t="s">
        <v>153</v>
      </c>
      <c r="F394" s="32"/>
      <c r="G394" s="1">
        <v>5000</v>
      </c>
      <c r="H394" s="1">
        <v>5000</v>
      </c>
      <c r="I394" s="1">
        <v>5000</v>
      </c>
      <c r="J394" s="1">
        <v>5000</v>
      </c>
      <c r="K394" s="1">
        <v>1199.19</v>
      </c>
      <c r="L394" s="33">
        <f t="shared" si="186"/>
        <v>23.983800000000002</v>
      </c>
      <c r="M394" s="1">
        <v>5000</v>
      </c>
      <c r="N394" s="1">
        <v>5000</v>
      </c>
      <c r="O394" s="1">
        <v>5000</v>
      </c>
      <c r="P394" s="1">
        <f t="shared" si="187"/>
        <v>5000</v>
      </c>
      <c r="Q394" s="1">
        <v>5000</v>
      </c>
      <c r="R394" s="1">
        <v>5000</v>
      </c>
      <c r="S394" s="1">
        <f t="shared" si="188"/>
        <v>5000</v>
      </c>
      <c r="T394" s="1">
        <v>5000</v>
      </c>
      <c r="U394" s="1">
        <f t="shared" si="184"/>
        <v>5000</v>
      </c>
    </row>
    <row r="395" spans="1:25" hidden="1" x14ac:dyDescent="0.25">
      <c r="A395" s="28" t="s">
        <v>14</v>
      </c>
      <c r="B395" s="29">
        <v>11</v>
      </c>
      <c r="C395" s="53" t="s">
        <v>25</v>
      </c>
      <c r="D395" s="31">
        <v>3433</v>
      </c>
      <c r="E395" s="32" t="s">
        <v>126</v>
      </c>
      <c r="F395" s="32"/>
      <c r="G395" s="1">
        <v>100000</v>
      </c>
      <c r="H395" s="1">
        <v>100000</v>
      </c>
      <c r="I395" s="1">
        <v>100000</v>
      </c>
      <c r="J395" s="1">
        <v>100000</v>
      </c>
      <c r="K395" s="1">
        <v>29797.13</v>
      </c>
      <c r="L395" s="33">
        <f t="shared" si="186"/>
        <v>29.797129999999999</v>
      </c>
      <c r="M395" s="1">
        <v>100000</v>
      </c>
      <c r="N395" s="1">
        <v>100000</v>
      </c>
      <c r="O395" s="1">
        <v>50000</v>
      </c>
      <c r="P395" s="1">
        <f t="shared" si="187"/>
        <v>50000</v>
      </c>
      <c r="Q395" s="1">
        <v>100000</v>
      </c>
      <c r="R395" s="1">
        <v>50000</v>
      </c>
      <c r="S395" s="1">
        <f t="shared" si="188"/>
        <v>50000</v>
      </c>
      <c r="T395" s="1">
        <v>50000</v>
      </c>
      <c r="U395" s="1">
        <f t="shared" si="184"/>
        <v>50000</v>
      </c>
    </row>
    <row r="396" spans="1:25" s="23" customFormat="1" ht="15.6" hidden="1" x14ac:dyDescent="0.25">
      <c r="A396" s="24" t="s">
        <v>14</v>
      </c>
      <c r="B396" s="25">
        <v>11</v>
      </c>
      <c r="C396" s="52" t="s">
        <v>25</v>
      </c>
      <c r="D396" s="27">
        <v>372</v>
      </c>
      <c r="E396" s="20"/>
      <c r="F396" s="20"/>
      <c r="G396" s="21">
        <f>SUM(G397)</f>
        <v>20000</v>
      </c>
      <c r="H396" s="21">
        <f t="shared" ref="H396:U396" si="196">SUM(H397)</f>
        <v>20000</v>
      </c>
      <c r="I396" s="21">
        <f t="shared" si="196"/>
        <v>20000</v>
      </c>
      <c r="J396" s="21">
        <f t="shared" si="196"/>
        <v>20000</v>
      </c>
      <c r="K396" s="21">
        <f t="shared" si="196"/>
        <v>0</v>
      </c>
      <c r="L396" s="22">
        <f t="shared" si="186"/>
        <v>0</v>
      </c>
      <c r="M396" s="21">
        <f t="shared" si="196"/>
        <v>20000</v>
      </c>
      <c r="N396" s="21">
        <f t="shared" si="196"/>
        <v>20000</v>
      </c>
      <c r="O396" s="21">
        <f t="shared" si="196"/>
        <v>20000</v>
      </c>
      <c r="P396" s="21">
        <f t="shared" si="196"/>
        <v>20000</v>
      </c>
      <c r="Q396" s="21">
        <f t="shared" si="196"/>
        <v>20000</v>
      </c>
      <c r="R396" s="21">
        <f t="shared" si="196"/>
        <v>20000</v>
      </c>
      <c r="S396" s="21">
        <f t="shared" si="196"/>
        <v>20000</v>
      </c>
      <c r="T396" s="21">
        <f t="shared" si="196"/>
        <v>20000</v>
      </c>
      <c r="U396" s="21">
        <f t="shared" si="196"/>
        <v>20000</v>
      </c>
      <c r="V396" s="57"/>
      <c r="W396" s="57"/>
      <c r="X396" s="57"/>
      <c r="Y396" s="12"/>
    </row>
    <row r="397" spans="1:25" hidden="1" x14ac:dyDescent="0.25">
      <c r="A397" s="28" t="s">
        <v>14</v>
      </c>
      <c r="B397" s="29">
        <v>11</v>
      </c>
      <c r="C397" s="53" t="s">
        <v>25</v>
      </c>
      <c r="D397" s="31">
        <v>3721</v>
      </c>
      <c r="E397" s="32" t="s">
        <v>232</v>
      </c>
      <c r="F397" s="32"/>
      <c r="G397" s="1">
        <v>20000</v>
      </c>
      <c r="H397" s="1">
        <v>20000</v>
      </c>
      <c r="I397" s="1">
        <v>20000</v>
      </c>
      <c r="J397" s="1">
        <v>20000</v>
      </c>
      <c r="K397" s="1">
        <v>0</v>
      </c>
      <c r="L397" s="33">
        <f t="shared" si="186"/>
        <v>0</v>
      </c>
      <c r="M397" s="1">
        <v>20000</v>
      </c>
      <c r="N397" s="1">
        <v>20000</v>
      </c>
      <c r="O397" s="1">
        <v>20000</v>
      </c>
      <c r="P397" s="1">
        <f t="shared" si="187"/>
        <v>20000</v>
      </c>
      <c r="Q397" s="1">
        <v>20000</v>
      </c>
      <c r="R397" s="1">
        <v>20000</v>
      </c>
      <c r="S397" s="1">
        <f t="shared" si="188"/>
        <v>20000</v>
      </c>
      <c r="T397" s="1">
        <v>20000</v>
      </c>
      <c r="U397" s="1">
        <f t="shared" si="184"/>
        <v>20000</v>
      </c>
    </row>
    <row r="398" spans="1:25" s="23" customFormat="1" ht="15.6" hidden="1" x14ac:dyDescent="0.25">
      <c r="A398" s="24" t="s">
        <v>14</v>
      </c>
      <c r="B398" s="25">
        <v>31</v>
      </c>
      <c r="C398" s="52" t="s">
        <v>25</v>
      </c>
      <c r="D398" s="27">
        <v>329</v>
      </c>
      <c r="E398" s="20"/>
      <c r="F398" s="20"/>
      <c r="G398" s="21">
        <f>SUM(G399)</f>
        <v>3000000</v>
      </c>
      <c r="H398" s="21">
        <f t="shared" ref="H398:U398" si="197">SUM(H399)</f>
        <v>0</v>
      </c>
      <c r="I398" s="21">
        <f t="shared" si="197"/>
        <v>3000000</v>
      </c>
      <c r="J398" s="21">
        <f t="shared" si="197"/>
        <v>0</v>
      </c>
      <c r="K398" s="21">
        <f t="shared" si="197"/>
        <v>2100081.64</v>
      </c>
      <c r="L398" s="22">
        <f t="shared" si="186"/>
        <v>70.002721333333341</v>
      </c>
      <c r="M398" s="21">
        <f t="shared" si="197"/>
        <v>3000000</v>
      </c>
      <c r="N398" s="21">
        <f t="shared" si="197"/>
        <v>0</v>
      </c>
      <c r="O398" s="21">
        <f t="shared" si="197"/>
        <v>3000000</v>
      </c>
      <c r="P398" s="21">
        <f t="shared" si="197"/>
        <v>0</v>
      </c>
      <c r="Q398" s="21">
        <f t="shared" si="197"/>
        <v>3000000</v>
      </c>
      <c r="R398" s="21">
        <f t="shared" si="197"/>
        <v>3000000</v>
      </c>
      <c r="S398" s="21">
        <f t="shared" si="197"/>
        <v>0</v>
      </c>
      <c r="T398" s="21">
        <f t="shared" si="197"/>
        <v>3000000</v>
      </c>
      <c r="U398" s="21">
        <f t="shared" si="197"/>
        <v>0</v>
      </c>
      <c r="V398" s="57"/>
      <c r="W398" s="57"/>
      <c r="X398" s="57"/>
      <c r="Y398" s="12"/>
    </row>
    <row r="399" spans="1:25" s="23" customFormat="1" ht="30" hidden="1" x14ac:dyDescent="0.25">
      <c r="A399" s="28" t="s">
        <v>14</v>
      </c>
      <c r="B399" s="29">
        <v>31</v>
      </c>
      <c r="C399" s="53" t="s">
        <v>25</v>
      </c>
      <c r="D399" s="31">
        <v>3291</v>
      </c>
      <c r="E399" s="32" t="s">
        <v>109</v>
      </c>
      <c r="F399" s="32"/>
      <c r="G399" s="1">
        <v>3000000</v>
      </c>
      <c r="H399" s="59"/>
      <c r="I399" s="1">
        <v>3000000</v>
      </c>
      <c r="J399" s="59"/>
      <c r="K399" s="1">
        <v>2100081.64</v>
      </c>
      <c r="L399" s="33">
        <f t="shared" si="186"/>
        <v>70.002721333333341</v>
      </c>
      <c r="M399" s="1">
        <v>3000000</v>
      </c>
      <c r="N399" s="59"/>
      <c r="O399" s="1">
        <v>3000000</v>
      </c>
      <c r="P399" s="59"/>
      <c r="Q399" s="1">
        <v>3000000</v>
      </c>
      <c r="R399" s="1">
        <v>3000000</v>
      </c>
      <c r="S399" s="59"/>
      <c r="T399" s="1">
        <v>3000000</v>
      </c>
      <c r="U399" s="59"/>
      <c r="V399" s="57"/>
      <c r="W399" s="57"/>
      <c r="X399" s="57"/>
      <c r="Y399" s="12"/>
    </row>
    <row r="400" spans="1:25" ht="62.4" x14ac:dyDescent="0.25">
      <c r="A400" s="417" t="s">
        <v>8</v>
      </c>
      <c r="B400" s="417"/>
      <c r="C400" s="417"/>
      <c r="D400" s="417"/>
      <c r="E400" s="20" t="s">
        <v>363</v>
      </c>
      <c r="F400" s="20" t="s">
        <v>342</v>
      </c>
      <c r="G400" s="21">
        <f>G401+G404+G407+G409+G411+G416</f>
        <v>6090000</v>
      </c>
      <c r="H400" s="21">
        <f>H401+H404+H407+H409+H411+H416</f>
        <v>6090000</v>
      </c>
      <c r="I400" s="21">
        <f>I401+I404+I407+I409+I411+I416+I414</f>
        <v>6090000</v>
      </c>
      <c r="J400" s="21">
        <f t="shared" ref="J400:U400" si="198">J401+J404+J407+J409+J411+J416+J414</f>
        <v>6090000</v>
      </c>
      <c r="K400" s="21">
        <f t="shared" si="198"/>
        <v>4812258.38</v>
      </c>
      <c r="L400" s="22">
        <f t="shared" si="186"/>
        <v>79.019021018062404</v>
      </c>
      <c r="M400" s="21">
        <f t="shared" si="198"/>
        <v>7270000</v>
      </c>
      <c r="N400" s="21">
        <f t="shared" si="198"/>
        <v>7270000</v>
      </c>
      <c r="O400" s="21">
        <f t="shared" si="198"/>
        <v>9330000</v>
      </c>
      <c r="P400" s="21">
        <f t="shared" si="198"/>
        <v>9330000</v>
      </c>
      <c r="Q400" s="21">
        <f t="shared" si="198"/>
        <v>7270000</v>
      </c>
      <c r="R400" s="21">
        <f t="shared" si="198"/>
        <v>9330000</v>
      </c>
      <c r="S400" s="21">
        <f t="shared" si="198"/>
        <v>9330000</v>
      </c>
      <c r="T400" s="21">
        <f t="shared" si="198"/>
        <v>9330000</v>
      </c>
      <c r="U400" s="21">
        <f t="shared" si="198"/>
        <v>9330000</v>
      </c>
    </row>
    <row r="401" spans="1:25" s="23" customFormat="1" ht="15.6" hidden="1" x14ac:dyDescent="0.25">
      <c r="A401" s="24" t="s">
        <v>8</v>
      </c>
      <c r="B401" s="25">
        <v>11</v>
      </c>
      <c r="C401" s="52" t="s">
        <v>25</v>
      </c>
      <c r="D401" s="27">
        <v>322</v>
      </c>
      <c r="E401" s="20"/>
      <c r="F401" s="20"/>
      <c r="G401" s="21">
        <f>SUM(G402:G403)</f>
        <v>500000</v>
      </c>
      <c r="H401" s="21">
        <f t="shared" ref="H401:U401" si="199">SUM(H402:H403)</f>
        <v>500000</v>
      </c>
      <c r="I401" s="21">
        <f t="shared" si="199"/>
        <v>500000</v>
      </c>
      <c r="J401" s="21">
        <f t="shared" si="199"/>
        <v>500000</v>
      </c>
      <c r="K401" s="21">
        <f t="shared" si="199"/>
        <v>312736.26</v>
      </c>
      <c r="L401" s="22">
        <f t="shared" si="186"/>
        <v>62.547252</v>
      </c>
      <c r="M401" s="21">
        <f t="shared" si="199"/>
        <v>800000</v>
      </c>
      <c r="N401" s="21">
        <f t="shared" si="199"/>
        <v>800000</v>
      </c>
      <c r="O401" s="21">
        <f t="shared" si="199"/>
        <v>425000</v>
      </c>
      <c r="P401" s="21">
        <f t="shared" si="199"/>
        <v>425000</v>
      </c>
      <c r="Q401" s="21">
        <f t="shared" si="199"/>
        <v>800000</v>
      </c>
      <c r="R401" s="21">
        <f t="shared" si="199"/>
        <v>425000</v>
      </c>
      <c r="S401" s="21">
        <f t="shared" si="199"/>
        <v>425000</v>
      </c>
      <c r="T401" s="21">
        <f t="shared" si="199"/>
        <v>425000</v>
      </c>
      <c r="U401" s="21">
        <f t="shared" si="199"/>
        <v>425000</v>
      </c>
      <c r="V401" s="57"/>
      <c r="W401" s="57"/>
      <c r="X401" s="57"/>
      <c r="Y401" s="12"/>
    </row>
    <row r="402" spans="1:25" ht="30" hidden="1" x14ac:dyDescent="0.25">
      <c r="A402" s="28" t="s">
        <v>8</v>
      </c>
      <c r="B402" s="29">
        <v>11</v>
      </c>
      <c r="C402" s="53" t="s">
        <v>25</v>
      </c>
      <c r="D402" s="31">
        <v>3224</v>
      </c>
      <c r="E402" s="32" t="s">
        <v>144</v>
      </c>
      <c r="F402" s="32"/>
      <c r="G402" s="1">
        <v>350000</v>
      </c>
      <c r="H402" s="1">
        <v>350000</v>
      </c>
      <c r="I402" s="1">
        <v>350000</v>
      </c>
      <c r="J402" s="1">
        <v>350000</v>
      </c>
      <c r="K402" s="1">
        <v>261377.15</v>
      </c>
      <c r="L402" s="33">
        <f t="shared" si="186"/>
        <v>74.679185714285708</v>
      </c>
      <c r="M402" s="1">
        <v>500000</v>
      </c>
      <c r="N402" s="1">
        <v>500000</v>
      </c>
      <c r="O402" s="1">
        <v>350000</v>
      </c>
      <c r="P402" s="1">
        <f>O402</f>
        <v>350000</v>
      </c>
      <c r="Q402" s="1">
        <v>500000</v>
      </c>
      <c r="R402" s="1">
        <v>350000</v>
      </c>
      <c r="S402" s="1">
        <f>R402</f>
        <v>350000</v>
      </c>
      <c r="T402" s="1">
        <v>350000</v>
      </c>
      <c r="U402" s="1">
        <f>T402</f>
        <v>350000</v>
      </c>
    </row>
    <row r="403" spans="1:25" hidden="1" x14ac:dyDescent="0.25">
      <c r="A403" s="28" t="s">
        <v>8</v>
      </c>
      <c r="B403" s="29">
        <v>11</v>
      </c>
      <c r="C403" s="53" t="s">
        <v>25</v>
      </c>
      <c r="D403" s="31">
        <v>3225</v>
      </c>
      <c r="E403" s="32" t="s">
        <v>290</v>
      </c>
      <c r="F403" s="38"/>
      <c r="G403" s="1">
        <v>150000</v>
      </c>
      <c r="H403" s="1">
        <v>150000</v>
      </c>
      <c r="I403" s="1">
        <v>150000</v>
      </c>
      <c r="J403" s="1">
        <v>150000</v>
      </c>
      <c r="K403" s="1">
        <v>51359.11</v>
      </c>
      <c r="L403" s="33">
        <f t="shared" si="186"/>
        <v>34.239406666666667</v>
      </c>
      <c r="M403" s="1">
        <v>300000</v>
      </c>
      <c r="N403" s="1">
        <v>300000</v>
      </c>
      <c r="O403" s="1">
        <v>75000</v>
      </c>
      <c r="P403" s="1">
        <f t="shared" ref="P403:P417" si="200">O403</f>
        <v>75000</v>
      </c>
      <c r="Q403" s="1">
        <v>300000</v>
      </c>
      <c r="R403" s="1">
        <v>75000</v>
      </c>
      <c r="S403" s="1">
        <f t="shared" ref="S403:S417" si="201">R403</f>
        <v>75000</v>
      </c>
      <c r="T403" s="1">
        <v>75000</v>
      </c>
      <c r="U403" s="1">
        <f t="shared" ref="U403:U417" si="202">T403</f>
        <v>75000</v>
      </c>
    </row>
    <row r="404" spans="1:25" s="23" customFormat="1" ht="15.6" hidden="1" x14ac:dyDescent="0.25">
      <c r="A404" s="24" t="s">
        <v>8</v>
      </c>
      <c r="B404" s="25">
        <v>11</v>
      </c>
      <c r="C404" s="52" t="s">
        <v>25</v>
      </c>
      <c r="D404" s="27">
        <v>323</v>
      </c>
      <c r="E404" s="20"/>
      <c r="F404" s="40"/>
      <c r="G404" s="21">
        <f>SUM(G405:G406)</f>
        <v>4000000</v>
      </c>
      <c r="H404" s="21">
        <f t="shared" ref="H404:U404" si="203">SUM(H405:H406)</f>
        <v>4000000</v>
      </c>
      <c r="I404" s="21">
        <f t="shared" si="203"/>
        <v>4000000</v>
      </c>
      <c r="J404" s="21">
        <f t="shared" si="203"/>
        <v>4000000</v>
      </c>
      <c r="K404" s="21">
        <f t="shared" si="203"/>
        <v>3460047.45</v>
      </c>
      <c r="L404" s="22">
        <f t="shared" si="186"/>
        <v>86.501186250000003</v>
      </c>
      <c r="M404" s="21">
        <f t="shared" si="203"/>
        <v>4300000</v>
      </c>
      <c r="N404" s="21">
        <f t="shared" si="203"/>
        <v>4300000</v>
      </c>
      <c r="O404" s="21">
        <f t="shared" si="203"/>
        <v>6820000</v>
      </c>
      <c r="P404" s="21">
        <f t="shared" si="203"/>
        <v>6820000</v>
      </c>
      <c r="Q404" s="21">
        <f t="shared" si="203"/>
        <v>4300000</v>
      </c>
      <c r="R404" s="21">
        <f t="shared" si="203"/>
        <v>6820000</v>
      </c>
      <c r="S404" s="21">
        <f t="shared" si="203"/>
        <v>6820000</v>
      </c>
      <c r="T404" s="21">
        <f t="shared" si="203"/>
        <v>6820000</v>
      </c>
      <c r="U404" s="21">
        <f t="shared" si="203"/>
        <v>6820000</v>
      </c>
      <c r="V404" s="57"/>
      <c r="W404" s="57"/>
      <c r="X404" s="57"/>
      <c r="Y404" s="12"/>
    </row>
    <row r="405" spans="1:25" hidden="1" x14ac:dyDescent="0.25">
      <c r="A405" s="28" t="s">
        <v>8</v>
      </c>
      <c r="B405" s="29">
        <v>11</v>
      </c>
      <c r="C405" s="53" t="s">
        <v>25</v>
      </c>
      <c r="D405" s="31">
        <v>3232</v>
      </c>
      <c r="E405" s="32" t="s">
        <v>118</v>
      </c>
      <c r="F405" s="32"/>
      <c r="G405" s="1">
        <v>3650000</v>
      </c>
      <c r="H405" s="1">
        <v>3650000</v>
      </c>
      <c r="I405" s="1">
        <v>3650000</v>
      </c>
      <c r="J405" s="1">
        <v>3650000</v>
      </c>
      <c r="K405" s="1">
        <v>3385897.45</v>
      </c>
      <c r="L405" s="33">
        <f t="shared" si="186"/>
        <v>92.764313698630147</v>
      </c>
      <c r="M405" s="1">
        <v>3700000</v>
      </c>
      <c r="N405" s="1">
        <v>3700000</v>
      </c>
      <c r="O405" s="1">
        <v>6500000</v>
      </c>
      <c r="P405" s="1">
        <f t="shared" si="200"/>
        <v>6500000</v>
      </c>
      <c r="Q405" s="1">
        <v>3700000</v>
      </c>
      <c r="R405" s="1">
        <v>6500000</v>
      </c>
      <c r="S405" s="1">
        <f t="shared" si="201"/>
        <v>6500000</v>
      </c>
      <c r="T405" s="1">
        <v>6500000</v>
      </c>
      <c r="U405" s="1">
        <f t="shared" si="202"/>
        <v>6500000</v>
      </c>
    </row>
    <row r="406" spans="1:25" hidden="1" x14ac:dyDescent="0.25">
      <c r="A406" s="28" t="s">
        <v>8</v>
      </c>
      <c r="B406" s="29">
        <v>11</v>
      </c>
      <c r="C406" s="53" t="s">
        <v>25</v>
      </c>
      <c r="D406" s="31">
        <v>3235</v>
      </c>
      <c r="E406" s="32" t="s">
        <v>42</v>
      </c>
      <c r="F406" s="32"/>
      <c r="G406" s="1">
        <v>350000</v>
      </c>
      <c r="H406" s="1">
        <v>350000</v>
      </c>
      <c r="I406" s="1">
        <v>350000</v>
      </c>
      <c r="J406" s="1">
        <v>350000</v>
      </c>
      <c r="K406" s="1">
        <v>74150</v>
      </c>
      <c r="L406" s="33">
        <f t="shared" si="186"/>
        <v>21.185714285714287</v>
      </c>
      <c r="M406" s="1">
        <v>600000</v>
      </c>
      <c r="N406" s="1">
        <v>600000</v>
      </c>
      <c r="O406" s="1">
        <v>320000</v>
      </c>
      <c r="P406" s="1">
        <f t="shared" si="200"/>
        <v>320000</v>
      </c>
      <c r="Q406" s="1">
        <v>600000</v>
      </c>
      <c r="R406" s="1">
        <v>320000</v>
      </c>
      <c r="S406" s="1">
        <f t="shared" si="201"/>
        <v>320000</v>
      </c>
      <c r="T406" s="1">
        <v>320000</v>
      </c>
      <c r="U406" s="1">
        <f t="shared" si="202"/>
        <v>320000</v>
      </c>
    </row>
    <row r="407" spans="1:25" s="23" customFormat="1" ht="15.6" hidden="1" x14ac:dyDescent="0.25">
      <c r="A407" s="24" t="s">
        <v>8</v>
      </c>
      <c r="B407" s="25">
        <v>11</v>
      </c>
      <c r="C407" s="52" t="s">
        <v>25</v>
      </c>
      <c r="D407" s="27">
        <v>329</v>
      </c>
      <c r="E407" s="20"/>
      <c r="F407" s="20"/>
      <c r="G407" s="21">
        <f>SUM(G408)</f>
        <v>240000</v>
      </c>
      <c r="H407" s="21">
        <f t="shared" ref="H407:U407" si="204">SUM(H408)</f>
        <v>240000</v>
      </c>
      <c r="I407" s="21">
        <f t="shared" si="204"/>
        <v>240000</v>
      </c>
      <c r="J407" s="21">
        <f t="shared" si="204"/>
        <v>240000</v>
      </c>
      <c r="K407" s="21">
        <f t="shared" si="204"/>
        <v>108629.04</v>
      </c>
      <c r="L407" s="22">
        <f t="shared" si="186"/>
        <v>45.262099999999997</v>
      </c>
      <c r="M407" s="21">
        <f t="shared" si="204"/>
        <v>400000</v>
      </c>
      <c r="N407" s="21">
        <f t="shared" si="204"/>
        <v>400000</v>
      </c>
      <c r="O407" s="21">
        <f t="shared" si="204"/>
        <v>135000</v>
      </c>
      <c r="P407" s="21">
        <f t="shared" si="204"/>
        <v>135000</v>
      </c>
      <c r="Q407" s="21">
        <f t="shared" si="204"/>
        <v>400000</v>
      </c>
      <c r="R407" s="21">
        <f t="shared" si="204"/>
        <v>135000</v>
      </c>
      <c r="S407" s="21">
        <f t="shared" si="204"/>
        <v>135000</v>
      </c>
      <c r="T407" s="21">
        <f t="shared" si="204"/>
        <v>135000</v>
      </c>
      <c r="U407" s="21">
        <f t="shared" si="204"/>
        <v>135000</v>
      </c>
      <c r="V407" s="57"/>
      <c r="W407" s="57"/>
      <c r="X407" s="57"/>
      <c r="Y407" s="12"/>
    </row>
    <row r="408" spans="1:25" hidden="1" x14ac:dyDescent="0.25">
      <c r="A408" s="28" t="s">
        <v>8</v>
      </c>
      <c r="B408" s="29">
        <v>11</v>
      </c>
      <c r="C408" s="53" t="s">
        <v>25</v>
      </c>
      <c r="D408" s="31">
        <v>3292</v>
      </c>
      <c r="E408" s="32" t="s">
        <v>123</v>
      </c>
      <c r="F408" s="32"/>
      <c r="G408" s="1">
        <v>240000</v>
      </c>
      <c r="H408" s="1">
        <v>240000</v>
      </c>
      <c r="I408" s="1">
        <v>240000</v>
      </c>
      <c r="J408" s="1">
        <v>240000</v>
      </c>
      <c r="K408" s="1">
        <v>108629.04</v>
      </c>
      <c r="L408" s="33">
        <f t="shared" si="186"/>
        <v>45.262099999999997</v>
      </c>
      <c r="M408" s="1">
        <v>400000</v>
      </c>
      <c r="N408" s="1">
        <v>400000</v>
      </c>
      <c r="O408" s="1">
        <v>135000</v>
      </c>
      <c r="P408" s="1">
        <f t="shared" si="200"/>
        <v>135000</v>
      </c>
      <c r="Q408" s="1">
        <v>400000</v>
      </c>
      <c r="R408" s="1">
        <v>135000</v>
      </c>
      <c r="S408" s="1">
        <f t="shared" si="201"/>
        <v>135000</v>
      </c>
      <c r="T408" s="1">
        <v>135000</v>
      </c>
      <c r="U408" s="1">
        <f t="shared" si="202"/>
        <v>135000</v>
      </c>
    </row>
    <row r="409" spans="1:25" s="23" customFormat="1" ht="15.6" hidden="1" x14ac:dyDescent="0.25">
      <c r="A409" s="24" t="s">
        <v>8</v>
      </c>
      <c r="B409" s="25">
        <v>11</v>
      </c>
      <c r="C409" s="52" t="s">
        <v>25</v>
      </c>
      <c r="D409" s="27">
        <v>412</v>
      </c>
      <c r="E409" s="20"/>
      <c r="F409" s="20"/>
      <c r="G409" s="21">
        <f>SUM(G410)</f>
        <v>100000</v>
      </c>
      <c r="H409" s="21">
        <f t="shared" ref="H409:U409" si="205">SUM(H410)</f>
        <v>100000</v>
      </c>
      <c r="I409" s="21">
        <f t="shared" si="205"/>
        <v>100000</v>
      </c>
      <c r="J409" s="21">
        <f t="shared" si="205"/>
        <v>100000</v>
      </c>
      <c r="K409" s="21">
        <f t="shared" si="205"/>
        <v>0</v>
      </c>
      <c r="L409" s="22">
        <f t="shared" si="186"/>
        <v>0</v>
      </c>
      <c r="M409" s="21">
        <f t="shared" si="205"/>
        <v>170000</v>
      </c>
      <c r="N409" s="21">
        <f t="shared" si="205"/>
        <v>170000</v>
      </c>
      <c r="O409" s="21">
        <f t="shared" si="205"/>
        <v>50000</v>
      </c>
      <c r="P409" s="21">
        <f t="shared" si="205"/>
        <v>50000</v>
      </c>
      <c r="Q409" s="21">
        <f t="shared" si="205"/>
        <v>170000</v>
      </c>
      <c r="R409" s="21">
        <f t="shared" si="205"/>
        <v>50000</v>
      </c>
      <c r="S409" s="21">
        <f t="shared" si="205"/>
        <v>50000</v>
      </c>
      <c r="T409" s="21">
        <f t="shared" si="205"/>
        <v>50000</v>
      </c>
      <c r="U409" s="21">
        <f t="shared" si="205"/>
        <v>50000</v>
      </c>
      <c r="V409" s="57"/>
      <c r="W409" s="57"/>
      <c r="X409" s="57"/>
      <c r="Y409" s="12"/>
    </row>
    <row r="410" spans="1:25" s="23" customFormat="1" ht="15.6" hidden="1" x14ac:dyDescent="0.25">
      <c r="A410" s="28" t="s">
        <v>8</v>
      </c>
      <c r="B410" s="29">
        <v>11</v>
      </c>
      <c r="C410" s="53" t="s">
        <v>25</v>
      </c>
      <c r="D410" s="31">
        <v>4126</v>
      </c>
      <c r="E410" s="32" t="s">
        <v>4</v>
      </c>
      <c r="F410" s="32"/>
      <c r="G410" s="1">
        <v>100000</v>
      </c>
      <c r="H410" s="1">
        <v>100000</v>
      </c>
      <c r="I410" s="1">
        <v>100000</v>
      </c>
      <c r="J410" s="1">
        <v>100000</v>
      </c>
      <c r="K410" s="1">
        <v>0</v>
      </c>
      <c r="L410" s="33">
        <f t="shared" si="186"/>
        <v>0</v>
      </c>
      <c r="M410" s="1">
        <v>170000</v>
      </c>
      <c r="N410" s="1">
        <v>170000</v>
      </c>
      <c r="O410" s="1">
        <v>50000</v>
      </c>
      <c r="P410" s="1">
        <f t="shared" si="200"/>
        <v>50000</v>
      </c>
      <c r="Q410" s="1">
        <v>170000</v>
      </c>
      <c r="R410" s="1">
        <v>50000</v>
      </c>
      <c r="S410" s="1">
        <f t="shared" si="201"/>
        <v>50000</v>
      </c>
      <c r="T410" s="1">
        <v>50000</v>
      </c>
      <c r="U410" s="1">
        <f t="shared" si="202"/>
        <v>50000</v>
      </c>
      <c r="V410" s="57"/>
      <c r="W410" s="57"/>
      <c r="X410" s="57"/>
      <c r="Y410" s="12"/>
    </row>
    <row r="411" spans="1:25" s="23" customFormat="1" ht="15.6" hidden="1" x14ac:dyDescent="0.25">
      <c r="A411" s="24" t="s">
        <v>8</v>
      </c>
      <c r="B411" s="25">
        <v>11</v>
      </c>
      <c r="C411" s="52" t="s">
        <v>25</v>
      </c>
      <c r="D411" s="27">
        <v>422</v>
      </c>
      <c r="E411" s="20"/>
      <c r="F411" s="20"/>
      <c r="G411" s="21">
        <f>SUM(G412:G413)</f>
        <v>500000</v>
      </c>
      <c r="H411" s="21">
        <f t="shared" ref="H411:U411" si="206">SUM(H412:H413)</f>
        <v>500000</v>
      </c>
      <c r="I411" s="21">
        <f t="shared" si="206"/>
        <v>500000</v>
      </c>
      <c r="J411" s="21">
        <f t="shared" si="206"/>
        <v>500000</v>
      </c>
      <c r="K411" s="21">
        <f t="shared" si="206"/>
        <v>189132.08000000002</v>
      </c>
      <c r="L411" s="22">
        <f t="shared" si="186"/>
        <v>37.826416000000002</v>
      </c>
      <c r="M411" s="21">
        <f t="shared" si="206"/>
        <v>600000</v>
      </c>
      <c r="N411" s="21">
        <f t="shared" si="206"/>
        <v>600000</v>
      </c>
      <c r="O411" s="21">
        <f t="shared" si="206"/>
        <v>250000</v>
      </c>
      <c r="P411" s="21">
        <f t="shared" si="206"/>
        <v>250000</v>
      </c>
      <c r="Q411" s="21">
        <f t="shared" si="206"/>
        <v>600000</v>
      </c>
      <c r="R411" s="21">
        <f t="shared" si="206"/>
        <v>250000</v>
      </c>
      <c r="S411" s="21">
        <f t="shared" si="206"/>
        <v>250000</v>
      </c>
      <c r="T411" s="21">
        <f t="shared" si="206"/>
        <v>250000</v>
      </c>
      <c r="U411" s="21">
        <f t="shared" si="206"/>
        <v>250000</v>
      </c>
      <c r="V411" s="57"/>
      <c r="W411" s="57"/>
      <c r="X411" s="57"/>
      <c r="Y411" s="12"/>
    </row>
    <row r="412" spans="1:25" hidden="1" x14ac:dyDescent="0.25">
      <c r="A412" s="28" t="s">
        <v>8</v>
      </c>
      <c r="B412" s="29">
        <v>11</v>
      </c>
      <c r="C412" s="53" t="s">
        <v>25</v>
      </c>
      <c r="D412" s="31">
        <v>4222</v>
      </c>
      <c r="E412" s="32" t="s">
        <v>130</v>
      </c>
      <c r="F412" s="32"/>
      <c r="G412" s="1">
        <v>300000</v>
      </c>
      <c r="H412" s="1">
        <v>300000</v>
      </c>
      <c r="I412" s="1">
        <v>300000</v>
      </c>
      <c r="J412" s="1">
        <v>300000</v>
      </c>
      <c r="K412" s="1">
        <v>139268.17000000001</v>
      </c>
      <c r="L412" s="33">
        <f t="shared" si="186"/>
        <v>46.422723333333337</v>
      </c>
      <c r="M412" s="1">
        <v>300000</v>
      </c>
      <c r="N412" s="1">
        <v>300000</v>
      </c>
      <c r="O412" s="1">
        <v>150000</v>
      </c>
      <c r="P412" s="1">
        <f t="shared" si="200"/>
        <v>150000</v>
      </c>
      <c r="Q412" s="1">
        <v>300000</v>
      </c>
      <c r="R412" s="1">
        <v>150000</v>
      </c>
      <c r="S412" s="1">
        <f t="shared" si="201"/>
        <v>150000</v>
      </c>
      <c r="T412" s="1">
        <v>150000</v>
      </c>
      <c r="U412" s="1">
        <f t="shared" si="202"/>
        <v>150000</v>
      </c>
    </row>
    <row r="413" spans="1:25" hidden="1" x14ac:dyDescent="0.25">
      <c r="A413" s="28" t="s">
        <v>8</v>
      </c>
      <c r="B413" s="29">
        <v>11</v>
      </c>
      <c r="C413" s="53" t="s">
        <v>25</v>
      </c>
      <c r="D413" s="31">
        <v>4227</v>
      </c>
      <c r="E413" s="32" t="s">
        <v>132</v>
      </c>
      <c r="F413" s="32"/>
      <c r="G413" s="1">
        <v>200000</v>
      </c>
      <c r="H413" s="1">
        <v>200000</v>
      </c>
      <c r="I413" s="1">
        <v>200000</v>
      </c>
      <c r="J413" s="1">
        <v>200000</v>
      </c>
      <c r="K413" s="1">
        <v>49863.91</v>
      </c>
      <c r="L413" s="33">
        <f t="shared" si="186"/>
        <v>24.931955000000002</v>
      </c>
      <c r="M413" s="1">
        <v>300000</v>
      </c>
      <c r="N413" s="1">
        <v>300000</v>
      </c>
      <c r="O413" s="1">
        <v>100000</v>
      </c>
      <c r="P413" s="1">
        <f t="shared" si="200"/>
        <v>100000</v>
      </c>
      <c r="Q413" s="1">
        <v>300000</v>
      </c>
      <c r="R413" s="1">
        <v>100000</v>
      </c>
      <c r="S413" s="1">
        <f t="shared" si="201"/>
        <v>100000</v>
      </c>
      <c r="T413" s="1">
        <v>100000</v>
      </c>
      <c r="U413" s="1">
        <f t="shared" si="202"/>
        <v>100000</v>
      </c>
    </row>
    <row r="414" spans="1:25" s="23" customFormat="1" ht="15.6" hidden="1" x14ac:dyDescent="0.25">
      <c r="A414" s="24" t="s">
        <v>8</v>
      </c>
      <c r="B414" s="25">
        <v>11</v>
      </c>
      <c r="C414" s="52" t="s">
        <v>25</v>
      </c>
      <c r="D414" s="27">
        <v>423</v>
      </c>
      <c r="E414" s="20"/>
      <c r="F414" s="20"/>
      <c r="G414" s="21"/>
      <c r="H414" s="21"/>
      <c r="I414" s="21">
        <f>I415</f>
        <v>0</v>
      </c>
      <c r="J414" s="21">
        <f t="shared" ref="J414:U414" si="207">J415</f>
        <v>0</v>
      </c>
      <c r="K414" s="21">
        <f t="shared" si="207"/>
        <v>0</v>
      </c>
      <c r="L414" s="22" t="str">
        <f t="shared" si="186"/>
        <v>-</v>
      </c>
      <c r="M414" s="21">
        <f t="shared" si="207"/>
        <v>0</v>
      </c>
      <c r="N414" s="21">
        <f t="shared" si="207"/>
        <v>0</v>
      </c>
      <c r="O414" s="21">
        <f t="shared" si="207"/>
        <v>50000</v>
      </c>
      <c r="P414" s="21">
        <f t="shared" si="207"/>
        <v>50000</v>
      </c>
      <c r="Q414" s="21">
        <f t="shared" si="207"/>
        <v>0</v>
      </c>
      <c r="R414" s="21">
        <f t="shared" si="207"/>
        <v>50000</v>
      </c>
      <c r="S414" s="21">
        <f t="shared" si="207"/>
        <v>50000</v>
      </c>
      <c r="T414" s="21">
        <f t="shared" si="207"/>
        <v>50000</v>
      </c>
      <c r="U414" s="21">
        <f t="shared" si="207"/>
        <v>50000</v>
      </c>
      <c r="V414" s="57"/>
      <c r="W414" s="57"/>
      <c r="X414" s="57"/>
      <c r="Y414" s="12"/>
    </row>
    <row r="415" spans="1:25" ht="15.6" hidden="1" x14ac:dyDescent="0.25">
      <c r="A415" s="28" t="s">
        <v>8</v>
      </c>
      <c r="B415" s="29">
        <v>11</v>
      </c>
      <c r="C415" s="53" t="s">
        <v>25</v>
      </c>
      <c r="D415" s="31">
        <v>4231</v>
      </c>
      <c r="E415" s="32" t="s">
        <v>128</v>
      </c>
      <c r="F415" s="32"/>
      <c r="G415" s="1"/>
      <c r="H415" s="1"/>
      <c r="I415" s="1"/>
      <c r="J415" s="1"/>
      <c r="K415" s="1"/>
      <c r="L415" s="22" t="str">
        <f t="shared" si="186"/>
        <v>-</v>
      </c>
      <c r="M415" s="1"/>
      <c r="N415" s="1"/>
      <c r="O415" s="1">
        <v>50000</v>
      </c>
      <c r="P415" s="1">
        <f>O415</f>
        <v>50000</v>
      </c>
      <c r="Q415" s="1"/>
      <c r="R415" s="1">
        <v>50000</v>
      </c>
      <c r="S415" s="1">
        <f>R415</f>
        <v>50000</v>
      </c>
      <c r="T415" s="1">
        <v>50000</v>
      </c>
      <c r="U415" s="1">
        <f>T415</f>
        <v>50000</v>
      </c>
    </row>
    <row r="416" spans="1:25" s="23" customFormat="1" ht="15.6" hidden="1" x14ac:dyDescent="0.25">
      <c r="A416" s="24" t="s">
        <v>8</v>
      </c>
      <c r="B416" s="25">
        <v>11</v>
      </c>
      <c r="C416" s="52" t="s">
        <v>25</v>
      </c>
      <c r="D416" s="27">
        <v>453</v>
      </c>
      <c r="E416" s="20"/>
      <c r="F416" s="20"/>
      <c r="G416" s="21">
        <f>SUM(G417)</f>
        <v>750000</v>
      </c>
      <c r="H416" s="21">
        <f t="shared" ref="H416:U416" si="208">SUM(H417)</f>
        <v>750000</v>
      </c>
      <c r="I416" s="21">
        <f t="shared" si="208"/>
        <v>750000</v>
      </c>
      <c r="J416" s="21">
        <f t="shared" si="208"/>
        <v>750000</v>
      </c>
      <c r="K416" s="21">
        <f t="shared" si="208"/>
        <v>741713.55</v>
      </c>
      <c r="L416" s="22">
        <f t="shared" si="186"/>
        <v>98.895139999999998</v>
      </c>
      <c r="M416" s="21">
        <f t="shared" si="208"/>
        <v>1000000</v>
      </c>
      <c r="N416" s="21">
        <f t="shared" si="208"/>
        <v>1000000</v>
      </c>
      <c r="O416" s="21">
        <f t="shared" si="208"/>
        <v>1600000</v>
      </c>
      <c r="P416" s="21">
        <f t="shared" si="208"/>
        <v>1600000</v>
      </c>
      <c r="Q416" s="21">
        <f t="shared" si="208"/>
        <v>1000000</v>
      </c>
      <c r="R416" s="21">
        <f t="shared" si="208"/>
        <v>1600000</v>
      </c>
      <c r="S416" s="21">
        <f t="shared" si="208"/>
        <v>1600000</v>
      </c>
      <c r="T416" s="21">
        <f t="shared" si="208"/>
        <v>1600000</v>
      </c>
      <c r="U416" s="21">
        <f t="shared" si="208"/>
        <v>1600000</v>
      </c>
      <c r="V416" s="57"/>
      <c r="W416" s="57"/>
      <c r="X416" s="57"/>
      <c r="Y416" s="12"/>
    </row>
    <row r="417" spans="1:25" hidden="1" x14ac:dyDescent="0.25">
      <c r="A417" s="28" t="s">
        <v>8</v>
      </c>
      <c r="B417" s="29">
        <v>11</v>
      </c>
      <c r="C417" s="53" t="s">
        <v>25</v>
      </c>
      <c r="D417" s="31">
        <v>4531</v>
      </c>
      <c r="E417" s="32" t="s">
        <v>145</v>
      </c>
      <c r="F417" s="32"/>
      <c r="G417" s="1">
        <v>750000</v>
      </c>
      <c r="H417" s="1">
        <v>750000</v>
      </c>
      <c r="I417" s="1">
        <v>750000</v>
      </c>
      <c r="J417" s="1">
        <v>750000</v>
      </c>
      <c r="K417" s="1">
        <v>741713.55</v>
      </c>
      <c r="L417" s="33">
        <f t="shared" si="186"/>
        <v>98.895139999999998</v>
      </c>
      <c r="M417" s="1">
        <v>1000000</v>
      </c>
      <c r="N417" s="1">
        <v>1000000</v>
      </c>
      <c r="O417" s="1">
        <v>1600000</v>
      </c>
      <c r="P417" s="1">
        <f t="shared" si="200"/>
        <v>1600000</v>
      </c>
      <c r="Q417" s="1">
        <v>1000000</v>
      </c>
      <c r="R417" s="1">
        <v>1600000</v>
      </c>
      <c r="S417" s="1">
        <f t="shared" si="201"/>
        <v>1600000</v>
      </c>
      <c r="T417" s="1">
        <v>1600000</v>
      </c>
      <c r="U417" s="1">
        <f t="shared" si="202"/>
        <v>1600000</v>
      </c>
    </row>
    <row r="418" spans="1:25" ht="62.4" x14ac:dyDescent="0.25">
      <c r="A418" s="417" t="s">
        <v>16</v>
      </c>
      <c r="B418" s="417"/>
      <c r="C418" s="417"/>
      <c r="D418" s="417"/>
      <c r="E418" s="20" t="s">
        <v>289</v>
      </c>
      <c r="F418" s="20" t="s">
        <v>342</v>
      </c>
      <c r="G418" s="21">
        <f>G419+G421+G426+G429+G431</f>
        <v>7540000</v>
      </c>
      <c r="H418" s="21">
        <f t="shared" ref="H418:U418" si="209">H419+H421+H426+H429+H431</f>
        <v>7540000</v>
      </c>
      <c r="I418" s="21">
        <f t="shared" si="209"/>
        <v>7540000</v>
      </c>
      <c r="J418" s="21">
        <f t="shared" si="209"/>
        <v>7540000</v>
      </c>
      <c r="K418" s="21">
        <f t="shared" si="209"/>
        <v>4129718.5</v>
      </c>
      <c r="L418" s="22">
        <f t="shared" si="186"/>
        <v>54.770802387267906</v>
      </c>
      <c r="M418" s="21">
        <f t="shared" si="209"/>
        <v>6840000</v>
      </c>
      <c r="N418" s="21">
        <f t="shared" si="209"/>
        <v>6840000</v>
      </c>
      <c r="O418" s="21">
        <f t="shared" si="209"/>
        <v>8240000</v>
      </c>
      <c r="P418" s="21">
        <f t="shared" si="209"/>
        <v>8240000</v>
      </c>
      <c r="Q418" s="21">
        <f t="shared" si="209"/>
        <v>6840000</v>
      </c>
      <c r="R418" s="21">
        <f t="shared" si="209"/>
        <v>8240000</v>
      </c>
      <c r="S418" s="21">
        <f t="shared" si="209"/>
        <v>8240000</v>
      </c>
      <c r="T418" s="21">
        <f t="shared" si="209"/>
        <v>8240000</v>
      </c>
      <c r="U418" s="21">
        <f t="shared" si="209"/>
        <v>8240000</v>
      </c>
    </row>
    <row r="419" spans="1:25" s="23" customFormat="1" ht="15.6" hidden="1" x14ac:dyDescent="0.25">
      <c r="A419" s="24" t="s">
        <v>16</v>
      </c>
      <c r="B419" s="25">
        <v>11</v>
      </c>
      <c r="C419" s="26" t="s">
        <v>25</v>
      </c>
      <c r="D419" s="27">
        <v>322</v>
      </c>
      <c r="E419" s="20"/>
      <c r="F419" s="20"/>
      <c r="G419" s="21">
        <f>SUM(G420)</f>
        <v>30000</v>
      </c>
      <c r="H419" s="21">
        <f t="shared" ref="H419:U419" si="210">SUM(H420)</f>
        <v>30000</v>
      </c>
      <c r="I419" s="21">
        <f t="shared" si="210"/>
        <v>30000</v>
      </c>
      <c r="J419" s="21">
        <f t="shared" si="210"/>
        <v>30000</v>
      </c>
      <c r="K419" s="21">
        <f t="shared" si="210"/>
        <v>0</v>
      </c>
      <c r="L419" s="22">
        <f t="shared" si="186"/>
        <v>0</v>
      </c>
      <c r="M419" s="21">
        <f t="shared" si="210"/>
        <v>30000</v>
      </c>
      <c r="N419" s="21">
        <f t="shared" si="210"/>
        <v>30000</v>
      </c>
      <c r="O419" s="21">
        <f t="shared" si="210"/>
        <v>0</v>
      </c>
      <c r="P419" s="21">
        <f t="shared" si="210"/>
        <v>0</v>
      </c>
      <c r="Q419" s="21">
        <f t="shared" si="210"/>
        <v>30000</v>
      </c>
      <c r="R419" s="21">
        <f t="shared" si="210"/>
        <v>0</v>
      </c>
      <c r="S419" s="21">
        <f t="shared" si="210"/>
        <v>0</v>
      </c>
      <c r="T419" s="21">
        <f t="shared" si="210"/>
        <v>0</v>
      </c>
      <c r="U419" s="21">
        <f t="shared" si="210"/>
        <v>0</v>
      </c>
      <c r="V419" s="57"/>
      <c r="W419" s="57"/>
      <c r="X419" s="57"/>
      <c r="Y419" s="12"/>
    </row>
    <row r="420" spans="1:25" ht="30" hidden="1" x14ac:dyDescent="0.25">
      <c r="A420" s="28" t="s">
        <v>16</v>
      </c>
      <c r="B420" s="29">
        <v>11</v>
      </c>
      <c r="C420" s="30" t="s">
        <v>25</v>
      </c>
      <c r="D420" s="31">
        <v>3224</v>
      </c>
      <c r="E420" s="32" t="s">
        <v>144</v>
      </c>
      <c r="F420" s="32"/>
      <c r="G420" s="1">
        <v>30000</v>
      </c>
      <c r="H420" s="1">
        <v>30000</v>
      </c>
      <c r="I420" s="1">
        <v>30000</v>
      </c>
      <c r="J420" s="1">
        <v>30000</v>
      </c>
      <c r="K420" s="1">
        <v>0</v>
      </c>
      <c r="L420" s="33">
        <f t="shared" si="186"/>
        <v>0</v>
      </c>
      <c r="M420" s="1">
        <v>30000</v>
      </c>
      <c r="N420" s="1">
        <v>30000</v>
      </c>
      <c r="O420" s="1"/>
      <c r="P420" s="1">
        <f>O420</f>
        <v>0</v>
      </c>
      <c r="Q420" s="1">
        <v>30000</v>
      </c>
      <c r="R420" s="1"/>
      <c r="S420" s="1">
        <f>R420</f>
        <v>0</v>
      </c>
      <c r="T420" s="1"/>
      <c r="U420" s="1">
        <f>T420</f>
        <v>0</v>
      </c>
    </row>
    <row r="421" spans="1:25" s="23" customFormat="1" ht="15.6" hidden="1" x14ac:dyDescent="0.25">
      <c r="A421" s="24" t="s">
        <v>16</v>
      </c>
      <c r="B421" s="25">
        <v>11</v>
      </c>
      <c r="C421" s="26" t="s">
        <v>25</v>
      </c>
      <c r="D421" s="27">
        <v>323</v>
      </c>
      <c r="E421" s="20"/>
      <c r="F421" s="20"/>
      <c r="G421" s="21">
        <f>SUM(G422:G425)</f>
        <v>3770000</v>
      </c>
      <c r="H421" s="21">
        <f t="shared" ref="H421:U421" si="211">SUM(H422:H425)</f>
        <v>3770000</v>
      </c>
      <c r="I421" s="21">
        <f t="shared" si="211"/>
        <v>3770000</v>
      </c>
      <c r="J421" s="21">
        <f t="shared" si="211"/>
        <v>3770000</v>
      </c>
      <c r="K421" s="21">
        <f t="shared" si="211"/>
        <v>2688337.9199999999</v>
      </c>
      <c r="L421" s="22">
        <f t="shared" si="186"/>
        <v>71.308698143236072</v>
      </c>
      <c r="M421" s="21">
        <f t="shared" si="211"/>
        <v>3510000</v>
      </c>
      <c r="N421" s="21">
        <f t="shared" si="211"/>
        <v>3510000</v>
      </c>
      <c r="O421" s="21">
        <f t="shared" si="211"/>
        <v>4750000</v>
      </c>
      <c r="P421" s="21">
        <f t="shared" si="211"/>
        <v>4750000</v>
      </c>
      <c r="Q421" s="21">
        <f t="shared" si="211"/>
        <v>3510000</v>
      </c>
      <c r="R421" s="21">
        <f t="shared" si="211"/>
        <v>4750000</v>
      </c>
      <c r="S421" s="21">
        <f t="shared" si="211"/>
        <v>4750000</v>
      </c>
      <c r="T421" s="21">
        <f t="shared" si="211"/>
        <v>4750000</v>
      </c>
      <c r="U421" s="21">
        <f t="shared" si="211"/>
        <v>4750000</v>
      </c>
      <c r="V421" s="57"/>
      <c r="W421" s="57"/>
      <c r="X421" s="57"/>
      <c r="Y421" s="12"/>
    </row>
    <row r="422" spans="1:25" hidden="1" x14ac:dyDescent="0.25">
      <c r="A422" s="28" t="s">
        <v>16</v>
      </c>
      <c r="B422" s="29">
        <v>11</v>
      </c>
      <c r="C422" s="30" t="s">
        <v>25</v>
      </c>
      <c r="D422" s="31">
        <v>3232</v>
      </c>
      <c r="E422" s="32" t="s">
        <v>118</v>
      </c>
      <c r="F422" s="32"/>
      <c r="G422" s="1">
        <v>1050000</v>
      </c>
      <c r="H422" s="1">
        <v>1050000</v>
      </c>
      <c r="I422" s="1">
        <v>1050000</v>
      </c>
      <c r="J422" s="1">
        <v>1050000</v>
      </c>
      <c r="K422" s="1">
        <v>702197.8</v>
      </c>
      <c r="L422" s="33">
        <f t="shared" si="186"/>
        <v>66.875980952380957</v>
      </c>
      <c r="M422" s="1">
        <v>1050000</v>
      </c>
      <c r="N422" s="1">
        <v>1050000</v>
      </c>
      <c r="O422" s="1">
        <v>900000</v>
      </c>
      <c r="P422" s="1">
        <f t="shared" ref="P422:P432" si="212">O422</f>
        <v>900000</v>
      </c>
      <c r="Q422" s="1">
        <v>1050000</v>
      </c>
      <c r="R422" s="1">
        <v>900000</v>
      </c>
      <c r="S422" s="1">
        <f t="shared" ref="S422:S432" si="213">R422</f>
        <v>900000</v>
      </c>
      <c r="T422" s="1">
        <v>900000</v>
      </c>
      <c r="U422" s="1">
        <f t="shared" ref="U422:U432" si="214">T422</f>
        <v>900000</v>
      </c>
    </row>
    <row r="423" spans="1:25" hidden="1" x14ac:dyDescent="0.25">
      <c r="A423" s="28" t="s">
        <v>16</v>
      </c>
      <c r="B423" s="29">
        <v>11</v>
      </c>
      <c r="C423" s="30" t="s">
        <v>25</v>
      </c>
      <c r="D423" s="31">
        <v>3235</v>
      </c>
      <c r="E423" s="32" t="s">
        <v>42</v>
      </c>
      <c r="F423" s="32"/>
      <c r="G423" s="1">
        <v>420000</v>
      </c>
      <c r="H423" s="1">
        <v>420000</v>
      </c>
      <c r="I423" s="1">
        <v>420000</v>
      </c>
      <c r="J423" s="1">
        <v>420000</v>
      </c>
      <c r="K423" s="1">
        <v>296982.5</v>
      </c>
      <c r="L423" s="33">
        <f t="shared" si="186"/>
        <v>70.710119047619045</v>
      </c>
      <c r="M423" s="1">
        <v>60000</v>
      </c>
      <c r="N423" s="1">
        <v>60000</v>
      </c>
      <c r="O423" s="1">
        <v>1000000</v>
      </c>
      <c r="P423" s="1">
        <f t="shared" si="212"/>
        <v>1000000</v>
      </c>
      <c r="Q423" s="1">
        <v>60000</v>
      </c>
      <c r="R423" s="1">
        <v>1000000</v>
      </c>
      <c r="S423" s="1">
        <f t="shared" si="213"/>
        <v>1000000</v>
      </c>
      <c r="T423" s="1">
        <v>1000000</v>
      </c>
      <c r="U423" s="1">
        <f t="shared" si="214"/>
        <v>1000000</v>
      </c>
    </row>
    <row r="424" spans="1:25" hidden="1" x14ac:dyDescent="0.25">
      <c r="A424" s="28" t="s">
        <v>16</v>
      </c>
      <c r="B424" s="29">
        <v>11</v>
      </c>
      <c r="C424" s="30" t="s">
        <v>25</v>
      </c>
      <c r="D424" s="31">
        <v>3237</v>
      </c>
      <c r="E424" s="32" t="s">
        <v>36</v>
      </c>
      <c r="F424" s="32"/>
      <c r="G424" s="1">
        <v>100000</v>
      </c>
      <c r="H424" s="1">
        <v>100000</v>
      </c>
      <c r="I424" s="1">
        <v>100000</v>
      </c>
      <c r="J424" s="1">
        <v>100000</v>
      </c>
      <c r="K424" s="1">
        <v>92563.87</v>
      </c>
      <c r="L424" s="33">
        <f t="shared" si="186"/>
        <v>92.563869999999994</v>
      </c>
      <c r="M424" s="1">
        <v>200000</v>
      </c>
      <c r="N424" s="1">
        <v>200000</v>
      </c>
      <c r="O424" s="1">
        <v>150000</v>
      </c>
      <c r="P424" s="1">
        <f t="shared" si="212"/>
        <v>150000</v>
      </c>
      <c r="Q424" s="1">
        <v>200000</v>
      </c>
      <c r="R424" s="1">
        <v>150000</v>
      </c>
      <c r="S424" s="1">
        <f t="shared" si="213"/>
        <v>150000</v>
      </c>
      <c r="T424" s="1">
        <v>150000</v>
      </c>
      <c r="U424" s="1">
        <f t="shared" si="214"/>
        <v>150000</v>
      </c>
    </row>
    <row r="425" spans="1:25" hidden="1" x14ac:dyDescent="0.25">
      <c r="A425" s="28" t="s">
        <v>16</v>
      </c>
      <c r="B425" s="29">
        <v>11</v>
      </c>
      <c r="C425" s="30" t="s">
        <v>25</v>
      </c>
      <c r="D425" s="31">
        <v>3238</v>
      </c>
      <c r="E425" s="32" t="s">
        <v>122</v>
      </c>
      <c r="F425" s="32"/>
      <c r="G425" s="1">
        <v>2200000</v>
      </c>
      <c r="H425" s="1">
        <v>2200000</v>
      </c>
      <c r="I425" s="1">
        <v>2200000</v>
      </c>
      <c r="J425" s="1">
        <v>2200000</v>
      </c>
      <c r="K425" s="1">
        <v>1596593.75</v>
      </c>
      <c r="L425" s="33">
        <f t="shared" si="186"/>
        <v>72.572443181818187</v>
      </c>
      <c r="M425" s="1">
        <v>2200000</v>
      </c>
      <c r="N425" s="1">
        <v>2200000</v>
      </c>
      <c r="O425" s="1">
        <v>2700000</v>
      </c>
      <c r="P425" s="1">
        <f t="shared" si="212"/>
        <v>2700000</v>
      </c>
      <c r="Q425" s="1">
        <v>2200000</v>
      </c>
      <c r="R425" s="1">
        <v>2700000</v>
      </c>
      <c r="S425" s="1">
        <f t="shared" si="213"/>
        <v>2700000</v>
      </c>
      <c r="T425" s="1">
        <v>2700000</v>
      </c>
      <c r="U425" s="1">
        <f t="shared" si="214"/>
        <v>2700000</v>
      </c>
    </row>
    <row r="426" spans="1:25" s="23" customFormat="1" ht="15.6" hidden="1" x14ac:dyDescent="0.25">
      <c r="A426" s="24" t="s">
        <v>16</v>
      </c>
      <c r="B426" s="25">
        <v>11</v>
      </c>
      <c r="C426" s="26" t="s">
        <v>25</v>
      </c>
      <c r="D426" s="27">
        <v>412</v>
      </c>
      <c r="E426" s="20"/>
      <c r="F426" s="20"/>
      <c r="G426" s="21">
        <f>SUM(G427:G428)</f>
        <v>340000</v>
      </c>
      <c r="H426" s="21">
        <f t="shared" ref="H426:U426" si="215">SUM(H427:H428)</f>
        <v>340000</v>
      </c>
      <c r="I426" s="21">
        <f t="shared" si="215"/>
        <v>340000</v>
      </c>
      <c r="J426" s="21">
        <f t="shared" si="215"/>
        <v>340000</v>
      </c>
      <c r="K426" s="21">
        <f t="shared" si="215"/>
        <v>336538.81</v>
      </c>
      <c r="L426" s="22">
        <f t="shared" si="186"/>
        <v>98.982002941176475</v>
      </c>
      <c r="M426" s="21">
        <f t="shared" si="215"/>
        <v>700000</v>
      </c>
      <c r="N426" s="21">
        <f t="shared" si="215"/>
        <v>700000</v>
      </c>
      <c r="O426" s="21">
        <f t="shared" si="215"/>
        <v>340000</v>
      </c>
      <c r="P426" s="21">
        <f t="shared" si="215"/>
        <v>340000</v>
      </c>
      <c r="Q426" s="21">
        <f t="shared" si="215"/>
        <v>700000</v>
      </c>
      <c r="R426" s="21">
        <f t="shared" si="215"/>
        <v>340000</v>
      </c>
      <c r="S426" s="21">
        <f t="shared" si="215"/>
        <v>340000</v>
      </c>
      <c r="T426" s="21">
        <f t="shared" si="215"/>
        <v>340000</v>
      </c>
      <c r="U426" s="21">
        <f t="shared" si="215"/>
        <v>340000</v>
      </c>
      <c r="V426" s="57"/>
      <c r="W426" s="57"/>
      <c r="X426" s="57"/>
      <c r="Y426" s="12"/>
    </row>
    <row r="427" spans="1:25" s="23" customFormat="1" ht="15.6" hidden="1" x14ac:dyDescent="0.25">
      <c r="A427" s="28" t="s">
        <v>16</v>
      </c>
      <c r="B427" s="29">
        <v>11</v>
      </c>
      <c r="C427" s="30" t="s">
        <v>25</v>
      </c>
      <c r="D427" s="31">
        <v>4123</v>
      </c>
      <c r="E427" s="32" t="s">
        <v>133</v>
      </c>
      <c r="F427" s="32"/>
      <c r="G427" s="1">
        <v>240000</v>
      </c>
      <c r="H427" s="1">
        <v>240000</v>
      </c>
      <c r="I427" s="1">
        <v>240000</v>
      </c>
      <c r="J427" s="1">
        <v>240000</v>
      </c>
      <c r="K427" s="1">
        <v>236538.81</v>
      </c>
      <c r="L427" s="33">
        <f t="shared" si="186"/>
        <v>98.557837500000005</v>
      </c>
      <c r="M427" s="1">
        <v>600000</v>
      </c>
      <c r="N427" s="1">
        <v>600000</v>
      </c>
      <c r="O427" s="1">
        <v>290000</v>
      </c>
      <c r="P427" s="1">
        <f t="shared" si="212"/>
        <v>290000</v>
      </c>
      <c r="Q427" s="1">
        <v>600000</v>
      </c>
      <c r="R427" s="1">
        <v>290000</v>
      </c>
      <c r="S427" s="1">
        <f t="shared" si="213"/>
        <v>290000</v>
      </c>
      <c r="T427" s="1">
        <v>290000</v>
      </c>
      <c r="U427" s="1">
        <f t="shared" si="214"/>
        <v>290000</v>
      </c>
      <c r="V427" s="57"/>
      <c r="W427" s="57"/>
      <c r="X427" s="57"/>
      <c r="Y427" s="12"/>
    </row>
    <row r="428" spans="1:25" s="35" customFormat="1" hidden="1" x14ac:dyDescent="0.25">
      <c r="A428" s="28" t="s">
        <v>16</v>
      </c>
      <c r="B428" s="29">
        <v>11</v>
      </c>
      <c r="C428" s="30" t="s">
        <v>25</v>
      </c>
      <c r="D428" s="31">
        <v>4126</v>
      </c>
      <c r="E428" s="32" t="s">
        <v>4</v>
      </c>
      <c r="F428" s="32"/>
      <c r="G428" s="1">
        <v>100000</v>
      </c>
      <c r="H428" s="1">
        <v>100000</v>
      </c>
      <c r="I428" s="1">
        <v>100000</v>
      </c>
      <c r="J428" s="1">
        <v>100000</v>
      </c>
      <c r="K428" s="1">
        <v>100000</v>
      </c>
      <c r="L428" s="33">
        <f t="shared" ref="L428:L493" si="216">IF(I428=0, "-", K428/I428*100)</f>
        <v>100</v>
      </c>
      <c r="M428" s="1">
        <v>100000</v>
      </c>
      <c r="N428" s="1">
        <v>100000</v>
      </c>
      <c r="O428" s="1">
        <v>50000</v>
      </c>
      <c r="P428" s="1">
        <f t="shared" si="212"/>
        <v>50000</v>
      </c>
      <c r="Q428" s="1">
        <v>100000</v>
      </c>
      <c r="R428" s="1">
        <v>50000</v>
      </c>
      <c r="S428" s="1">
        <f t="shared" si="213"/>
        <v>50000</v>
      </c>
      <c r="T428" s="1">
        <v>50000</v>
      </c>
      <c r="U428" s="1">
        <f t="shared" si="214"/>
        <v>50000</v>
      </c>
      <c r="V428" s="1"/>
      <c r="W428" s="1"/>
      <c r="X428" s="1"/>
      <c r="Y428" s="74"/>
    </row>
    <row r="429" spans="1:25" s="36" customFormat="1" ht="15.6" hidden="1" x14ac:dyDescent="0.25">
      <c r="A429" s="24" t="s">
        <v>16</v>
      </c>
      <c r="B429" s="25">
        <v>11</v>
      </c>
      <c r="C429" s="26" t="s">
        <v>25</v>
      </c>
      <c r="D429" s="27">
        <v>422</v>
      </c>
      <c r="E429" s="20"/>
      <c r="F429" s="20"/>
      <c r="G429" s="21">
        <f>SUM(G430)</f>
        <v>650000</v>
      </c>
      <c r="H429" s="21">
        <f t="shared" ref="H429:U429" si="217">SUM(H430)</f>
        <v>650000</v>
      </c>
      <c r="I429" s="21">
        <f t="shared" si="217"/>
        <v>650000</v>
      </c>
      <c r="J429" s="21">
        <f t="shared" si="217"/>
        <v>650000</v>
      </c>
      <c r="K429" s="21">
        <f t="shared" si="217"/>
        <v>288161.77</v>
      </c>
      <c r="L429" s="22">
        <f t="shared" si="216"/>
        <v>44.332580000000007</v>
      </c>
      <c r="M429" s="21">
        <f t="shared" si="217"/>
        <v>600000</v>
      </c>
      <c r="N429" s="21">
        <f t="shared" si="217"/>
        <v>600000</v>
      </c>
      <c r="O429" s="21">
        <f t="shared" si="217"/>
        <v>450000</v>
      </c>
      <c r="P429" s="21">
        <f t="shared" si="217"/>
        <v>450000</v>
      </c>
      <c r="Q429" s="21">
        <f t="shared" si="217"/>
        <v>600000</v>
      </c>
      <c r="R429" s="21">
        <f t="shared" si="217"/>
        <v>450000</v>
      </c>
      <c r="S429" s="21">
        <f t="shared" si="217"/>
        <v>450000</v>
      </c>
      <c r="T429" s="21">
        <f t="shared" si="217"/>
        <v>450000</v>
      </c>
      <c r="U429" s="21">
        <f t="shared" si="217"/>
        <v>450000</v>
      </c>
      <c r="V429" s="21"/>
      <c r="W429" s="21"/>
      <c r="X429" s="21"/>
      <c r="Y429" s="132"/>
    </row>
    <row r="430" spans="1:25" s="36" customFormat="1" ht="15.6" hidden="1" x14ac:dyDescent="0.25">
      <c r="A430" s="28" t="s">
        <v>16</v>
      </c>
      <c r="B430" s="29">
        <v>11</v>
      </c>
      <c r="C430" s="30" t="s">
        <v>25</v>
      </c>
      <c r="D430" s="31">
        <v>4221</v>
      </c>
      <c r="E430" s="32" t="s">
        <v>129</v>
      </c>
      <c r="F430" s="32"/>
      <c r="G430" s="1">
        <v>650000</v>
      </c>
      <c r="H430" s="1">
        <v>650000</v>
      </c>
      <c r="I430" s="1">
        <v>650000</v>
      </c>
      <c r="J430" s="1">
        <v>650000</v>
      </c>
      <c r="K430" s="1">
        <v>288161.77</v>
      </c>
      <c r="L430" s="33">
        <f t="shared" si="216"/>
        <v>44.332580000000007</v>
      </c>
      <c r="M430" s="1">
        <v>600000</v>
      </c>
      <c r="N430" s="1">
        <v>600000</v>
      </c>
      <c r="O430" s="1">
        <v>450000</v>
      </c>
      <c r="P430" s="1">
        <f t="shared" si="212"/>
        <v>450000</v>
      </c>
      <c r="Q430" s="1">
        <v>600000</v>
      </c>
      <c r="R430" s="1">
        <v>450000</v>
      </c>
      <c r="S430" s="1">
        <f t="shared" si="213"/>
        <v>450000</v>
      </c>
      <c r="T430" s="1">
        <v>450000</v>
      </c>
      <c r="U430" s="1">
        <f t="shared" si="214"/>
        <v>450000</v>
      </c>
      <c r="V430" s="21"/>
      <c r="W430" s="21"/>
      <c r="X430" s="21"/>
      <c r="Y430" s="132"/>
    </row>
    <row r="431" spans="1:25" s="36" customFormat="1" ht="15.6" hidden="1" x14ac:dyDescent="0.25">
      <c r="A431" s="24" t="s">
        <v>16</v>
      </c>
      <c r="B431" s="25">
        <v>11</v>
      </c>
      <c r="C431" s="26" t="s">
        <v>25</v>
      </c>
      <c r="D431" s="27">
        <v>426</v>
      </c>
      <c r="E431" s="20"/>
      <c r="F431" s="20"/>
      <c r="G431" s="21">
        <f>SUM(G432)</f>
        <v>2750000</v>
      </c>
      <c r="H431" s="21">
        <f t="shared" ref="H431:U431" si="218">SUM(H432)</f>
        <v>2750000</v>
      </c>
      <c r="I431" s="21">
        <f t="shared" si="218"/>
        <v>2750000</v>
      </c>
      <c r="J431" s="21">
        <f t="shared" si="218"/>
        <v>2750000</v>
      </c>
      <c r="K431" s="21">
        <f t="shared" si="218"/>
        <v>816680</v>
      </c>
      <c r="L431" s="22">
        <f t="shared" si="216"/>
        <v>29.697454545454544</v>
      </c>
      <c r="M431" s="21">
        <f t="shared" si="218"/>
        <v>2000000</v>
      </c>
      <c r="N431" s="21">
        <f t="shared" si="218"/>
        <v>2000000</v>
      </c>
      <c r="O431" s="21">
        <f t="shared" si="218"/>
        <v>2700000</v>
      </c>
      <c r="P431" s="21">
        <f t="shared" si="218"/>
        <v>2700000</v>
      </c>
      <c r="Q431" s="21">
        <f t="shared" si="218"/>
        <v>2000000</v>
      </c>
      <c r="R431" s="21">
        <f t="shared" si="218"/>
        <v>2700000</v>
      </c>
      <c r="S431" s="21">
        <f t="shared" si="218"/>
        <v>2700000</v>
      </c>
      <c r="T431" s="21">
        <f t="shared" si="218"/>
        <v>2700000</v>
      </c>
      <c r="U431" s="21">
        <f t="shared" si="218"/>
        <v>2700000</v>
      </c>
      <c r="V431" s="21"/>
      <c r="W431" s="21"/>
      <c r="X431" s="21"/>
      <c r="Y431" s="132"/>
    </row>
    <row r="432" spans="1:25" s="36" customFormat="1" ht="15.6" hidden="1" x14ac:dyDescent="0.25">
      <c r="A432" s="28" t="s">
        <v>16</v>
      </c>
      <c r="B432" s="29">
        <v>11</v>
      </c>
      <c r="C432" s="30" t="s">
        <v>25</v>
      </c>
      <c r="D432" s="31">
        <v>4262</v>
      </c>
      <c r="E432" s="32" t="s">
        <v>135</v>
      </c>
      <c r="F432" s="32"/>
      <c r="G432" s="1">
        <v>2750000</v>
      </c>
      <c r="H432" s="1">
        <v>2750000</v>
      </c>
      <c r="I432" s="1">
        <v>2750000</v>
      </c>
      <c r="J432" s="1">
        <v>2750000</v>
      </c>
      <c r="K432" s="1">
        <v>816680</v>
      </c>
      <c r="L432" s="33">
        <f t="shared" si="216"/>
        <v>29.697454545454544</v>
      </c>
      <c r="M432" s="1">
        <v>2000000</v>
      </c>
      <c r="N432" s="1">
        <v>2000000</v>
      </c>
      <c r="O432" s="1">
        <v>2700000</v>
      </c>
      <c r="P432" s="1">
        <f t="shared" si="212"/>
        <v>2700000</v>
      </c>
      <c r="Q432" s="1">
        <v>2000000</v>
      </c>
      <c r="R432" s="1">
        <v>2700000</v>
      </c>
      <c r="S432" s="1">
        <f t="shared" si="213"/>
        <v>2700000</v>
      </c>
      <c r="T432" s="1">
        <v>2700000</v>
      </c>
      <c r="U432" s="1">
        <f t="shared" si="214"/>
        <v>2700000</v>
      </c>
      <c r="V432" s="21"/>
      <c r="W432" s="21"/>
      <c r="X432" s="21"/>
      <c r="Y432" s="132"/>
    </row>
    <row r="433" spans="1:25" s="35" customFormat="1" ht="62.4" x14ac:dyDescent="0.25">
      <c r="A433" s="417" t="s">
        <v>91</v>
      </c>
      <c r="B433" s="417"/>
      <c r="C433" s="417"/>
      <c r="D433" s="417"/>
      <c r="E433" s="20" t="s">
        <v>90</v>
      </c>
      <c r="F433" s="20" t="s">
        <v>342</v>
      </c>
      <c r="G433" s="21">
        <f>G434+G438+G440+G442+G444</f>
        <v>8750000</v>
      </c>
      <c r="H433" s="21">
        <f t="shared" ref="H433:U433" si="219">H434+H438+H440+H442+H444</f>
        <v>8750000</v>
      </c>
      <c r="I433" s="21">
        <f t="shared" si="219"/>
        <v>7750000</v>
      </c>
      <c r="J433" s="21">
        <f t="shared" si="219"/>
        <v>7750000</v>
      </c>
      <c r="K433" s="21">
        <f t="shared" si="219"/>
        <v>3221239.23</v>
      </c>
      <c r="L433" s="22">
        <f t="shared" si="216"/>
        <v>41.564377161290324</v>
      </c>
      <c r="M433" s="21">
        <f t="shared" si="219"/>
        <v>8800000</v>
      </c>
      <c r="N433" s="21">
        <f t="shared" si="219"/>
        <v>8800000</v>
      </c>
      <c r="O433" s="21">
        <f t="shared" si="219"/>
        <v>7552000</v>
      </c>
      <c r="P433" s="21">
        <f t="shared" si="219"/>
        <v>7552000</v>
      </c>
      <c r="Q433" s="21">
        <f t="shared" si="219"/>
        <v>8800000</v>
      </c>
      <c r="R433" s="21">
        <f t="shared" si="219"/>
        <v>7552000</v>
      </c>
      <c r="S433" s="21">
        <f t="shared" si="219"/>
        <v>7552000</v>
      </c>
      <c r="T433" s="21">
        <f t="shared" si="219"/>
        <v>7552000</v>
      </c>
      <c r="U433" s="21">
        <f t="shared" si="219"/>
        <v>7552000</v>
      </c>
      <c r="V433" s="1"/>
      <c r="W433" s="1"/>
      <c r="X433" s="1"/>
      <c r="Y433" s="74"/>
    </row>
    <row r="434" spans="1:25" s="36" customFormat="1" ht="15.6" hidden="1" x14ac:dyDescent="0.25">
      <c r="A434" s="24" t="s">
        <v>91</v>
      </c>
      <c r="B434" s="25">
        <v>11</v>
      </c>
      <c r="C434" s="26" t="s">
        <v>25</v>
      </c>
      <c r="D434" s="27">
        <v>323</v>
      </c>
      <c r="E434" s="20"/>
      <c r="F434" s="20"/>
      <c r="G434" s="21">
        <f>SUM(G435:G437)</f>
        <v>4950000</v>
      </c>
      <c r="H434" s="21">
        <f t="shared" ref="H434:U434" si="220">SUM(H435:H437)</f>
        <v>4950000</v>
      </c>
      <c r="I434" s="21">
        <f t="shared" si="220"/>
        <v>4950000</v>
      </c>
      <c r="J434" s="21">
        <f t="shared" si="220"/>
        <v>4950000</v>
      </c>
      <c r="K434" s="21">
        <f t="shared" si="220"/>
        <v>2697472.98</v>
      </c>
      <c r="L434" s="22">
        <f t="shared" si="216"/>
        <v>54.494403636363629</v>
      </c>
      <c r="M434" s="21">
        <f t="shared" si="220"/>
        <v>4000000</v>
      </c>
      <c r="N434" s="21">
        <f t="shared" si="220"/>
        <v>4000000</v>
      </c>
      <c r="O434" s="21">
        <f t="shared" si="220"/>
        <v>5052000</v>
      </c>
      <c r="P434" s="21">
        <f t="shared" si="220"/>
        <v>5052000</v>
      </c>
      <c r="Q434" s="21">
        <f t="shared" si="220"/>
        <v>4000000</v>
      </c>
      <c r="R434" s="21">
        <f t="shared" si="220"/>
        <v>5052000</v>
      </c>
      <c r="S434" s="21">
        <f t="shared" si="220"/>
        <v>5052000</v>
      </c>
      <c r="T434" s="21">
        <f t="shared" si="220"/>
        <v>5052000</v>
      </c>
      <c r="U434" s="21">
        <f t="shared" si="220"/>
        <v>5052000</v>
      </c>
      <c r="V434" s="21"/>
      <c r="W434" s="21"/>
      <c r="X434" s="21"/>
      <c r="Y434" s="132"/>
    </row>
    <row r="435" spans="1:25" s="36" customFormat="1" ht="15.6" hidden="1" x14ac:dyDescent="0.25">
      <c r="A435" s="28" t="s">
        <v>91</v>
      </c>
      <c r="B435" s="29">
        <v>11</v>
      </c>
      <c r="C435" s="30" t="s">
        <v>25</v>
      </c>
      <c r="D435" s="31">
        <v>3232</v>
      </c>
      <c r="E435" s="32" t="s">
        <v>118</v>
      </c>
      <c r="F435" s="32"/>
      <c r="G435" s="1">
        <v>4250000</v>
      </c>
      <c r="H435" s="1">
        <v>4250000</v>
      </c>
      <c r="I435" s="1">
        <v>4250000</v>
      </c>
      <c r="J435" s="1">
        <v>4250000</v>
      </c>
      <c r="K435" s="1">
        <v>1999126.25</v>
      </c>
      <c r="L435" s="33">
        <f t="shared" si="216"/>
        <v>47.038264705882355</v>
      </c>
      <c r="M435" s="1">
        <v>3400000</v>
      </c>
      <c r="N435" s="1">
        <v>3400000</v>
      </c>
      <c r="O435" s="1">
        <v>4300000</v>
      </c>
      <c r="P435" s="1">
        <f>O435</f>
        <v>4300000</v>
      </c>
      <c r="Q435" s="1">
        <v>3400000</v>
      </c>
      <c r="R435" s="1">
        <v>4300000</v>
      </c>
      <c r="S435" s="1">
        <f>R435</f>
        <v>4300000</v>
      </c>
      <c r="T435" s="1">
        <v>4300000</v>
      </c>
      <c r="U435" s="1">
        <f>T435</f>
        <v>4300000</v>
      </c>
      <c r="V435" s="21"/>
      <c r="W435" s="21"/>
      <c r="X435" s="21"/>
      <c r="Y435" s="132"/>
    </row>
    <row r="436" spans="1:25" s="36" customFormat="1" ht="15.6" hidden="1" x14ac:dyDescent="0.25">
      <c r="A436" s="28" t="s">
        <v>91</v>
      </c>
      <c r="B436" s="29">
        <v>11</v>
      </c>
      <c r="C436" s="30" t="s">
        <v>25</v>
      </c>
      <c r="D436" s="31">
        <v>3235</v>
      </c>
      <c r="E436" s="32" t="s">
        <v>42</v>
      </c>
      <c r="F436" s="32"/>
      <c r="G436" s="1">
        <v>500000</v>
      </c>
      <c r="H436" s="1">
        <v>500000</v>
      </c>
      <c r="I436" s="1">
        <v>500000</v>
      </c>
      <c r="J436" s="1">
        <v>500000</v>
      </c>
      <c r="K436" s="1">
        <v>498618</v>
      </c>
      <c r="L436" s="33">
        <f t="shared" si="216"/>
        <v>99.723600000000005</v>
      </c>
      <c r="M436" s="1">
        <v>400000</v>
      </c>
      <c r="N436" s="1">
        <v>400000</v>
      </c>
      <c r="O436" s="1">
        <v>510000</v>
      </c>
      <c r="P436" s="1">
        <f t="shared" ref="P436:P445" si="221">O436</f>
        <v>510000</v>
      </c>
      <c r="Q436" s="1">
        <v>400000</v>
      </c>
      <c r="R436" s="1">
        <v>510000</v>
      </c>
      <c r="S436" s="1">
        <f t="shared" ref="S436:S445" si="222">R436</f>
        <v>510000</v>
      </c>
      <c r="T436" s="1">
        <v>510000</v>
      </c>
      <c r="U436" s="1">
        <f t="shared" ref="U436:U445" si="223">T436</f>
        <v>510000</v>
      </c>
      <c r="V436" s="21"/>
      <c r="W436" s="21"/>
      <c r="X436" s="21"/>
      <c r="Y436" s="132"/>
    </row>
    <row r="437" spans="1:25" s="35" customFormat="1" hidden="1" x14ac:dyDescent="0.25">
      <c r="A437" s="28" t="s">
        <v>91</v>
      </c>
      <c r="B437" s="29">
        <v>11</v>
      </c>
      <c r="C437" s="30" t="s">
        <v>25</v>
      </c>
      <c r="D437" s="31">
        <v>3237</v>
      </c>
      <c r="E437" s="32" t="s">
        <v>36</v>
      </c>
      <c r="F437" s="32"/>
      <c r="G437" s="1">
        <v>200000</v>
      </c>
      <c r="H437" s="1">
        <v>200000</v>
      </c>
      <c r="I437" s="1">
        <v>200000</v>
      </c>
      <c r="J437" s="1">
        <v>200000</v>
      </c>
      <c r="K437" s="1">
        <v>199728.73</v>
      </c>
      <c r="L437" s="33">
        <f t="shared" si="216"/>
        <v>99.864365000000006</v>
      </c>
      <c r="M437" s="1">
        <v>200000</v>
      </c>
      <c r="N437" s="1">
        <v>200000</v>
      </c>
      <c r="O437" s="1">
        <v>242000</v>
      </c>
      <c r="P437" s="1">
        <f t="shared" si="221"/>
        <v>242000</v>
      </c>
      <c r="Q437" s="1">
        <v>200000</v>
      </c>
      <c r="R437" s="1">
        <v>242000</v>
      </c>
      <c r="S437" s="1">
        <f t="shared" si="222"/>
        <v>242000</v>
      </c>
      <c r="T437" s="1">
        <v>242000</v>
      </c>
      <c r="U437" s="1">
        <f t="shared" si="223"/>
        <v>242000</v>
      </c>
      <c r="V437" s="1"/>
      <c r="W437" s="1"/>
      <c r="X437" s="1"/>
      <c r="Y437" s="74"/>
    </row>
    <row r="438" spans="1:25" s="36" customFormat="1" ht="15.6" hidden="1" x14ac:dyDescent="0.25">
      <c r="A438" s="24" t="s">
        <v>91</v>
      </c>
      <c r="B438" s="25">
        <v>11</v>
      </c>
      <c r="C438" s="26" t="s">
        <v>25</v>
      </c>
      <c r="D438" s="27">
        <v>411</v>
      </c>
      <c r="E438" s="20"/>
      <c r="F438" s="20"/>
      <c r="G438" s="21">
        <f>SUM(G439)</f>
        <v>0</v>
      </c>
      <c r="H438" s="21">
        <f t="shared" ref="H438:U438" si="224">SUM(H439)</f>
        <v>0</v>
      </c>
      <c r="I438" s="21">
        <f t="shared" si="224"/>
        <v>0</v>
      </c>
      <c r="J438" s="21">
        <f t="shared" si="224"/>
        <v>0</v>
      </c>
      <c r="K438" s="21">
        <f t="shared" si="224"/>
        <v>0</v>
      </c>
      <c r="L438" s="22" t="str">
        <f t="shared" si="216"/>
        <v>-</v>
      </c>
      <c r="M438" s="21">
        <f t="shared" si="224"/>
        <v>100000</v>
      </c>
      <c r="N438" s="21">
        <f t="shared" si="224"/>
        <v>100000</v>
      </c>
      <c r="O438" s="21">
        <f t="shared" si="224"/>
        <v>0</v>
      </c>
      <c r="P438" s="21">
        <f t="shared" si="224"/>
        <v>0</v>
      </c>
      <c r="Q438" s="21">
        <f t="shared" si="224"/>
        <v>100000</v>
      </c>
      <c r="R438" s="21">
        <f t="shared" si="224"/>
        <v>0</v>
      </c>
      <c r="S438" s="21">
        <f t="shared" si="224"/>
        <v>0</v>
      </c>
      <c r="T438" s="21">
        <f t="shared" si="224"/>
        <v>0</v>
      </c>
      <c r="U438" s="21">
        <f t="shared" si="224"/>
        <v>0</v>
      </c>
      <c r="V438" s="21"/>
      <c r="W438" s="21"/>
      <c r="X438" s="21"/>
      <c r="Y438" s="132"/>
    </row>
    <row r="439" spans="1:25" s="35" customFormat="1" hidden="1" x14ac:dyDescent="0.25">
      <c r="A439" s="28" t="s">
        <v>91</v>
      </c>
      <c r="B439" s="29">
        <v>11</v>
      </c>
      <c r="C439" s="30" t="s">
        <v>25</v>
      </c>
      <c r="D439" s="31">
        <v>4111</v>
      </c>
      <c r="E439" s="32" t="s">
        <v>401</v>
      </c>
      <c r="F439" s="32"/>
      <c r="G439" s="1"/>
      <c r="H439" s="1"/>
      <c r="I439" s="1"/>
      <c r="J439" s="1"/>
      <c r="K439" s="1"/>
      <c r="L439" s="33" t="str">
        <f t="shared" si="216"/>
        <v>-</v>
      </c>
      <c r="M439" s="1">
        <v>100000</v>
      </c>
      <c r="N439" s="1">
        <v>100000</v>
      </c>
      <c r="O439" s="1">
        <v>0</v>
      </c>
      <c r="P439" s="1">
        <f t="shared" si="221"/>
        <v>0</v>
      </c>
      <c r="Q439" s="1">
        <v>100000</v>
      </c>
      <c r="R439" s="1"/>
      <c r="S439" s="1">
        <f t="shared" si="222"/>
        <v>0</v>
      </c>
      <c r="T439" s="1"/>
      <c r="U439" s="1">
        <f t="shared" si="223"/>
        <v>0</v>
      </c>
      <c r="V439" s="1"/>
      <c r="W439" s="1"/>
      <c r="X439" s="1"/>
      <c r="Y439" s="74"/>
    </row>
    <row r="440" spans="1:25" s="36" customFormat="1" ht="15.6" hidden="1" x14ac:dyDescent="0.25">
      <c r="A440" s="24" t="s">
        <v>91</v>
      </c>
      <c r="B440" s="25">
        <v>11</v>
      </c>
      <c r="C440" s="26" t="s">
        <v>25</v>
      </c>
      <c r="D440" s="27">
        <v>412</v>
      </c>
      <c r="E440" s="20"/>
      <c r="F440" s="20"/>
      <c r="G440" s="21">
        <f>SUM(G441)</f>
        <v>300000</v>
      </c>
      <c r="H440" s="21">
        <f t="shared" ref="H440:U440" si="225">SUM(H441)</f>
        <v>300000</v>
      </c>
      <c r="I440" s="21">
        <f t="shared" si="225"/>
        <v>300000</v>
      </c>
      <c r="J440" s="21">
        <f t="shared" si="225"/>
        <v>300000</v>
      </c>
      <c r="K440" s="21">
        <f t="shared" si="225"/>
        <v>0</v>
      </c>
      <c r="L440" s="22">
        <f t="shared" si="216"/>
        <v>0</v>
      </c>
      <c r="M440" s="21">
        <f t="shared" si="225"/>
        <v>450000</v>
      </c>
      <c r="N440" s="21">
        <f t="shared" si="225"/>
        <v>450000</v>
      </c>
      <c r="O440" s="21">
        <f t="shared" si="225"/>
        <v>200000</v>
      </c>
      <c r="P440" s="21">
        <f t="shared" si="225"/>
        <v>200000</v>
      </c>
      <c r="Q440" s="21">
        <f t="shared" si="225"/>
        <v>450000</v>
      </c>
      <c r="R440" s="21">
        <f t="shared" si="225"/>
        <v>200000</v>
      </c>
      <c r="S440" s="21">
        <f t="shared" si="225"/>
        <v>200000</v>
      </c>
      <c r="T440" s="21">
        <f t="shared" si="225"/>
        <v>200000</v>
      </c>
      <c r="U440" s="21">
        <f t="shared" si="225"/>
        <v>200000</v>
      </c>
      <c r="V440" s="21"/>
      <c r="W440" s="21"/>
      <c r="X440" s="21"/>
      <c r="Y440" s="132"/>
    </row>
    <row r="441" spans="1:25" s="35" customFormat="1" hidden="1" x14ac:dyDescent="0.25">
      <c r="A441" s="28" t="s">
        <v>91</v>
      </c>
      <c r="B441" s="29">
        <v>11</v>
      </c>
      <c r="C441" s="30" t="s">
        <v>25</v>
      </c>
      <c r="D441" s="31">
        <v>4126</v>
      </c>
      <c r="E441" s="32" t="s">
        <v>4</v>
      </c>
      <c r="F441" s="32"/>
      <c r="G441" s="1">
        <v>300000</v>
      </c>
      <c r="H441" s="1">
        <v>300000</v>
      </c>
      <c r="I441" s="1">
        <v>300000</v>
      </c>
      <c r="J441" s="1">
        <v>300000</v>
      </c>
      <c r="K441" s="1">
        <v>0</v>
      </c>
      <c r="L441" s="33">
        <f t="shared" si="216"/>
        <v>0</v>
      </c>
      <c r="M441" s="1">
        <v>450000</v>
      </c>
      <c r="N441" s="1">
        <v>450000</v>
      </c>
      <c r="O441" s="1">
        <v>200000</v>
      </c>
      <c r="P441" s="1">
        <f t="shared" si="221"/>
        <v>200000</v>
      </c>
      <c r="Q441" s="1">
        <v>450000</v>
      </c>
      <c r="R441" s="1">
        <v>200000</v>
      </c>
      <c r="S441" s="1">
        <f t="shared" si="222"/>
        <v>200000</v>
      </c>
      <c r="T441" s="1">
        <v>200000</v>
      </c>
      <c r="U441" s="1">
        <f t="shared" si="223"/>
        <v>200000</v>
      </c>
      <c r="V441" s="1"/>
      <c r="W441" s="1"/>
      <c r="X441" s="1"/>
      <c r="Y441" s="74"/>
    </row>
    <row r="442" spans="1:25" s="36" customFormat="1" ht="15.6" hidden="1" x14ac:dyDescent="0.25">
      <c r="A442" s="24" t="s">
        <v>91</v>
      </c>
      <c r="B442" s="25">
        <v>11</v>
      </c>
      <c r="C442" s="26" t="s">
        <v>25</v>
      </c>
      <c r="D442" s="27">
        <v>422</v>
      </c>
      <c r="E442" s="20"/>
      <c r="F442" s="20"/>
      <c r="G442" s="21">
        <f>SUM(G443)</f>
        <v>3500000</v>
      </c>
      <c r="H442" s="21">
        <f t="shared" ref="H442:U442" si="226">SUM(H443)</f>
        <v>3500000</v>
      </c>
      <c r="I442" s="21">
        <f t="shared" si="226"/>
        <v>2500000</v>
      </c>
      <c r="J442" s="21">
        <f t="shared" si="226"/>
        <v>2500000</v>
      </c>
      <c r="K442" s="21">
        <f t="shared" si="226"/>
        <v>523766.25</v>
      </c>
      <c r="L442" s="22">
        <f t="shared" si="216"/>
        <v>20.95065</v>
      </c>
      <c r="M442" s="21">
        <f t="shared" si="226"/>
        <v>4000000</v>
      </c>
      <c r="N442" s="21">
        <f t="shared" si="226"/>
        <v>4000000</v>
      </c>
      <c r="O442" s="21">
        <f t="shared" si="226"/>
        <v>1750000</v>
      </c>
      <c r="P442" s="21">
        <f t="shared" si="226"/>
        <v>1750000</v>
      </c>
      <c r="Q442" s="21">
        <f t="shared" si="226"/>
        <v>4000000</v>
      </c>
      <c r="R442" s="21">
        <f t="shared" si="226"/>
        <v>1750000</v>
      </c>
      <c r="S442" s="21">
        <f t="shared" si="226"/>
        <v>1750000</v>
      </c>
      <c r="T442" s="21">
        <f t="shared" si="226"/>
        <v>1750000</v>
      </c>
      <c r="U442" s="21">
        <f t="shared" si="226"/>
        <v>1750000</v>
      </c>
      <c r="V442" s="21"/>
      <c r="W442" s="21"/>
      <c r="X442" s="21"/>
      <c r="Y442" s="132"/>
    </row>
    <row r="443" spans="1:25" s="35" customFormat="1" hidden="1" x14ac:dyDescent="0.25">
      <c r="A443" s="28" t="s">
        <v>91</v>
      </c>
      <c r="B443" s="29">
        <v>11</v>
      </c>
      <c r="C443" s="30" t="s">
        <v>25</v>
      </c>
      <c r="D443" s="31">
        <v>4227</v>
      </c>
      <c r="E443" s="32" t="s">
        <v>132</v>
      </c>
      <c r="F443" s="32"/>
      <c r="G443" s="1">
        <v>3500000</v>
      </c>
      <c r="H443" s="1">
        <v>3500000</v>
      </c>
      <c r="I443" s="1">
        <v>2500000</v>
      </c>
      <c r="J443" s="1">
        <v>2500000</v>
      </c>
      <c r="K443" s="1">
        <v>523766.25</v>
      </c>
      <c r="L443" s="33">
        <f t="shared" si="216"/>
        <v>20.95065</v>
      </c>
      <c r="M443" s="1">
        <v>4000000</v>
      </c>
      <c r="N443" s="1">
        <v>4000000</v>
      </c>
      <c r="O443" s="1">
        <v>1750000</v>
      </c>
      <c r="P443" s="1">
        <f t="shared" si="221"/>
        <v>1750000</v>
      </c>
      <c r="Q443" s="1">
        <v>4000000</v>
      </c>
      <c r="R443" s="1">
        <v>1750000</v>
      </c>
      <c r="S443" s="1">
        <f t="shared" si="222"/>
        <v>1750000</v>
      </c>
      <c r="T443" s="1">
        <v>1750000</v>
      </c>
      <c r="U443" s="1">
        <f t="shared" si="223"/>
        <v>1750000</v>
      </c>
      <c r="V443" s="1"/>
      <c r="W443" s="1"/>
      <c r="X443" s="1"/>
      <c r="Y443" s="74"/>
    </row>
    <row r="444" spans="1:25" s="36" customFormat="1" ht="15.6" hidden="1" x14ac:dyDescent="0.25">
      <c r="A444" s="24" t="s">
        <v>91</v>
      </c>
      <c r="B444" s="25">
        <v>11</v>
      </c>
      <c r="C444" s="26" t="s">
        <v>25</v>
      </c>
      <c r="D444" s="27">
        <v>426</v>
      </c>
      <c r="E444" s="20"/>
      <c r="F444" s="20"/>
      <c r="G444" s="21">
        <f>SUM(G445)</f>
        <v>0</v>
      </c>
      <c r="H444" s="21">
        <f t="shared" ref="H444:U444" si="227">SUM(H445)</f>
        <v>0</v>
      </c>
      <c r="I444" s="21">
        <f t="shared" si="227"/>
        <v>0</v>
      </c>
      <c r="J444" s="21">
        <f t="shared" si="227"/>
        <v>0</v>
      </c>
      <c r="K444" s="21">
        <f t="shared" si="227"/>
        <v>0</v>
      </c>
      <c r="L444" s="22" t="str">
        <f t="shared" si="216"/>
        <v>-</v>
      </c>
      <c r="M444" s="21">
        <f t="shared" si="227"/>
        <v>250000</v>
      </c>
      <c r="N444" s="21">
        <f t="shared" si="227"/>
        <v>250000</v>
      </c>
      <c r="O444" s="21">
        <f t="shared" si="227"/>
        <v>550000</v>
      </c>
      <c r="P444" s="21">
        <f t="shared" si="227"/>
        <v>550000</v>
      </c>
      <c r="Q444" s="21">
        <f t="shared" si="227"/>
        <v>250000</v>
      </c>
      <c r="R444" s="21">
        <f t="shared" si="227"/>
        <v>550000</v>
      </c>
      <c r="S444" s="21">
        <f t="shared" si="227"/>
        <v>550000</v>
      </c>
      <c r="T444" s="21">
        <f t="shared" si="227"/>
        <v>550000</v>
      </c>
      <c r="U444" s="21">
        <f t="shared" si="227"/>
        <v>550000</v>
      </c>
      <c r="V444" s="21"/>
      <c r="W444" s="21"/>
      <c r="X444" s="21"/>
      <c r="Y444" s="132"/>
    </row>
    <row r="445" spans="1:25" s="35" customFormat="1" hidden="1" x14ac:dyDescent="0.25">
      <c r="A445" s="28" t="s">
        <v>91</v>
      </c>
      <c r="B445" s="29">
        <v>11</v>
      </c>
      <c r="C445" s="30" t="s">
        <v>25</v>
      </c>
      <c r="D445" s="31">
        <v>4262</v>
      </c>
      <c r="E445" s="32" t="s">
        <v>135</v>
      </c>
      <c r="F445" s="32"/>
      <c r="G445" s="1"/>
      <c r="H445" s="1"/>
      <c r="I445" s="1"/>
      <c r="J445" s="1"/>
      <c r="K445" s="1"/>
      <c r="L445" s="33" t="str">
        <f t="shared" si="216"/>
        <v>-</v>
      </c>
      <c r="M445" s="1">
        <v>250000</v>
      </c>
      <c r="N445" s="1">
        <v>250000</v>
      </c>
      <c r="O445" s="1">
        <v>550000</v>
      </c>
      <c r="P445" s="1">
        <f t="shared" si="221"/>
        <v>550000</v>
      </c>
      <c r="Q445" s="1">
        <v>250000</v>
      </c>
      <c r="R445" s="1">
        <v>550000</v>
      </c>
      <c r="S445" s="1">
        <f t="shared" si="222"/>
        <v>550000</v>
      </c>
      <c r="T445" s="1">
        <v>550000</v>
      </c>
      <c r="U445" s="1">
        <f t="shared" si="223"/>
        <v>550000</v>
      </c>
      <c r="V445" s="1"/>
      <c r="W445" s="1"/>
      <c r="X445" s="1"/>
      <c r="Y445" s="74"/>
    </row>
    <row r="446" spans="1:25" s="35" customFormat="1" ht="62.4" x14ac:dyDescent="0.25">
      <c r="A446" s="417" t="s">
        <v>478</v>
      </c>
      <c r="B446" s="418"/>
      <c r="C446" s="418"/>
      <c r="D446" s="418"/>
      <c r="E446" s="20" t="s">
        <v>315</v>
      </c>
      <c r="F446" s="69" t="s">
        <v>342</v>
      </c>
      <c r="G446" s="21">
        <f>G447+G451+G453</f>
        <v>1340000</v>
      </c>
      <c r="H446" s="21">
        <f t="shared" ref="H446:U446" si="228">H447+H451+H453</f>
        <v>1340000</v>
      </c>
      <c r="I446" s="21">
        <f t="shared" si="228"/>
        <v>1340000</v>
      </c>
      <c r="J446" s="21">
        <f t="shared" si="228"/>
        <v>1340000</v>
      </c>
      <c r="K446" s="21">
        <f t="shared" si="228"/>
        <v>181589.45</v>
      </c>
      <c r="L446" s="22">
        <f t="shared" si="216"/>
        <v>13.551451492537314</v>
      </c>
      <c r="M446" s="21">
        <f t="shared" si="228"/>
        <v>1390000</v>
      </c>
      <c r="N446" s="21">
        <f t="shared" si="228"/>
        <v>1390000</v>
      </c>
      <c r="O446" s="21">
        <f t="shared" si="228"/>
        <v>1010000</v>
      </c>
      <c r="P446" s="21">
        <f t="shared" si="228"/>
        <v>1010000</v>
      </c>
      <c r="Q446" s="21">
        <f t="shared" si="228"/>
        <v>1390000</v>
      </c>
      <c r="R446" s="21">
        <f t="shared" si="228"/>
        <v>1010000</v>
      </c>
      <c r="S446" s="21">
        <f t="shared" si="228"/>
        <v>1010000</v>
      </c>
      <c r="T446" s="21">
        <f t="shared" si="228"/>
        <v>1010000</v>
      </c>
      <c r="U446" s="21">
        <f t="shared" si="228"/>
        <v>1010000</v>
      </c>
      <c r="V446" s="1"/>
      <c r="W446" s="1"/>
      <c r="X446" s="1"/>
      <c r="Y446" s="74"/>
    </row>
    <row r="447" spans="1:25" s="36" customFormat="1" ht="15.6" hidden="1" x14ac:dyDescent="0.25">
      <c r="A447" s="25" t="s">
        <v>213</v>
      </c>
      <c r="B447" s="25">
        <v>11</v>
      </c>
      <c r="C447" s="26" t="s">
        <v>209</v>
      </c>
      <c r="D447" s="42">
        <v>323</v>
      </c>
      <c r="E447" s="20"/>
      <c r="F447" s="20"/>
      <c r="G447" s="21">
        <f>SUM(G448:G450)</f>
        <v>1000000</v>
      </c>
      <c r="H447" s="21">
        <f t="shared" ref="H447:U447" si="229">SUM(H448:H450)</f>
        <v>1000000</v>
      </c>
      <c r="I447" s="21">
        <f t="shared" si="229"/>
        <v>1000000</v>
      </c>
      <c r="J447" s="21">
        <f t="shared" si="229"/>
        <v>1000000</v>
      </c>
      <c r="K447" s="21">
        <f t="shared" si="229"/>
        <v>181589.45</v>
      </c>
      <c r="L447" s="22">
        <f t="shared" si="216"/>
        <v>18.158945000000003</v>
      </c>
      <c r="M447" s="21">
        <f t="shared" si="229"/>
        <v>950000</v>
      </c>
      <c r="N447" s="21">
        <f t="shared" si="229"/>
        <v>950000</v>
      </c>
      <c r="O447" s="21">
        <f t="shared" si="229"/>
        <v>700000</v>
      </c>
      <c r="P447" s="21">
        <f t="shared" si="229"/>
        <v>700000</v>
      </c>
      <c r="Q447" s="21">
        <f t="shared" si="229"/>
        <v>950000</v>
      </c>
      <c r="R447" s="21">
        <f t="shared" si="229"/>
        <v>700000</v>
      </c>
      <c r="S447" s="21">
        <f t="shared" si="229"/>
        <v>700000</v>
      </c>
      <c r="T447" s="21">
        <f t="shared" si="229"/>
        <v>700000</v>
      </c>
      <c r="U447" s="21">
        <f t="shared" si="229"/>
        <v>700000</v>
      </c>
      <c r="V447" s="21"/>
      <c r="W447" s="21"/>
      <c r="X447" s="21"/>
      <c r="Y447" s="132"/>
    </row>
    <row r="448" spans="1:25" s="35" customFormat="1" hidden="1" x14ac:dyDescent="0.25">
      <c r="A448" s="29" t="s">
        <v>213</v>
      </c>
      <c r="B448" s="29">
        <v>11</v>
      </c>
      <c r="C448" s="30" t="s">
        <v>209</v>
      </c>
      <c r="D448" s="31">
        <v>3234</v>
      </c>
      <c r="E448" s="32" t="s">
        <v>120</v>
      </c>
      <c r="F448" s="32"/>
      <c r="G448" s="1">
        <v>400000</v>
      </c>
      <c r="H448" s="1">
        <v>400000</v>
      </c>
      <c r="I448" s="1">
        <v>400000</v>
      </c>
      <c r="J448" s="1">
        <v>400000</v>
      </c>
      <c r="K448" s="1">
        <v>0</v>
      </c>
      <c r="L448" s="33">
        <f t="shared" si="216"/>
        <v>0</v>
      </c>
      <c r="M448" s="1">
        <v>400000</v>
      </c>
      <c r="N448" s="1">
        <v>400000</v>
      </c>
      <c r="O448" s="1">
        <v>200000</v>
      </c>
      <c r="P448" s="1">
        <f>O448</f>
        <v>200000</v>
      </c>
      <c r="Q448" s="1">
        <v>400000</v>
      </c>
      <c r="R448" s="1">
        <v>200000</v>
      </c>
      <c r="S448" s="1">
        <f>R448</f>
        <v>200000</v>
      </c>
      <c r="T448" s="1">
        <v>200000</v>
      </c>
      <c r="U448" s="1">
        <f>T448</f>
        <v>200000</v>
      </c>
      <c r="V448" s="1"/>
      <c r="W448" s="1"/>
      <c r="X448" s="1"/>
      <c r="Y448" s="74"/>
    </row>
    <row r="449" spans="1:25" s="35" customFormat="1" hidden="1" x14ac:dyDescent="0.25">
      <c r="A449" s="29" t="s">
        <v>213</v>
      </c>
      <c r="B449" s="29">
        <v>11</v>
      </c>
      <c r="C449" s="30" t="s">
        <v>209</v>
      </c>
      <c r="D449" s="31">
        <v>3235</v>
      </c>
      <c r="E449" s="32" t="s">
        <v>42</v>
      </c>
      <c r="F449" s="32"/>
      <c r="G449" s="1">
        <v>400000</v>
      </c>
      <c r="H449" s="1">
        <v>400000</v>
      </c>
      <c r="I449" s="1">
        <v>400000</v>
      </c>
      <c r="J449" s="1">
        <v>400000</v>
      </c>
      <c r="K449" s="1">
        <v>0</v>
      </c>
      <c r="L449" s="33">
        <f t="shared" si="216"/>
        <v>0</v>
      </c>
      <c r="M449" s="1">
        <v>400000</v>
      </c>
      <c r="N449" s="1">
        <v>400000</v>
      </c>
      <c r="O449" s="1">
        <v>300000</v>
      </c>
      <c r="P449" s="1">
        <f>O449</f>
        <v>300000</v>
      </c>
      <c r="Q449" s="1">
        <v>400000</v>
      </c>
      <c r="R449" s="1">
        <v>300000</v>
      </c>
      <c r="S449" s="1">
        <f>R449</f>
        <v>300000</v>
      </c>
      <c r="T449" s="1">
        <v>300000</v>
      </c>
      <c r="U449" s="1">
        <f>T449</f>
        <v>300000</v>
      </c>
      <c r="V449" s="1"/>
      <c r="W449" s="1"/>
      <c r="X449" s="1"/>
      <c r="Y449" s="74"/>
    </row>
    <row r="450" spans="1:25" s="36" customFormat="1" ht="15" hidden="1" customHeight="1" x14ac:dyDescent="0.25">
      <c r="A450" s="29" t="s">
        <v>213</v>
      </c>
      <c r="B450" s="29">
        <v>11</v>
      </c>
      <c r="C450" s="30" t="s">
        <v>209</v>
      </c>
      <c r="D450" s="31">
        <v>3237</v>
      </c>
      <c r="E450" s="32" t="s">
        <v>36</v>
      </c>
      <c r="F450" s="32"/>
      <c r="G450" s="1">
        <v>200000</v>
      </c>
      <c r="H450" s="1">
        <v>200000</v>
      </c>
      <c r="I450" s="1">
        <v>200000</v>
      </c>
      <c r="J450" s="1">
        <v>200000</v>
      </c>
      <c r="K450" s="1">
        <v>181589.45</v>
      </c>
      <c r="L450" s="33">
        <f t="shared" si="216"/>
        <v>90.794725000000014</v>
      </c>
      <c r="M450" s="1">
        <v>150000</v>
      </c>
      <c r="N450" s="1">
        <v>150000</v>
      </c>
      <c r="O450" s="1">
        <v>200000</v>
      </c>
      <c r="P450" s="1">
        <f>O450</f>
        <v>200000</v>
      </c>
      <c r="Q450" s="1">
        <v>150000</v>
      </c>
      <c r="R450" s="1">
        <v>200000</v>
      </c>
      <c r="S450" s="1">
        <f>R450</f>
        <v>200000</v>
      </c>
      <c r="T450" s="1">
        <v>200000</v>
      </c>
      <c r="U450" s="1">
        <f>T450</f>
        <v>200000</v>
      </c>
      <c r="V450" s="21"/>
      <c r="W450" s="21"/>
      <c r="X450" s="21"/>
      <c r="Y450" s="132"/>
    </row>
    <row r="451" spans="1:25" s="36" customFormat="1" ht="15" hidden="1" customHeight="1" x14ac:dyDescent="0.25">
      <c r="A451" s="25" t="s">
        <v>213</v>
      </c>
      <c r="B451" s="25">
        <v>11</v>
      </c>
      <c r="C451" s="26" t="s">
        <v>209</v>
      </c>
      <c r="D451" s="27">
        <v>324</v>
      </c>
      <c r="E451" s="20"/>
      <c r="F451" s="20"/>
      <c r="G451" s="21">
        <f>SUM(G452)</f>
        <v>40000</v>
      </c>
      <c r="H451" s="21">
        <f t="shared" ref="H451:U451" si="230">SUM(H452)</f>
        <v>40000</v>
      </c>
      <c r="I451" s="21">
        <f t="shared" si="230"/>
        <v>40000</v>
      </c>
      <c r="J451" s="21">
        <f t="shared" si="230"/>
        <v>40000</v>
      </c>
      <c r="K451" s="21">
        <f t="shared" si="230"/>
        <v>0</v>
      </c>
      <c r="L451" s="22">
        <f t="shared" si="216"/>
        <v>0</v>
      </c>
      <c r="M451" s="21">
        <f t="shared" si="230"/>
        <v>40000</v>
      </c>
      <c r="N451" s="21">
        <f t="shared" si="230"/>
        <v>40000</v>
      </c>
      <c r="O451" s="21">
        <f t="shared" si="230"/>
        <v>10000</v>
      </c>
      <c r="P451" s="21">
        <f t="shared" si="230"/>
        <v>10000</v>
      </c>
      <c r="Q451" s="21">
        <f t="shared" si="230"/>
        <v>40000</v>
      </c>
      <c r="R451" s="21">
        <f t="shared" si="230"/>
        <v>10000</v>
      </c>
      <c r="S451" s="21">
        <f t="shared" si="230"/>
        <v>10000</v>
      </c>
      <c r="T451" s="21">
        <f t="shared" si="230"/>
        <v>10000</v>
      </c>
      <c r="U451" s="21">
        <f t="shared" si="230"/>
        <v>10000</v>
      </c>
      <c r="V451" s="21"/>
      <c r="W451" s="21"/>
      <c r="X451" s="21"/>
      <c r="Y451" s="132"/>
    </row>
    <row r="452" spans="1:25" ht="30" hidden="1" x14ac:dyDescent="0.25">
      <c r="A452" s="29" t="s">
        <v>213</v>
      </c>
      <c r="B452" s="29">
        <v>11</v>
      </c>
      <c r="C452" s="30" t="s">
        <v>209</v>
      </c>
      <c r="D452" s="31">
        <v>3241</v>
      </c>
      <c r="E452" s="32" t="s">
        <v>238</v>
      </c>
      <c r="F452" s="32"/>
      <c r="G452" s="1">
        <v>40000</v>
      </c>
      <c r="H452" s="1">
        <v>40000</v>
      </c>
      <c r="I452" s="1">
        <v>40000</v>
      </c>
      <c r="J452" s="1">
        <v>40000</v>
      </c>
      <c r="K452" s="1">
        <v>0</v>
      </c>
      <c r="L452" s="33">
        <f t="shared" si="216"/>
        <v>0</v>
      </c>
      <c r="M452" s="1">
        <v>40000</v>
      </c>
      <c r="N452" s="1">
        <v>40000</v>
      </c>
      <c r="O452" s="1">
        <v>10000</v>
      </c>
      <c r="P452" s="1">
        <f>O452</f>
        <v>10000</v>
      </c>
      <c r="Q452" s="1">
        <v>40000</v>
      </c>
      <c r="R452" s="1">
        <v>10000</v>
      </c>
      <c r="S452" s="1">
        <f>R452</f>
        <v>10000</v>
      </c>
      <c r="T452" s="1">
        <v>10000</v>
      </c>
      <c r="U452" s="1">
        <f>T452</f>
        <v>10000</v>
      </c>
    </row>
    <row r="453" spans="1:25" s="23" customFormat="1" ht="15.6" hidden="1" x14ac:dyDescent="0.25">
      <c r="A453" s="25" t="s">
        <v>213</v>
      </c>
      <c r="B453" s="25">
        <v>11</v>
      </c>
      <c r="C453" s="26" t="s">
        <v>209</v>
      </c>
      <c r="D453" s="27">
        <v>412</v>
      </c>
      <c r="E453" s="20"/>
      <c r="F453" s="20"/>
      <c r="G453" s="21">
        <f>SUM(G454)</f>
        <v>300000</v>
      </c>
      <c r="H453" s="21">
        <f t="shared" ref="H453:U453" si="231">SUM(H454)</f>
        <v>300000</v>
      </c>
      <c r="I453" s="21">
        <f t="shared" si="231"/>
        <v>300000</v>
      </c>
      <c r="J453" s="21">
        <f t="shared" si="231"/>
        <v>300000</v>
      </c>
      <c r="K453" s="21">
        <f t="shared" si="231"/>
        <v>0</v>
      </c>
      <c r="L453" s="22">
        <f t="shared" si="216"/>
        <v>0</v>
      </c>
      <c r="M453" s="21">
        <f t="shared" si="231"/>
        <v>400000</v>
      </c>
      <c r="N453" s="21">
        <f t="shared" si="231"/>
        <v>400000</v>
      </c>
      <c r="O453" s="21">
        <f t="shared" si="231"/>
        <v>300000</v>
      </c>
      <c r="P453" s="21">
        <f t="shared" si="231"/>
        <v>300000</v>
      </c>
      <c r="Q453" s="21">
        <f t="shared" si="231"/>
        <v>400000</v>
      </c>
      <c r="R453" s="21">
        <f t="shared" si="231"/>
        <v>300000</v>
      </c>
      <c r="S453" s="21">
        <f t="shared" si="231"/>
        <v>300000</v>
      </c>
      <c r="T453" s="21">
        <f t="shared" si="231"/>
        <v>300000</v>
      </c>
      <c r="U453" s="21">
        <f t="shared" si="231"/>
        <v>300000</v>
      </c>
      <c r="V453" s="57"/>
      <c r="W453" s="57"/>
      <c r="X453" s="57"/>
      <c r="Y453" s="12"/>
    </row>
    <row r="454" spans="1:25" hidden="1" x14ac:dyDescent="0.25">
      <c r="A454" s="29" t="s">
        <v>213</v>
      </c>
      <c r="B454" s="29">
        <v>11</v>
      </c>
      <c r="C454" s="30" t="s">
        <v>209</v>
      </c>
      <c r="D454" s="31">
        <v>4126</v>
      </c>
      <c r="E454" s="32" t="s">
        <v>4</v>
      </c>
      <c r="F454" s="32"/>
      <c r="G454" s="1">
        <v>300000</v>
      </c>
      <c r="H454" s="1">
        <v>300000</v>
      </c>
      <c r="I454" s="1">
        <v>300000</v>
      </c>
      <c r="J454" s="1">
        <v>300000</v>
      </c>
      <c r="K454" s="1">
        <v>0</v>
      </c>
      <c r="L454" s="33">
        <f t="shared" si="216"/>
        <v>0</v>
      </c>
      <c r="M454" s="1">
        <v>400000</v>
      </c>
      <c r="N454" s="1">
        <v>400000</v>
      </c>
      <c r="O454" s="1">
        <v>300000</v>
      </c>
      <c r="P454" s="1">
        <f>O454</f>
        <v>300000</v>
      </c>
      <c r="Q454" s="1">
        <v>400000</v>
      </c>
      <c r="R454" s="1">
        <v>300000</v>
      </c>
      <c r="S454" s="1">
        <f>R454</f>
        <v>300000</v>
      </c>
      <c r="T454" s="1">
        <v>300000</v>
      </c>
      <c r="U454" s="1">
        <f>T454</f>
        <v>300000</v>
      </c>
    </row>
    <row r="455" spans="1:25" s="23" customFormat="1" ht="67.5" customHeight="1" x14ac:dyDescent="0.25">
      <c r="A455" s="417" t="s">
        <v>34</v>
      </c>
      <c r="B455" s="417"/>
      <c r="C455" s="417"/>
      <c r="D455" s="417"/>
      <c r="E455" s="20" t="s">
        <v>30</v>
      </c>
      <c r="F455" s="20" t="s">
        <v>342</v>
      </c>
      <c r="G455" s="21">
        <f>G456+G458+G461+G464</f>
        <v>2100000</v>
      </c>
      <c r="H455" s="21">
        <f t="shared" ref="H455:U455" si="232">H456+H458+H461+H464</f>
        <v>2100000</v>
      </c>
      <c r="I455" s="21">
        <f t="shared" si="232"/>
        <v>2100000</v>
      </c>
      <c r="J455" s="21">
        <f t="shared" si="232"/>
        <v>2100000</v>
      </c>
      <c r="K455" s="21">
        <f t="shared" si="232"/>
        <v>1365783.1800000002</v>
      </c>
      <c r="L455" s="22">
        <f t="shared" si="216"/>
        <v>65.037294285714296</v>
      </c>
      <c r="M455" s="21">
        <f t="shared" si="232"/>
        <v>3147000</v>
      </c>
      <c r="N455" s="21">
        <f t="shared" si="232"/>
        <v>3147000</v>
      </c>
      <c r="O455" s="21">
        <f t="shared" si="232"/>
        <v>1925000</v>
      </c>
      <c r="P455" s="21">
        <f t="shared" si="232"/>
        <v>1925000</v>
      </c>
      <c r="Q455" s="21">
        <f t="shared" si="232"/>
        <v>3147000</v>
      </c>
      <c r="R455" s="21">
        <f t="shared" si="232"/>
        <v>1925000</v>
      </c>
      <c r="S455" s="21">
        <f t="shared" si="232"/>
        <v>1925000</v>
      </c>
      <c r="T455" s="21">
        <f t="shared" si="232"/>
        <v>1925000</v>
      </c>
      <c r="U455" s="21">
        <f t="shared" si="232"/>
        <v>1925000</v>
      </c>
      <c r="V455" s="57"/>
      <c r="W455" s="57"/>
      <c r="X455" s="57"/>
      <c r="Y455" s="12"/>
    </row>
    <row r="456" spans="1:25" s="23" customFormat="1" ht="15.6" hidden="1" x14ac:dyDescent="0.25">
      <c r="A456" s="24" t="s">
        <v>34</v>
      </c>
      <c r="B456" s="25">
        <v>11</v>
      </c>
      <c r="C456" s="26" t="s">
        <v>25</v>
      </c>
      <c r="D456" s="27">
        <v>322</v>
      </c>
      <c r="E456" s="20"/>
      <c r="F456" s="20"/>
      <c r="G456" s="21">
        <f>SUM(G457)</f>
        <v>50000</v>
      </c>
      <c r="H456" s="21">
        <f t="shared" ref="H456:U456" si="233">SUM(H457)</f>
        <v>50000</v>
      </c>
      <c r="I456" s="21">
        <f t="shared" si="233"/>
        <v>50000</v>
      </c>
      <c r="J456" s="21">
        <f t="shared" si="233"/>
        <v>50000</v>
      </c>
      <c r="K456" s="21">
        <f t="shared" si="233"/>
        <v>3525</v>
      </c>
      <c r="L456" s="22">
        <f t="shared" si="216"/>
        <v>7.0499999999999989</v>
      </c>
      <c r="M456" s="21">
        <f t="shared" si="233"/>
        <v>50000</v>
      </c>
      <c r="N456" s="21">
        <f t="shared" si="233"/>
        <v>50000</v>
      </c>
      <c r="O456" s="21">
        <f t="shared" si="233"/>
        <v>0</v>
      </c>
      <c r="P456" s="21">
        <f t="shared" si="233"/>
        <v>0</v>
      </c>
      <c r="Q456" s="21">
        <f t="shared" si="233"/>
        <v>50000</v>
      </c>
      <c r="R456" s="21">
        <f t="shared" si="233"/>
        <v>0</v>
      </c>
      <c r="S456" s="21">
        <f t="shared" si="233"/>
        <v>0</v>
      </c>
      <c r="T456" s="21">
        <f t="shared" si="233"/>
        <v>0</v>
      </c>
      <c r="U456" s="21">
        <f t="shared" si="233"/>
        <v>0</v>
      </c>
      <c r="V456" s="57"/>
      <c r="W456" s="57"/>
      <c r="X456" s="57"/>
      <c r="Y456" s="12"/>
    </row>
    <row r="457" spans="1:25" ht="30" hidden="1" x14ac:dyDescent="0.25">
      <c r="A457" s="28" t="s">
        <v>34</v>
      </c>
      <c r="B457" s="29">
        <v>11</v>
      </c>
      <c r="C457" s="30" t="s">
        <v>25</v>
      </c>
      <c r="D457" s="31">
        <v>3224</v>
      </c>
      <c r="E457" s="32" t="s">
        <v>144</v>
      </c>
      <c r="F457" s="32"/>
      <c r="G457" s="1">
        <v>50000</v>
      </c>
      <c r="H457" s="1">
        <v>50000</v>
      </c>
      <c r="I457" s="1">
        <v>50000</v>
      </c>
      <c r="J457" s="1">
        <v>50000</v>
      </c>
      <c r="K457" s="1">
        <v>3525</v>
      </c>
      <c r="L457" s="33">
        <f t="shared" si="216"/>
        <v>7.0499999999999989</v>
      </c>
      <c r="M457" s="1">
        <v>50000</v>
      </c>
      <c r="N457" s="1">
        <v>50000</v>
      </c>
      <c r="O457" s="1">
        <v>0</v>
      </c>
      <c r="P457" s="1">
        <f t="shared" ref="P457:P465" si="234">O457</f>
        <v>0</v>
      </c>
      <c r="Q457" s="1">
        <v>50000</v>
      </c>
      <c r="R457" s="1"/>
      <c r="S457" s="1">
        <f t="shared" ref="S457:S465" si="235">R457</f>
        <v>0</v>
      </c>
      <c r="T457" s="1"/>
      <c r="U457" s="1">
        <f t="shared" ref="U457:U465" si="236">T457</f>
        <v>0</v>
      </c>
    </row>
    <row r="458" spans="1:25" s="23" customFormat="1" ht="15.6" hidden="1" x14ac:dyDescent="0.25">
      <c r="A458" s="24" t="s">
        <v>34</v>
      </c>
      <c r="B458" s="25">
        <v>11</v>
      </c>
      <c r="C458" s="26" t="s">
        <v>25</v>
      </c>
      <c r="D458" s="27">
        <v>323</v>
      </c>
      <c r="E458" s="20"/>
      <c r="F458" s="20"/>
      <c r="G458" s="21">
        <f>SUM(G459:G460)</f>
        <v>600000</v>
      </c>
      <c r="H458" s="21">
        <f t="shared" ref="H458:U458" si="237">SUM(H459:H460)</f>
        <v>600000</v>
      </c>
      <c r="I458" s="21">
        <f t="shared" si="237"/>
        <v>600000</v>
      </c>
      <c r="J458" s="21">
        <f t="shared" si="237"/>
        <v>600000</v>
      </c>
      <c r="K458" s="21">
        <f t="shared" si="237"/>
        <v>528080.41</v>
      </c>
      <c r="L458" s="22">
        <f t="shared" si="216"/>
        <v>88.013401666666667</v>
      </c>
      <c r="M458" s="21">
        <f t="shared" si="237"/>
        <v>700000</v>
      </c>
      <c r="N458" s="21">
        <f t="shared" si="237"/>
        <v>700000</v>
      </c>
      <c r="O458" s="21">
        <f t="shared" si="237"/>
        <v>600000</v>
      </c>
      <c r="P458" s="21">
        <f t="shared" si="237"/>
        <v>600000</v>
      </c>
      <c r="Q458" s="21">
        <f t="shared" si="237"/>
        <v>700000</v>
      </c>
      <c r="R458" s="21">
        <f t="shared" si="237"/>
        <v>600000</v>
      </c>
      <c r="S458" s="21">
        <f t="shared" si="237"/>
        <v>600000</v>
      </c>
      <c r="T458" s="21">
        <f t="shared" si="237"/>
        <v>600000</v>
      </c>
      <c r="U458" s="21">
        <f t="shared" si="237"/>
        <v>600000</v>
      </c>
      <c r="V458" s="57"/>
      <c r="W458" s="57"/>
      <c r="X458" s="57"/>
      <c r="Y458" s="12"/>
    </row>
    <row r="459" spans="1:25" s="36" customFormat="1" ht="15.6" hidden="1" x14ac:dyDescent="0.25">
      <c r="A459" s="28" t="s">
        <v>34</v>
      </c>
      <c r="B459" s="29">
        <v>11</v>
      </c>
      <c r="C459" s="30" t="s">
        <v>25</v>
      </c>
      <c r="D459" s="31">
        <v>3232</v>
      </c>
      <c r="E459" s="32" t="s">
        <v>118</v>
      </c>
      <c r="F459" s="32"/>
      <c r="G459" s="1">
        <v>500000</v>
      </c>
      <c r="H459" s="1">
        <v>500000</v>
      </c>
      <c r="I459" s="1">
        <v>500000</v>
      </c>
      <c r="J459" s="1">
        <v>500000</v>
      </c>
      <c r="K459" s="1">
        <v>430777.13</v>
      </c>
      <c r="L459" s="33">
        <f t="shared" si="216"/>
        <v>86.155426000000006</v>
      </c>
      <c r="M459" s="1">
        <v>500000</v>
      </c>
      <c r="N459" s="1">
        <v>500000</v>
      </c>
      <c r="O459" s="1">
        <v>400000</v>
      </c>
      <c r="P459" s="1">
        <f t="shared" si="234"/>
        <v>400000</v>
      </c>
      <c r="Q459" s="1">
        <v>500000</v>
      </c>
      <c r="R459" s="1">
        <v>400000</v>
      </c>
      <c r="S459" s="1">
        <f t="shared" si="235"/>
        <v>400000</v>
      </c>
      <c r="T459" s="1">
        <v>400000</v>
      </c>
      <c r="U459" s="1">
        <f t="shared" si="236"/>
        <v>400000</v>
      </c>
      <c r="V459" s="21"/>
      <c r="W459" s="21"/>
      <c r="X459" s="21"/>
      <c r="Y459" s="132"/>
    </row>
    <row r="460" spans="1:25" s="35" customFormat="1" hidden="1" x14ac:dyDescent="0.25">
      <c r="A460" s="28" t="s">
        <v>34</v>
      </c>
      <c r="B460" s="29">
        <v>11</v>
      </c>
      <c r="C460" s="30" t="s">
        <v>25</v>
      </c>
      <c r="D460" s="31">
        <v>3237</v>
      </c>
      <c r="E460" s="32" t="s">
        <v>36</v>
      </c>
      <c r="F460" s="32"/>
      <c r="G460" s="1">
        <v>100000</v>
      </c>
      <c r="H460" s="1">
        <v>100000</v>
      </c>
      <c r="I460" s="1">
        <v>100000</v>
      </c>
      <c r="J460" s="1">
        <v>100000</v>
      </c>
      <c r="K460" s="1">
        <v>97303.28</v>
      </c>
      <c r="L460" s="33">
        <f t="shared" si="216"/>
        <v>97.303280000000001</v>
      </c>
      <c r="M460" s="1">
        <v>200000</v>
      </c>
      <c r="N460" s="1">
        <v>200000</v>
      </c>
      <c r="O460" s="1">
        <v>200000</v>
      </c>
      <c r="P460" s="1">
        <f t="shared" si="234"/>
        <v>200000</v>
      </c>
      <c r="Q460" s="1">
        <v>200000</v>
      </c>
      <c r="R460" s="1">
        <v>200000</v>
      </c>
      <c r="S460" s="1">
        <f t="shared" si="235"/>
        <v>200000</v>
      </c>
      <c r="T460" s="1">
        <v>200000</v>
      </c>
      <c r="U460" s="1">
        <f t="shared" si="236"/>
        <v>200000</v>
      </c>
      <c r="V460" s="1"/>
      <c r="W460" s="1"/>
      <c r="X460" s="1"/>
      <c r="Y460" s="74"/>
    </row>
    <row r="461" spans="1:25" s="36" customFormat="1" ht="15.6" hidden="1" x14ac:dyDescent="0.25">
      <c r="A461" s="24" t="s">
        <v>34</v>
      </c>
      <c r="B461" s="25">
        <v>11</v>
      </c>
      <c r="C461" s="26" t="s">
        <v>25</v>
      </c>
      <c r="D461" s="27">
        <v>422</v>
      </c>
      <c r="E461" s="20"/>
      <c r="F461" s="20"/>
      <c r="G461" s="21">
        <f>SUM(G462:G463)</f>
        <v>450000</v>
      </c>
      <c r="H461" s="21">
        <f t="shared" ref="H461:U461" si="238">SUM(H462:H463)</f>
        <v>450000</v>
      </c>
      <c r="I461" s="21">
        <f t="shared" si="238"/>
        <v>450000</v>
      </c>
      <c r="J461" s="21">
        <f t="shared" si="238"/>
        <v>450000</v>
      </c>
      <c r="K461" s="21">
        <f t="shared" si="238"/>
        <v>145522.77000000002</v>
      </c>
      <c r="L461" s="22">
        <f t="shared" si="216"/>
        <v>32.338393333333336</v>
      </c>
      <c r="M461" s="21">
        <f t="shared" si="238"/>
        <v>600000</v>
      </c>
      <c r="N461" s="21">
        <f t="shared" si="238"/>
        <v>600000</v>
      </c>
      <c r="O461" s="21">
        <f t="shared" si="238"/>
        <v>175000</v>
      </c>
      <c r="P461" s="21">
        <f t="shared" si="238"/>
        <v>175000</v>
      </c>
      <c r="Q461" s="21">
        <f t="shared" si="238"/>
        <v>600000</v>
      </c>
      <c r="R461" s="21">
        <f t="shared" si="238"/>
        <v>175000</v>
      </c>
      <c r="S461" s="21">
        <f t="shared" si="238"/>
        <v>175000</v>
      </c>
      <c r="T461" s="21">
        <f t="shared" si="238"/>
        <v>175000</v>
      </c>
      <c r="U461" s="21">
        <f t="shared" si="238"/>
        <v>175000</v>
      </c>
      <c r="V461" s="21"/>
      <c r="W461" s="21"/>
      <c r="X461" s="21"/>
      <c r="Y461" s="132"/>
    </row>
    <row r="462" spans="1:25" s="35" customFormat="1" hidden="1" x14ac:dyDescent="0.25">
      <c r="A462" s="28" t="s">
        <v>34</v>
      </c>
      <c r="B462" s="29">
        <v>11</v>
      </c>
      <c r="C462" s="30" t="s">
        <v>25</v>
      </c>
      <c r="D462" s="31">
        <v>4221</v>
      </c>
      <c r="E462" s="32" t="s">
        <v>129</v>
      </c>
      <c r="F462" s="32"/>
      <c r="G462" s="1">
        <v>250000</v>
      </c>
      <c r="H462" s="1">
        <v>250000</v>
      </c>
      <c r="I462" s="1">
        <v>250000</v>
      </c>
      <c r="J462" s="1">
        <v>250000</v>
      </c>
      <c r="K462" s="1">
        <v>120754.27</v>
      </c>
      <c r="L462" s="33">
        <f t="shared" si="216"/>
        <v>48.301708000000005</v>
      </c>
      <c r="M462" s="1">
        <v>400000</v>
      </c>
      <c r="N462" s="1">
        <v>400000</v>
      </c>
      <c r="O462" s="1">
        <v>125000</v>
      </c>
      <c r="P462" s="1">
        <f t="shared" si="234"/>
        <v>125000</v>
      </c>
      <c r="Q462" s="1">
        <v>400000</v>
      </c>
      <c r="R462" s="1">
        <v>125000</v>
      </c>
      <c r="S462" s="1">
        <f t="shared" si="235"/>
        <v>125000</v>
      </c>
      <c r="T462" s="1">
        <v>125000</v>
      </c>
      <c r="U462" s="1">
        <f t="shared" si="236"/>
        <v>125000</v>
      </c>
      <c r="V462" s="1"/>
      <c r="W462" s="1"/>
      <c r="X462" s="1"/>
      <c r="Y462" s="74"/>
    </row>
    <row r="463" spans="1:25" s="36" customFormat="1" ht="15" hidden="1" customHeight="1" x14ac:dyDescent="0.25">
      <c r="A463" s="28" t="s">
        <v>34</v>
      </c>
      <c r="B463" s="29">
        <v>11</v>
      </c>
      <c r="C463" s="30" t="s">
        <v>25</v>
      </c>
      <c r="D463" s="31">
        <v>4223</v>
      </c>
      <c r="E463" s="32" t="s">
        <v>131</v>
      </c>
      <c r="F463" s="32"/>
      <c r="G463" s="1">
        <v>200000</v>
      </c>
      <c r="H463" s="1">
        <v>200000</v>
      </c>
      <c r="I463" s="1">
        <v>200000</v>
      </c>
      <c r="J463" s="1">
        <v>200000</v>
      </c>
      <c r="K463" s="1">
        <v>24768.5</v>
      </c>
      <c r="L463" s="33">
        <f t="shared" si="216"/>
        <v>12.38425</v>
      </c>
      <c r="M463" s="1">
        <v>200000</v>
      </c>
      <c r="N463" s="1">
        <v>200000</v>
      </c>
      <c r="O463" s="1">
        <v>50000</v>
      </c>
      <c r="P463" s="1">
        <f t="shared" si="234"/>
        <v>50000</v>
      </c>
      <c r="Q463" s="1">
        <v>200000</v>
      </c>
      <c r="R463" s="1">
        <v>50000</v>
      </c>
      <c r="S463" s="1">
        <f t="shared" si="235"/>
        <v>50000</v>
      </c>
      <c r="T463" s="1">
        <v>50000</v>
      </c>
      <c r="U463" s="1">
        <f t="shared" si="236"/>
        <v>50000</v>
      </c>
      <c r="V463" s="21"/>
      <c r="W463" s="21"/>
      <c r="X463" s="21"/>
      <c r="Y463" s="132"/>
    </row>
    <row r="464" spans="1:25" s="36" customFormat="1" ht="15" hidden="1" customHeight="1" x14ac:dyDescent="0.25">
      <c r="A464" s="24" t="s">
        <v>34</v>
      </c>
      <c r="B464" s="25">
        <v>11</v>
      </c>
      <c r="C464" s="26" t="s">
        <v>25</v>
      </c>
      <c r="D464" s="27">
        <v>451</v>
      </c>
      <c r="E464" s="20"/>
      <c r="F464" s="20"/>
      <c r="G464" s="21">
        <f>SUM(G465)</f>
        <v>1000000</v>
      </c>
      <c r="H464" s="21">
        <f t="shared" ref="H464:U464" si="239">SUM(H465)</f>
        <v>1000000</v>
      </c>
      <c r="I464" s="21">
        <f t="shared" si="239"/>
        <v>1000000</v>
      </c>
      <c r="J464" s="21">
        <f t="shared" si="239"/>
        <v>1000000</v>
      </c>
      <c r="K464" s="21">
        <f t="shared" si="239"/>
        <v>688655</v>
      </c>
      <c r="L464" s="22">
        <f t="shared" si="216"/>
        <v>68.865499999999997</v>
      </c>
      <c r="M464" s="21">
        <f t="shared" si="239"/>
        <v>1797000</v>
      </c>
      <c r="N464" s="21">
        <f t="shared" si="239"/>
        <v>1797000</v>
      </c>
      <c r="O464" s="21">
        <f t="shared" si="239"/>
        <v>1150000</v>
      </c>
      <c r="P464" s="21">
        <f t="shared" si="239"/>
        <v>1150000</v>
      </c>
      <c r="Q464" s="21">
        <f t="shared" si="239"/>
        <v>1797000</v>
      </c>
      <c r="R464" s="21">
        <f t="shared" si="239"/>
        <v>1150000</v>
      </c>
      <c r="S464" s="21">
        <f t="shared" si="239"/>
        <v>1150000</v>
      </c>
      <c r="T464" s="21">
        <f t="shared" si="239"/>
        <v>1150000</v>
      </c>
      <c r="U464" s="21">
        <f t="shared" si="239"/>
        <v>1150000</v>
      </c>
      <c r="V464" s="21"/>
      <c r="W464" s="21"/>
      <c r="X464" s="21"/>
      <c r="Y464" s="132"/>
    </row>
    <row r="465" spans="1:25" s="35" customFormat="1" hidden="1" x14ac:dyDescent="0.25">
      <c r="A465" s="28" t="s">
        <v>34</v>
      </c>
      <c r="B465" s="29">
        <v>11</v>
      </c>
      <c r="C465" s="30" t="s">
        <v>25</v>
      </c>
      <c r="D465" s="31">
        <v>4511</v>
      </c>
      <c r="E465" s="32" t="s">
        <v>136</v>
      </c>
      <c r="F465" s="32"/>
      <c r="G465" s="1">
        <v>1000000</v>
      </c>
      <c r="H465" s="1">
        <v>1000000</v>
      </c>
      <c r="I465" s="1">
        <v>1000000</v>
      </c>
      <c r="J465" s="1">
        <v>1000000</v>
      </c>
      <c r="K465" s="1">
        <v>688655</v>
      </c>
      <c r="L465" s="33">
        <f t="shared" si="216"/>
        <v>68.865499999999997</v>
      </c>
      <c r="M465" s="1">
        <v>1797000</v>
      </c>
      <c r="N465" s="1">
        <v>1797000</v>
      </c>
      <c r="O465" s="1">
        <v>1150000</v>
      </c>
      <c r="P465" s="1">
        <f t="shared" si="234"/>
        <v>1150000</v>
      </c>
      <c r="Q465" s="1">
        <v>1797000</v>
      </c>
      <c r="R465" s="1">
        <v>1150000</v>
      </c>
      <c r="S465" s="1">
        <f t="shared" si="235"/>
        <v>1150000</v>
      </c>
      <c r="T465" s="1">
        <v>1150000</v>
      </c>
      <c r="U465" s="1">
        <f t="shared" si="236"/>
        <v>1150000</v>
      </c>
      <c r="V465" s="1"/>
      <c r="W465" s="1"/>
      <c r="X465" s="1"/>
      <c r="Y465" s="74"/>
    </row>
    <row r="466" spans="1:25" s="49" customFormat="1" ht="15.6" x14ac:dyDescent="0.25">
      <c r="A466" s="438" t="s">
        <v>317</v>
      </c>
      <c r="B466" s="438"/>
      <c r="C466" s="438"/>
      <c r="D466" s="438"/>
      <c r="E466" s="438"/>
      <c r="F466" s="438"/>
      <c r="G466" s="47">
        <f>G467+G504+G572</f>
        <v>1516692750</v>
      </c>
      <c r="H466" s="47">
        <f>H467+H504+H572</f>
        <v>1514542750</v>
      </c>
      <c r="I466" s="47">
        <f>I467+I504+I572</f>
        <v>1238409240</v>
      </c>
      <c r="J466" s="47">
        <f>J467+J504+J572</f>
        <v>1234914240</v>
      </c>
      <c r="K466" s="47">
        <f>K467+K504+K572</f>
        <v>1228221403.4400003</v>
      </c>
      <c r="L466" s="48">
        <f t="shared" si="216"/>
        <v>99.177344917097059</v>
      </c>
      <c r="M466" s="47">
        <f t="shared" ref="M466:U466" si="240">M467+M504+M572</f>
        <v>1539400000</v>
      </c>
      <c r="N466" s="47">
        <f>N467+N504+N572</f>
        <v>1538700000</v>
      </c>
      <c r="O466" s="47">
        <f t="shared" si="240"/>
        <v>1356900000</v>
      </c>
      <c r="P466" s="47">
        <f t="shared" si="240"/>
        <v>1356900000</v>
      </c>
      <c r="Q466" s="47">
        <f t="shared" si="240"/>
        <v>1539085000</v>
      </c>
      <c r="R466" s="47">
        <f t="shared" si="240"/>
        <v>1329780000</v>
      </c>
      <c r="S466" s="47">
        <f t="shared" si="240"/>
        <v>1329780000</v>
      </c>
      <c r="T466" s="47">
        <f t="shared" si="240"/>
        <v>1303150000</v>
      </c>
      <c r="U466" s="47">
        <f t="shared" si="240"/>
        <v>1303150000</v>
      </c>
      <c r="V466" s="126"/>
      <c r="W466" s="126"/>
      <c r="X466" s="126"/>
      <c r="Y466" s="135"/>
    </row>
    <row r="467" spans="1:25" s="23" customFormat="1" ht="15.6" x14ac:dyDescent="0.25">
      <c r="A467" s="422" t="s">
        <v>385</v>
      </c>
      <c r="B467" s="422"/>
      <c r="C467" s="422"/>
      <c r="D467" s="422"/>
      <c r="E467" s="422"/>
      <c r="F467" s="422"/>
      <c r="G467" s="18">
        <f>G468+G471+G474+G477+G480+G485+G488+G493+G496+G499</f>
        <v>1395877750</v>
      </c>
      <c r="H467" s="18">
        <f t="shared" ref="H467:U467" si="241">H468+H471+H474+H477+H480+H485+H488+H493+H496+H499</f>
        <v>1394847750</v>
      </c>
      <c r="I467" s="18">
        <f t="shared" si="241"/>
        <v>1001087240</v>
      </c>
      <c r="J467" s="18">
        <f t="shared" si="241"/>
        <v>1000057240</v>
      </c>
      <c r="K467" s="18">
        <f t="shared" si="241"/>
        <v>994694321.29000008</v>
      </c>
      <c r="L467" s="19">
        <f t="shared" si="216"/>
        <v>99.361402437813524</v>
      </c>
      <c r="M467" s="18">
        <f t="shared" si="241"/>
        <v>1432330000</v>
      </c>
      <c r="N467" s="18">
        <f t="shared" si="241"/>
        <v>1431630000</v>
      </c>
      <c r="O467" s="18">
        <f t="shared" si="241"/>
        <v>1225380000</v>
      </c>
      <c r="P467" s="18">
        <f t="shared" si="241"/>
        <v>1225380000</v>
      </c>
      <c r="Q467" s="18">
        <f t="shared" si="241"/>
        <v>1431880000</v>
      </c>
      <c r="R467" s="18">
        <f t="shared" si="241"/>
        <v>1197480000</v>
      </c>
      <c r="S467" s="18">
        <f t="shared" si="241"/>
        <v>1197480000</v>
      </c>
      <c r="T467" s="18">
        <f t="shared" si="241"/>
        <v>1210780000</v>
      </c>
      <c r="U467" s="18">
        <f t="shared" si="241"/>
        <v>1210780000</v>
      </c>
      <c r="V467" s="57"/>
      <c r="W467" s="57"/>
      <c r="X467" s="57"/>
      <c r="Y467" s="12"/>
    </row>
    <row r="468" spans="1:25" s="36" customFormat="1" ht="62.4" x14ac:dyDescent="0.25">
      <c r="A468" s="417" t="s">
        <v>479</v>
      </c>
      <c r="B468" s="418"/>
      <c r="C468" s="418"/>
      <c r="D468" s="418"/>
      <c r="E468" s="70" t="s">
        <v>362</v>
      </c>
      <c r="F468" s="51" t="s">
        <v>588</v>
      </c>
      <c r="G468" s="21">
        <f>SUM(G469)</f>
        <v>200000</v>
      </c>
      <c r="H468" s="21">
        <f t="shared" ref="H468:U469" si="242">SUM(H469)</f>
        <v>200000</v>
      </c>
      <c r="I468" s="21">
        <f t="shared" si="242"/>
        <v>200000</v>
      </c>
      <c r="J468" s="21">
        <f t="shared" si="242"/>
        <v>200000</v>
      </c>
      <c r="K468" s="21">
        <f t="shared" si="242"/>
        <v>82500</v>
      </c>
      <c r="L468" s="22">
        <f t="shared" si="216"/>
        <v>41.25</v>
      </c>
      <c r="M468" s="21">
        <f t="shared" si="242"/>
        <v>200000</v>
      </c>
      <c r="N468" s="21">
        <f t="shared" si="242"/>
        <v>200000</v>
      </c>
      <c r="O468" s="21">
        <f t="shared" si="242"/>
        <v>400000</v>
      </c>
      <c r="P468" s="21">
        <f t="shared" si="242"/>
        <v>400000</v>
      </c>
      <c r="Q468" s="21">
        <f t="shared" si="242"/>
        <v>200000</v>
      </c>
      <c r="R468" s="21">
        <f t="shared" si="242"/>
        <v>300000</v>
      </c>
      <c r="S468" s="21">
        <f t="shared" si="242"/>
        <v>300000</v>
      </c>
      <c r="T468" s="21">
        <f t="shared" si="242"/>
        <v>200000</v>
      </c>
      <c r="U468" s="21">
        <f t="shared" si="242"/>
        <v>200000</v>
      </c>
      <c r="V468" s="21"/>
      <c r="W468" s="21"/>
      <c r="X468" s="21"/>
      <c r="Y468" s="132"/>
    </row>
    <row r="469" spans="1:25" s="36" customFormat="1" ht="15.6" hidden="1" x14ac:dyDescent="0.25">
      <c r="A469" s="24" t="s">
        <v>271</v>
      </c>
      <c r="B469" s="24">
        <v>11</v>
      </c>
      <c r="C469" s="52" t="s">
        <v>24</v>
      </c>
      <c r="D469" s="42">
        <v>323</v>
      </c>
      <c r="E469" s="20"/>
      <c r="F469" s="20"/>
      <c r="G469" s="21">
        <f>SUM(G470)</f>
        <v>200000</v>
      </c>
      <c r="H469" s="21">
        <f t="shared" si="242"/>
        <v>200000</v>
      </c>
      <c r="I469" s="21">
        <f t="shared" si="242"/>
        <v>200000</v>
      </c>
      <c r="J469" s="21">
        <f t="shared" si="242"/>
        <v>200000</v>
      </c>
      <c r="K469" s="21">
        <f t="shared" si="242"/>
        <v>82500</v>
      </c>
      <c r="L469" s="22">
        <f t="shared" si="216"/>
        <v>41.25</v>
      </c>
      <c r="M469" s="21">
        <f t="shared" si="242"/>
        <v>200000</v>
      </c>
      <c r="N469" s="21">
        <f t="shared" si="242"/>
        <v>200000</v>
      </c>
      <c r="O469" s="21">
        <f t="shared" si="242"/>
        <v>400000</v>
      </c>
      <c r="P469" s="21">
        <f t="shared" si="242"/>
        <v>400000</v>
      </c>
      <c r="Q469" s="21">
        <f t="shared" si="242"/>
        <v>200000</v>
      </c>
      <c r="R469" s="21">
        <f t="shared" si="242"/>
        <v>300000</v>
      </c>
      <c r="S469" s="21">
        <f t="shared" si="242"/>
        <v>300000</v>
      </c>
      <c r="T469" s="21">
        <f t="shared" si="242"/>
        <v>200000</v>
      </c>
      <c r="U469" s="21">
        <f t="shared" si="242"/>
        <v>200000</v>
      </c>
      <c r="V469" s="21"/>
      <c r="W469" s="21"/>
      <c r="X469" s="21"/>
      <c r="Y469" s="132"/>
    </row>
    <row r="470" spans="1:25" s="35" customFormat="1" hidden="1" x14ac:dyDescent="0.25">
      <c r="A470" s="28" t="s">
        <v>271</v>
      </c>
      <c r="B470" s="28">
        <v>11</v>
      </c>
      <c r="C470" s="53" t="s">
        <v>24</v>
      </c>
      <c r="D470" s="56">
        <v>3238</v>
      </c>
      <c r="E470" s="32" t="s">
        <v>122</v>
      </c>
      <c r="F470" s="32"/>
      <c r="G470" s="1">
        <v>200000</v>
      </c>
      <c r="H470" s="1">
        <v>200000</v>
      </c>
      <c r="I470" s="1">
        <v>200000</v>
      </c>
      <c r="J470" s="1">
        <v>200000</v>
      </c>
      <c r="K470" s="1">
        <v>82500</v>
      </c>
      <c r="L470" s="33">
        <f t="shared" si="216"/>
        <v>41.25</v>
      </c>
      <c r="M470" s="1">
        <v>200000</v>
      </c>
      <c r="N470" s="1">
        <v>200000</v>
      </c>
      <c r="O470" s="1">
        <v>400000</v>
      </c>
      <c r="P470" s="1">
        <f>O470</f>
        <v>400000</v>
      </c>
      <c r="Q470" s="1">
        <v>200000</v>
      </c>
      <c r="R470" s="1">
        <v>300000</v>
      </c>
      <c r="S470" s="1">
        <f>R470</f>
        <v>300000</v>
      </c>
      <c r="T470" s="1">
        <v>200000</v>
      </c>
      <c r="U470" s="1">
        <f>T470</f>
        <v>200000</v>
      </c>
      <c r="V470" s="1"/>
      <c r="W470" s="1"/>
      <c r="X470" s="1"/>
      <c r="Y470" s="74"/>
    </row>
    <row r="471" spans="1:25" s="36" customFormat="1" ht="62.4" x14ac:dyDescent="0.25">
      <c r="A471" s="417" t="s">
        <v>480</v>
      </c>
      <c r="B471" s="418"/>
      <c r="C471" s="418"/>
      <c r="D471" s="418"/>
      <c r="E471" s="20" t="s">
        <v>208</v>
      </c>
      <c r="F471" s="51" t="s">
        <v>588</v>
      </c>
      <c r="G471" s="21">
        <f>SUM(G472)</f>
        <v>190000</v>
      </c>
      <c r="H471" s="21">
        <f t="shared" ref="H471:U472" si="243">SUM(H472)</f>
        <v>190000</v>
      </c>
      <c r="I471" s="21">
        <f t="shared" si="243"/>
        <v>190000</v>
      </c>
      <c r="J471" s="21">
        <f t="shared" si="243"/>
        <v>190000</v>
      </c>
      <c r="K471" s="21">
        <f t="shared" si="243"/>
        <v>100177.3</v>
      </c>
      <c r="L471" s="22">
        <f t="shared" si="216"/>
        <v>52.72489473684211</v>
      </c>
      <c r="M471" s="21">
        <f t="shared" si="243"/>
        <v>100000</v>
      </c>
      <c r="N471" s="21">
        <f t="shared" si="243"/>
        <v>100000</v>
      </c>
      <c r="O471" s="21">
        <f t="shared" si="243"/>
        <v>150000</v>
      </c>
      <c r="P471" s="21">
        <f t="shared" si="243"/>
        <v>150000</v>
      </c>
      <c r="Q471" s="21">
        <f t="shared" si="243"/>
        <v>100000</v>
      </c>
      <c r="R471" s="21">
        <f t="shared" si="243"/>
        <v>150000</v>
      </c>
      <c r="S471" s="21">
        <f t="shared" si="243"/>
        <v>150000</v>
      </c>
      <c r="T471" s="21">
        <f t="shared" si="243"/>
        <v>150000</v>
      </c>
      <c r="U471" s="21">
        <f t="shared" si="243"/>
        <v>150000</v>
      </c>
      <c r="V471" s="21"/>
      <c r="W471" s="21"/>
      <c r="X471" s="21"/>
      <c r="Y471" s="132"/>
    </row>
    <row r="472" spans="1:25" s="36" customFormat="1" ht="15.6" hidden="1" x14ac:dyDescent="0.25">
      <c r="A472" s="24" t="s">
        <v>207</v>
      </c>
      <c r="B472" s="24">
        <v>11</v>
      </c>
      <c r="C472" s="52" t="s">
        <v>24</v>
      </c>
      <c r="D472" s="42">
        <v>323</v>
      </c>
      <c r="E472" s="20"/>
      <c r="F472" s="20"/>
      <c r="G472" s="21">
        <f>SUM(G473)</f>
        <v>190000</v>
      </c>
      <c r="H472" s="21">
        <f t="shared" si="243"/>
        <v>190000</v>
      </c>
      <c r="I472" s="21">
        <f t="shared" si="243"/>
        <v>190000</v>
      </c>
      <c r="J472" s="21">
        <f t="shared" si="243"/>
        <v>190000</v>
      </c>
      <c r="K472" s="21">
        <f t="shared" si="243"/>
        <v>100177.3</v>
      </c>
      <c r="L472" s="22">
        <f t="shared" si="216"/>
        <v>52.72489473684211</v>
      </c>
      <c r="M472" s="21">
        <f t="shared" si="243"/>
        <v>100000</v>
      </c>
      <c r="N472" s="21">
        <f t="shared" si="243"/>
        <v>100000</v>
      </c>
      <c r="O472" s="21">
        <f t="shared" si="243"/>
        <v>150000</v>
      </c>
      <c r="P472" s="21">
        <f t="shared" si="243"/>
        <v>150000</v>
      </c>
      <c r="Q472" s="21">
        <f t="shared" si="243"/>
        <v>100000</v>
      </c>
      <c r="R472" s="21">
        <f t="shared" si="243"/>
        <v>150000</v>
      </c>
      <c r="S472" s="21">
        <f t="shared" si="243"/>
        <v>150000</v>
      </c>
      <c r="T472" s="21">
        <f t="shared" si="243"/>
        <v>150000</v>
      </c>
      <c r="U472" s="21">
        <f t="shared" si="243"/>
        <v>150000</v>
      </c>
      <c r="V472" s="21"/>
      <c r="W472" s="21"/>
      <c r="X472" s="21"/>
      <c r="Y472" s="132"/>
    </row>
    <row r="473" spans="1:25" s="35" customFormat="1" hidden="1" x14ac:dyDescent="0.25">
      <c r="A473" s="28" t="s">
        <v>207</v>
      </c>
      <c r="B473" s="28">
        <v>11</v>
      </c>
      <c r="C473" s="53" t="s">
        <v>24</v>
      </c>
      <c r="D473" s="56">
        <v>3237</v>
      </c>
      <c r="E473" s="32" t="s">
        <v>36</v>
      </c>
      <c r="F473" s="32"/>
      <c r="G473" s="1">
        <v>190000</v>
      </c>
      <c r="H473" s="1">
        <v>190000</v>
      </c>
      <c r="I473" s="1">
        <v>190000</v>
      </c>
      <c r="J473" s="1">
        <v>190000</v>
      </c>
      <c r="K473" s="1">
        <v>100177.3</v>
      </c>
      <c r="L473" s="33">
        <f t="shared" si="216"/>
        <v>52.72489473684211</v>
      </c>
      <c r="M473" s="1">
        <v>100000</v>
      </c>
      <c r="N473" s="1">
        <v>100000</v>
      </c>
      <c r="O473" s="1">
        <v>150000</v>
      </c>
      <c r="P473" s="1">
        <f>O473</f>
        <v>150000</v>
      </c>
      <c r="Q473" s="1">
        <v>100000</v>
      </c>
      <c r="R473" s="1">
        <v>150000</v>
      </c>
      <c r="S473" s="1">
        <f>R473</f>
        <v>150000</v>
      </c>
      <c r="T473" s="1">
        <v>150000</v>
      </c>
      <c r="U473" s="1">
        <f>T473</f>
        <v>150000</v>
      </c>
      <c r="V473" s="1"/>
      <c r="W473" s="1"/>
      <c r="X473" s="1"/>
      <c r="Y473" s="74"/>
    </row>
    <row r="474" spans="1:25" s="35" customFormat="1" ht="62.4" x14ac:dyDescent="0.25">
      <c r="A474" s="418" t="s">
        <v>481</v>
      </c>
      <c r="B474" s="418"/>
      <c r="C474" s="418"/>
      <c r="D474" s="418"/>
      <c r="E474" s="20" t="s">
        <v>380</v>
      </c>
      <c r="F474" s="51" t="s">
        <v>588</v>
      </c>
      <c r="G474" s="21">
        <f>SUM(G475)</f>
        <v>25300000</v>
      </c>
      <c r="H474" s="21">
        <f t="shared" ref="H474:U475" si="244">SUM(H475)</f>
        <v>25300000</v>
      </c>
      <c r="I474" s="21">
        <f t="shared" si="244"/>
        <v>25300000</v>
      </c>
      <c r="J474" s="21">
        <f t="shared" si="244"/>
        <v>25300000</v>
      </c>
      <c r="K474" s="21">
        <f t="shared" si="244"/>
        <v>21401312.219999999</v>
      </c>
      <c r="L474" s="22">
        <f t="shared" si="216"/>
        <v>84.590166877470352</v>
      </c>
      <c r="M474" s="21">
        <f t="shared" si="244"/>
        <v>25400000</v>
      </c>
      <c r="N474" s="21">
        <f t="shared" si="244"/>
        <v>25400000</v>
      </c>
      <c r="O474" s="21">
        <f t="shared" si="244"/>
        <v>27000000</v>
      </c>
      <c r="P474" s="21">
        <f t="shared" si="244"/>
        <v>27000000</v>
      </c>
      <c r="Q474" s="21">
        <f t="shared" si="244"/>
        <v>25650000</v>
      </c>
      <c r="R474" s="21">
        <f t="shared" si="244"/>
        <v>28000000</v>
      </c>
      <c r="S474" s="21">
        <f t="shared" si="244"/>
        <v>28000000</v>
      </c>
      <c r="T474" s="21">
        <f t="shared" si="244"/>
        <v>28000000</v>
      </c>
      <c r="U474" s="21">
        <f t="shared" si="244"/>
        <v>28000000</v>
      </c>
      <c r="V474" s="1"/>
      <c r="W474" s="1"/>
      <c r="X474" s="1"/>
      <c r="Y474" s="74"/>
    </row>
    <row r="475" spans="1:25" s="36" customFormat="1" ht="15.6" hidden="1" x14ac:dyDescent="0.25">
      <c r="A475" s="24" t="s">
        <v>379</v>
      </c>
      <c r="B475" s="24">
        <v>11</v>
      </c>
      <c r="C475" s="52" t="s">
        <v>24</v>
      </c>
      <c r="D475" s="42">
        <v>372</v>
      </c>
      <c r="E475" s="20"/>
      <c r="F475" s="20"/>
      <c r="G475" s="21">
        <f>SUM(G476)</f>
        <v>25300000</v>
      </c>
      <c r="H475" s="21">
        <f t="shared" si="244"/>
        <v>25300000</v>
      </c>
      <c r="I475" s="21">
        <f t="shared" si="244"/>
        <v>25300000</v>
      </c>
      <c r="J475" s="21">
        <f t="shared" si="244"/>
        <v>25300000</v>
      </c>
      <c r="K475" s="21">
        <f t="shared" si="244"/>
        <v>21401312.219999999</v>
      </c>
      <c r="L475" s="22">
        <f t="shared" si="216"/>
        <v>84.590166877470352</v>
      </c>
      <c r="M475" s="21">
        <f t="shared" si="244"/>
        <v>25400000</v>
      </c>
      <c r="N475" s="21">
        <f t="shared" si="244"/>
        <v>25400000</v>
      </c>
      <c r="O475" s="21">
        <f t="shared" si="244"/>
        <v>27000000</v>
      </c>
      <c r="P475" s="21">
        <f t="shared" si="244"/>
        <v>27000000</v>
      </c>
      <c r="Q475" s="21">
        <f t="shared" si="244"/>
        <v>25650000</v>
      </c>
      <c r="R475" s="21">
        <f t="shared" si="244"/>
        <v>28000000</v>
      </c>
      <c r="S475" s="21">
        <f t="shared" si="244"/>
        <v>28000000</v>
      </c>
      <c r="T475" s="21">
        <f t="shared" si="244"/>
        <v>28000000</v>
      </c>
      <c r="U475" s="21">
        <f t="shared" si="244"/>
        <v>28000000</v>
      </c>
      <c r="V475" s="21"/>
      <c r="W475" s="21"/>
      <c r="X475" s="21"/>
      <c r="Y475" s="132"/>
    </row>
    <row r="476" spans="1:25" s="35" customFormat="1" hidden="1" x14ac:dyDescent="0.25">
      <c r="A476" s="28" t="s">
        <v>379</v>
      </c>
      <c r="B476" s="28">
        <v>11</v>
      </c>
      <c r="C476" s="53" t="s">
        <v>24</v>
      </c>
      <c r="D476" s="56">
        <v>3721</v>
      </c>
      <c r="E476" s="32" t="s">
        <v>381</v>
      </c>
      <c r="F476" s="32"/>
      <c r="G476" s="1">
        <v>25300000</v>
      </c>
      <c r="H476" s="1">
        <v>25300000</v>
      </c>
      <c r="I476" s="1">
        <v>25300000</v>
      </c>
      <c r="J476" s="1">
        <v>25300000</v>
      </c>
      <c r="K476" s="1">
        <v>21401312.219999999</v>
      </c>
      <c r="L476" s="33">
        <f t="shared" si="216"/>
        <v>84.590166877470352</v>
      </c>
      <c r="M476" s="1">
        <v>25400000</v>
      </c>
      <c r="N476" s="1">
        <v>25400000</v>
      </c>
      <c r="O476" s="1">
        <v>27000000</v>
      </c>
      <c r="P476" s="1">
        <f>O476</f>
        <v>27000000</v>
      </c>
      <c r="Q476" s="1">
        <v>25650000</v>
      </c>
      <c r="R476" s="1">
        <v>28000000</v>
      </c>
      <c r="S476" s="1">
        <f>R476</f>
        <v>28000000</v>
      </c>
      <c r="T476" s="1">
        <v>28000000</v>
      </c>
      <c r="U476" s="1">
        <f>T476</f>
        <v>28000000</v>
      </c>
      <c r="V476" s="1"/>
      <c r="W476" s="1"/>
      <c r="X476" s="1"/>
      <c r="Y476" s="74"/>
    </row>
    <row r="477" spans="1:25" s="35" customFormat="1" ht="78" x14ac:dyDescent="0.25">
      <c r="A477" s="418" t="s">
        <v>482</v>
      </c>
      <c r="B477" s="418"/>
      <c r="C477" s="418"/>
      <c r="D477" s="418"/>
      <c r="E477" s="20" t="s">
        <v>373</v>
      </c>
      <c r="F477" s="51" t="s">
        <v>543</v>
      </c>
      <c r="G477" s="21">
        <f>SUM(G478)</f>
        <v>2000000</v>
      </c>
      <c r="H477" s="21">
        <f t="shared" ref="H477:U478" si="245">SUM(H478)</f>
        <v>2000000</v>
      </c>
      <c r="I477" s="21">
        <f t="shared" si="245"/>
        <v>2000000</v>
      </c>
      <c r="J477" s="21">
        <f t="shared" si="245"/>
        <v>2000000</v>
      </c>
      <c r="K477" s="21">
        <f t="shared" si="245"/>
        <v>0</v>
      </c>
      <c r="L477" s="22">
        <f t="shared" si="216"/>
        <v>0</v>
      </c>
      <c r="M477" s="21">
        <f t="shared" si="245"/>
        <v>0</v>
      </c>
      <c r="N477" s="21">
        <f t="shared" si="245"/>
        <v>0</v>
      </c>
      <c r="O477" s="21">
        <f t="shared" si="245"/>
        <v>500000</v>
      </c>
      <c r="P477" s="21">
        <f t="shared" si="245"/>
        <v>500000</v>
      </c>
      <c r="Q477" s="21">
        <f t="shared" si="245"/>
        <v>0</v>
      </c>
      <c r="R477" s="21">
        <f t="shared" si="245"/>
        <v>0</v>
      </c>
      <c r="S477" s="21">
        <f t="shared" si="245"/>
        <v>0</v>
      </c>
      <c r="T477" s="21">
        <f t="shared" si="245"/>
        <v>0</v>
      </c>
      <c r="U477" s="21">
        <f t="shared" si="245"/>
        <v>0</v>
      </c>
      <c r="V477" s="1"/>
      <c r="W477" s="1"/>
      <c r="X477" s="1"/>
      <c r="Y477" s="74"/>
    </row>
    <row r="478" spans="1:25" s="36" customFormat="1" ht="15.6" hidden="1" x14ac:dyDescent="0.25">
      <c r="A478" s="24" t="s">
        <v>375</v>
      </c>
      <c r="B478" s="25">
        <v>11</v>
      </c>
      <c r="C478" s="52" t="s">
        <v>27</v>
      </c>
      <c r="D478" s="42">
        <v>363</v>
      </c>
      <c r="E478" s="20"/>
      <c r="F478" s="20"/>
      <c r="G478" s="21">
        <f>SUM(G479)</f>
        <v>2000000</v>
      </c>
      <c r="H478" s="21">
        <f t="shared" si="245"/>
        <v>2000000</v>
      </c>
      <c r="I478" s="21">
        <f t="shared" si="245"/>
        <v>2000000</v>
      </c>
      <c r="J478" s="21">
        <f t="shared" si="245"/>
        <v>2000000</v>
      </c>
      <c r="K478" s="21">
        <f t="shared" si="245"/>
        <v>0</v>
      </c>
      <c r="L478" s="22">
        <f t="shared" si="216"/>
        <v>0</v>
      </c>
      <c r="M478" s="21">
        <f t="shared" si="245"/>
        <v>0</v>
      </c>
      <c r="N478" s="21">
        <f t="shared" si="245"/>
        <v>0</v>
      </c>
      <c r="O478" s="21">
        <f t="shared" si="245"/>
        <v>500000</v>
      </c>
      <c r="P478" s="21">
        <f t="shared" si="245"/>
        <v>500000</v>
      </c>
      <c r="Q478" s="21">
        <f t="shared" si="245"/>
        <v>0</v>
      </c>
      <c r="R478" s="21">
        <f t="shared" si="245"/>
        <v>0</v>
      </c>
      <c r="S478" s="21">
        <f t="shared" si="245"/>
        <v>0</v>
      </c>
      <c r="T478" s="21">
        <f t="shared" si="245"/>
        <v>0</v>
      </c>
      <c r="U478" s="21">
        <f t="shared" si="245"/>
        <v>0</v>
      </c>
      <c r="V478" s="21"/>
      <c r="W478" s="21"/>
      <c r="X478" s="21"/>
      <c r="Y478" s="132"/>
    </row>
    <row r="479" spans="1:25" s="35" customFormat="1" hidden="1" x14ac:dyDescent="0.25">
      <c r="A479" s="28" t="s">
        <v>375</v>
      </c>
      <c r="B479" s="29">
        <v>11</v>
      </c>
      <c r="C479" s="53" t="s">
        <v>27</v>
      </c>
      <c r="D479" s="31">
        <v>3632</v>
      </c>
      <c r="E479" s="32" t="s">
        <v>244</v>
      </c>
      <c r="F479" s="32"/>
      <c r="G479" s="1">
        <v>2000000</v>
      </c>
      <c r="H479" s="1">
        <v>2000000</v>
      </c>
      <c r="I479" s="1">
        <v>2000000</v>
      </c>
      <c r="J479" s="1">
        <v>2000000</v>
      </c>
      <c r="K479" s="1">
        <v>0</v>
      </c>
      <c r="L479" s="33">
        <f t="shared" si="216"/>
        <v>0</v>
      </c>
      <c r="M479" s="1">
        <v>0</v>
      </c>
      <c r="N479" s="1">
        <v>0</v>
      </c>
      <c r="O479" s="1">
        <v>500000</v>
      </c>
      <c r="P479" s="1">
        <f>O479</f>
        <v>500000</v>
      </c>
      <c r="Q479" s="1">
        <v>0</v>
      </c>
      <c r="R479" s="1">
        <v>0</v>
      </c>
      <c r="S479" s="1">
        <f>R479</f>
        <v>0</v>
      </c>
      <c r="T479" s="1">
        <v>0</v>
      </c>
      <c r="U479" s="1">
        <f>T479</f>
        <v>0</v>
      </c>
      <c r="V479" s="1"/>
      <c r="W479" s="1"/>
      <c r="X479" s="1"/>
      <c r="Y479" s="74"/>
    </row>
    <row r="480" spans="1:25" s="35" customFormat="1" ht="78" x14ac:dyDescent="0.25">
      <c r="A480" s="417" t="s">
        <v>483</v>
      </c>
      <c r="B480" s="417"/>
      <c r="C480" s="417"/>
      <c r="D480" s="417"/>
      <c r="E480" s="20" t="s">
        <v>44</v>
      </c>
      <c r="F480" s="51" t="s">
        <v>543</v>
      </c>
      <c r="G480" s="21">
        <f>G481+G483</f>
        <v>330000</v>
      </c>
      <c r="H480" s="21">
        <f t="shared" ref="H480:U480" si="246">H481+H483</f>
        <v>330000</v>
      </c>
      <c r="I480" s="21">
        <f t="shared" si="246"/>
        <v>330000</v>
      </c>
      <c r="J480" s="21">
        <f t="shared" si="246"/>
        <v>330000</v>
      </c>
      <c r="K480" s="21">
        <f t="shared" si="246"/>
        <v>206565.08</v>
      </c>
      <c r="L480" s="22">
        <f t="shared" si="216"/>
        <v>62.59547878787879</v>
      </c>
      <c r="M480" s="21">
        <f t="shared" si="246"/>
        <v>250000</v>
      </c>
      <c r="N480" s="21">
        <f t="shared" si="246"/>
        <v>250000</v>
      </c>
      <c r="O480" s="21">
        <f t="shared" si="246"/>
        <v>330000</v>
      </c>
      <c r="P480" s="21">
        <f t="shared" si="246"/>
        <v>330000</v>
      </c>
      <c r="Q480" s="21">
        <f t="shared" si="246"/>
        <v>330000</v>
      </c>
      <c r="R480" s="21">
        <f t="shared" si="246"/>
        <v>330000</v>
      </c>
      <c r="S480" s="21">
        <f t="shared" si="246"/>
        <v>330000</v>
      </c>
      <c r="T480" s="21">
        <f t="shared" si="246"/>
        <v>330000</v>
      </c>
      <c r="U480" s="21">
        <f t="shared" si="246"/>
        <v>330000</v>
      </c>
      <c r="V480" s="1"/>
      <c r="W480" s="1"/>
      <c r="X480" s="1"/>
      <c r="Y480" s="74"/>
    </row>
    <row r="481" spans="1:25" s="36" customFormat="1" ht="15.6" hidden="1" x14ac:dyDescent="0.25">
      <c r="A481" s="24" t="s">
        <v>50</v>
      </c>
      <c r="B481" s="25">
        <v>11</v>
      </c>
      <c r="C481" s="52" t="s">
        <v>27</v>
      </c>
      <c r="D481" s="27">
        <v>323</v>
      </c>
      <c r="E481" s="20"/>
      <c r="F481" s="20"/>
      <c r="G481" s="21">
        <f>SUM(G482)</f>
        <v>100000</v>
      </c>
      <c r="H481" s="21">
        <f t="shared" ref="H481:U481" si="247">SUM(H482)</f>
        <v>100000</v>
      </c>
      <c r="I481" s="21">
        <f t="shared" si="247"/>
        <v>100000</v>
      </c>
      <c r="J481" s="21">
        <f t="shared" si="247"/>
        <v>100000</v>
      </c>
      <c r="K481" s="21">
        <f t="shared" si="247"/>
        <v>0</v>
      </c>
      <c r="L481" s="22">
        <f t="shared" si="216"/>
        <v>0</v>
      </c>
      <c r="M481" s="21">
        <f t="shared" si="247"/>
        <v>60000</v>
      </c>
      <c r="N481" s="21">
        <f t="shared" si="247"/>
        <v>60000</v>
      </c>
      <c r="O481" s="21">
        <f t="shared" si="247"/>
        <v>100000</v>
      </c>
      <c r="P481" s="21">
        <f t="shared" si="247"/>
        <v>100000</v>
      </c>
      <c r="Q481" s="21">
        <f t="shared" si="247"/>
        <v>100000</v>
      </c>
      <c r="R481" s="21">
        <f t="shared" si="247"/>
        <v>100000</v>
      </c>
      <c r="S481" s="21">
        <f t="shared" si="247"/>
        <v>100000</v>
      </c>
      <c r="T481" s="21">
        <f t="shared" si="247"/>
        <v>100000</v>
      </c>
      <c r="U481" s="21">
        <f t="shared" si="247"/>
        <v>100000</v>
      </c>
      <c r="V481" s="21"/>
      <c r="W481" s="21"/>
      <c r="X481" s="21"/>
      <c r="Y481" s="132"/>
    </row>
    <row r="482" spans="1:25" s="35" customFormat="1" hidden="1" x14ac:dyDescent="0.25">
      <c r="A482" s="28" t="s">
        <v>50</v>
      </c>
      <c r="B482" s="29">
        <v>11</v>
      </c>
      <c r="C482" s="53" t="s">
        <v>27</v>
      </c>
      <c r="D482" s="56">
        <v>3237</v>
      </c>
      <c r="E482" s="32" t="s">
        <v>36</v>
      </c>
      <c r="F482" s="32"/>
      <c r="G482" s="1">
        <v>100000</v>
      </c>
      <c r="H482" s="1">
        <v>100000</v>
      </c>
      <c r="I482" s="1">
        <v>100000</v>
      </c>
      <c r="J482" s="1">
        <v>100000</v>
      </c>
      <c r="K482" s="1">
        <v>0</v>
      </c>
      <c r="L482" s="33">
        <f t="shared" si="216"/>
        <v>0</v>
      </c>
      <c r="M482" s="1">
        <v>60000</v>
      </c>
      <c r="N482" s="1">
        <v>60000</v>
      </c>
      <c r="O482" s="1">
        <v>100000</v>
      </c>
      <c r="P482" s="1">
        <f>O482</f>
        <v>100000</v>
      </c>
      <c r="Q482" s="1">
        <v>100000</v>
      </c>
      <c r="R482" s="1">
        <v>100000</v>
      </c>
      <c r="S482" s="1">
        <f>R482</f>
        <v>100000</v>
      </c>
      <c r="T482" s="1">
        <v>100000</v>
      </c>
      <c r="U482" s="1">
        <f>T482</f>
        <v>100000</v>
      </c>
      <c r="V482" s="1"/>
      <c r="W482" s="1"/>
      <c r="X482" s="1"/>
      <c r="Y482" s="74"/>
    </row>
    <row r="483" spans="1:25" s="36" customFormat="1" ht="15.6" hidden="1" x14ac:dyDescent="0.25">
      <c r="A483" s="24" t="s">
        <v>50</v>
      </c>
      <c r="B483" s="25">
        <v>11</v>
      </c>
      <c r="C483" s="52" t="s">
        <v>27</v>
      </c>
      <c r="D483" s="42">
        <v>329</v>
      </c>
      <c r="E483" s="20"/>
      <c r="F483" s="20"/>
      <c r="G483" s="21">
        <f>SUM(G484)</f>
        <v>230000</v>
      </c>
      <c r="H483" s="21">
        <f t="shared" ref="H483:U483" si="248">SUM(H484)</f>
        <v>230000</v>
      </c>
      <c r="I483" s="21">
        <f t="shared" si="248"/>
        <v>230000</v>
      </c>
      <c r="J483" s="21">
        <f t="shared" si="248"/>
        <v>230000</v>
      </c>
      <c r="K483" s="21">
        <f t="shared" si="248"/>
        <v>206565.08</v>
      </c>
      <c r="L483" s="22">
        <f t="shared" si="216"/>
        <v>89.810904347826082</v>
      </c>
      <c r="M483" s="21">
        <f t="shared" si="248"/>
        <v>190000</v>
      </c>
      <c r="N483" s="21">
        <f t="shared" si="248"/>
        <v>190000</v>
      </c>
      <c r="O483" s="21">
        <f t="shared" si="248"/>
        <v>230000</v>
      </c>
      <c r="P483" s="21">
        <f t="shared" si="248"/>
        <v>230000</v>
      </c>
      <c r="Q483" s="21">
        <f t="shared" si="248"/>
        <v>230000</v>
      </c>
      <c r="R483" s="21">
        <f t="shared" si="248"/>
        <v>230000</v>
      </c>
      <c r="S483" s="21">
        <f t="shared" si="248"/>
        <v>230000</v>
      </c>
      <c r="T483" s="21">
        <f t="shared" si="248"/>
        <v>230000</v>
      </c>
      <c r="U483" s="21">
        <f t="shared" si="248"/>
        <v>230000</v>
      </c>
      <c r="V483" s="21"/>
      <c r="W483" s="21"/>
      <c r="X483" s="21"/>
      <c r="Y483" s="132"/>
    </row>
    <row r="484" spans="1:25" s="35" customFormat="1" hidden="1" x14ac:dyDescent="0.25">
      <c r="A484" s="28" t="s">
        <v>50</v>
      </c>
      <c r="B484" s="29">
        <v>11</v>
      </c>
      <c r="C484" s="53" t="s">
        <v>27</v>
      </c>
      <c r="D484" s="56">
        <v>3294</v>
      </c>
      <c r="E484" s="32" t="s">
        <v>37</v>
      </c>
      <c r="F484" s="32"/>
      <c r="G484" s="1">
        <v>230000</v>
      </c>
      <c r="H484" s="1">
        <v>230000</v>
      </c>
      <c r="I484" s="1">
        <v>230000</v>
      </c>
      <c r="J484" s="1">
        <v>230000</v>
      </c>
      <c r="K484" s="1">
        <v>206565.08</v>
      </c>
      <c r="L484" s="33">
        <f t="shared" si="216"/>
        <v>89.810904347826082</v>
      </c>
      <c r="M484" s="1">
        <v>190000</v>
      </c>
      <c r="N484" s="1">
        <v>190000</v>
      </c>
      <c r="O484" s="1">
        <v>230000</v>
      </c>
      <c r="P484" s="1">
        <f>O484</f>
        <v>230000</v>
      </c>
      <c r="Q484" s="1">
        <v>230000</v>
      </c>
      <c r="R484" s="1">
        <v>230000</v>
      </c>
      <c r="S484" s="1">
        <f>R484</f>
        <v>230000</v>
      </c>
      <c r="T484" s="1">
        <v>230000</v>
      </c>
      <c r="U484" s="1">
        <f>T484</f>
        <v>230000</v>
      </c>
      <c r="V484" s="1"/>
      <c r="W484" s="1"/>
      <c r="X484" s="1"/>
      <c r="Y484" s="74"/>
    </row>
    <row r="485" spans="1:25" s="36" customFormat="1" ht="78" x14ac:dyDescent="0.25">
      <c r="A485" s="417" t="s">
        <v>484</v>
      </c>
      <c r="B485" s="417"/>
      <c r="C485" s="417"/>
      <c r="D485" s="417"/>
      <c r="E485" s="20" t="s">
        <v>61</v>
      </c>
      <c r="F485" s="51" t="s">
        <v>543</v>
      </c>
      <c r="G485" s="21">
        <f>SUM(G486)</f>
        <v>45000000</v>
      </c>
      <c r="H485" s="21">
        <f t="shared" ref="H485:U486" si="249">SUM(H486)</f>
        <v>45000000</v>
      </c>
      <c r="I485" s="21">
        <f t="shared" si="249"/>
        <v>45000000</v>
      </c>
      <c r="J485" s="21">
        <f t="shared" si="249"/>
        <v>45000000</v>
      </c>
      <c r="K485" s="21">
        <f t="shared" si="249"/>
        <v>45000000</v>
      </c>
      <c r="L485" s="22">
        <f t="shared" si="216"/>
        <v>100</v>
      </c>
      <c r="M485" s="21">
        <f t="shared" si="249"/>
        <v>45000000</v>
      </c>
      <c r="N485" s="21">
        <f t="shared" si="249"/>
        <v>45000000</v>
      </c>
      <c r="O485" s="21">
        <f t="shared" si="249"/>
        <v>45000000</v>
      </c>
      <c r="P485" s="21">
        <f t="shared" si="249"/>
        <v>45000000</v>
      </c>
      <c r="Q485" s="21">
        <f t="shared" si="249"/>
        <v>45000000</v>
      </c>
      <c r="R485" s="21">
        <f t="shared" si="249"/>
        <v>16700000</v>
      </c>
      <c r="S485" s="21">
        <f t="shared" si="249"/>
        <v>16700000</v>
      </c>
      <c r="T485" s="21">
        <f t="shared" si="249"/>
        <v>30100000</v>
      </c>
      <c r="U485" s="21">
        <f t="shared" si="249"/>
        <v>30100000</v>
      </c>
      <c r="V485" s="21"/>
      <c r="W485" s="21"/>
      <c r="X485" s="21"/>
      <c r="Y485" s="132"/>
    </row>
    <row r="486" spans="1:25" s="36" customFormat="1" ht="15.6" hidden="1" x14ac:dyDescent="0.25">
      <c r="A486" s="24" t="s">
        <v>172</v>
      </c>
      <c r="B486" s="25">
        <v>11</v>
      </c>
      <c r="C486" s="52" t="s">
        <v>27</v>
      </c>
      <c r="D486" s="27">
        <v>386</v>
      </c>
      <c r="E486" s="20"/>
      <c r="F486" s="20"/>
      <c r="G486" s="21">
        <f>SUM(G487)</f>
        <v>45000000</v>
      </c>
      <c r="H486" s="21">
        <f t="shared" si="249"/>
        <v>45000000</v>
      </c>
      <c r="I486" s="21">
        <f t="shared" si="249"/>
        <v>45000000</v>
      </c>
      <c r="J486" s="21">
        <f t="shared" si="249"/>
        <v>45000000</v>
      </c>
      <c r="K486" s="21">
        <f t="shared" si="249"/>
        <v>45000000</v>
      </c>
      <c r="L486" s="22">
        <f t="shared" si="216"/>
        <v>100</v>
      </c>
      <c r="M486" s="21">
        <f t="shared" si="249"/>
        <v>45000000</v>
      </c>
      <c r="N486" s="21">
        <f t="shared" si="249"/>
        <v>45000000</v>
      </c>
      <c r="O486" s="21">
        <f t="shared" si="249"/>
        <v>45000000</v>
      </c>
      <c r="P486" s="21">
        <f t="shared" si="249"/>
        <v>45000000</v>
      </c>
      <c r="Q486" s="21">
        <f t="shared" si="249"/>
        <v>45000000</v>
      </c>
      <c r="R486" s="21">
        <f t="shared" si="249"/>
        <v>16700000</v>
      </c>
      <c r="S486" s="21">
        <f t="shared" si="249"/>
        <v>16700000</v>
      </c>
      <c r="T486" s="21">
        <f t="shared" si="249"/>
        <v>30100000</v>
      </c>
      <c r="U486" s="21">
        <f t="shared" si="249"/>
        <v>30100000</v>
      </c>
      <c r="V486" s="21"/>
      <c r="W486" s="21"/>
      <c r="X486" s="21"/>
      <c r="Y486" s="132"/>
    </row>
    <row r="487" spans="1:25" s="35" customFormat="1" ht="45" hidden="1" x14ac:dyDescent="0.25">
      <c r="A487" s="28" t="s">
        <v>172</v>
      </c>
      <c r="B487" s="29">
        <v>11</v>
      </c>
      <c r="C487" s="53" t="s">
        <v>27</v>
      </c>
      <c r="D487" s="31">
        <v>3861</v>
      </c>
      <c r="E487" s="32" t="s">
        <v>282</v>
      </c>
      <c r="F487" s="32"/>
      <c r="G487" s="1">
        <v>45000000</v>
      </c>
      <c r="H487" s="1">
        <v>45000000</v>
      </c>
      <c r="I487" s="1">
        <v>45000000</v>
      </c>
      <c r="J487" s="1">
        <v>45000000</v>
      </c>
      <c r="K487" s="1">
        <v>45000000</v>
      </c>
      <c r="L487" s="33">
        <f t="shared" si="216"/>
        <v>100</v>
      </c>
      <c r="M487" s="1">
        <v>45000000</v>
      </c>
      <c r="N487" s="1">
        <v>45000000</v>
      </c>
      <c r="O487" s="1">
        <v>45000000</v>
      </c>
      <c r="P487" s="1">
        <f>O487</f>
        <v>45000000</v>
      </c>
      <c r="Q487" s="1">
        <v>45000000</v>
      </c>
      <c r="R487" s="1">
        <v>16700000</v>
      </c>
      <c r="S487" s="1">
        <f>R487</f>
        <v>16700000</v>
      </c>
      <c r="T487" s="1">
        <v>30100000</v>
      </c>
      <c r="U487" s="1">
        <f>T487</f>
        <v>30100000</v>
      </c>
      <c r="V487" s="1"/>
      <c r="W487" s="1"/>
      <c r="X487" s="1"/>
      <c r="Y487" s="74"/>
    </row>
    <row r="488" spans="1:25" s="23" customFormat="1" ht="78" customHeight="1" x14ac:dyDescent="0.25">
      <c r="A488" s="417" t="s">
        <v>485</v>
      </c>
      <c r="B488" s="417"/>
      <c r="C488" s="417"/>
      <c r="D488" s="417"/>
      <c r="E488" s="20" t="s">
        <v>6</v>
      </c>
      <c r="F488" s="51" t="s">
        <v>543</v>
      </c>
      <c r="G488" s="21">
        <f>SUM(G491)</f>
        <v>860600000</v>
      </c>
      <c r="H488" s="21">
        <f>SUM(H491)</f>
        <v>860600000</v>
      </c>
      <c r="I488" s="21">
        <f>SUM(I491+I489)</f>
        <v>515809490</v>
      </c>
      <c r="J488" s="21">
        <f t="shared" ref="J488:U488" si="250">SUM(J491+J489)</f>
        <v>515809490</v>
      </c>
      <c r="K488" s="21">
        <f t="shared" si="250"/>
        <v>515809490</v>
      </c>
      <c r="L488" s="22">
        <f t="shared" si="216"/>
        <v>100</v>
      </c>
      <c r="M488" s="21">
        <f t="shared" si="250"/>
        <v>860600000</v>
      </c>
      <c r="N488" s="21">
        <f t="shared" si="250"/>
        <v>860600000</v>
      </c>
      <c r="O488" s="21">
        <f t="shared" si="250"/>
        <v>516000000</v>
      </c>
      <c r="P488" s="21">
        <f t="shared" si="250"/>
        <v>516000000</v>
      </c>
      <c r="Q488" s="21">
        <f t="shared" si="250"/>
        <v>860600000</v>
      </c>
      <c r="R488" s="21">
        <f t="shared" si="250"/>
        <v>516000000</v>
      </c>
      <c r="S488" s="21">
        <f t="shared" si="250"/>
        <v>516000000</v>
      </c>
      <c r="T488" s="21">
        <f t="shared" si="250"/>
        <v>516000000</v>
      </c>
      <c r="U488" s="21">
        <f t="shared" si="250"/>
        <v>516000000</v>
      </c>
      <c r="V488" s="57"/>
      <c r="W488" s="57"/>
      <c r="X488" s="57"/>
      <c r="Y488" s="12"/>
    </row>
    <row r="489" spans="1:25" s="23" customFormat="1" ht="15.6" hidden="1" x14ac:dyDescent="0.25">
      <c r="A489" s="24" t="s">
        <v>71</v>
      </c>
      <c r="B489" s="25">
        <v>11</v>
      </c>
      <c r="C489" s="52" t="s">
        <v>27</v>
      </c>
      <c r="D489" s="27">
        <v>386</v>
      </c>
      <c r="E489" s="20"/>
      <c r="F489" s="51"/>
      <c r="G489" s="21"/>
      <c r="H489" s="21"/>
      <c r="I489" s="21">
        <f>I490</f>
        <v>0</v>
      </c>
      <c r="J489" s="21">
        <f t="shared" ref="J489:U489" si="251">J490</f>
        <v>0</v>
      </c>
      <c r="K489" s="21">
        <f t="shared" si="251"/>
        <v>0</v>
      </c>
      <c r="L489" s="22" t="str">
        <f t="shared" si="216"/>
        <v>-</v>
      </c>
      <c r="M489" s="21">
        <f t="shared" si="251"/>
        <v>0</v>
      </c>
      <c r="N489" s="21">
        <f t="shared" si="251"/>
        <v>0</v>
      </c>
      <c r="O489" s="21">
        <f t="shared" si="251"/>
        <v>516000000</v>
      </c>
      <c r="P489" s="21">
        <f t="shared" si="251"/>
        <v>516000000</v>
      </c>
      <c r="Q489" s="21">
        <f t="shared" si="251"/>
        <v>0</v>
      </c>
      <c r="R489" s="21">
        <f t="shared" si="251"/>
        <v>516000000</v>
      </c>
      <c r="S489" s="21">
        <f t="shared" si="251"/>
        <v>516000000</v>
      </c>
      <c r="T489" s="21">
        <f t="shared" si="251"/>
        <v>516000000</v>
      </c>
      <c r="U489" s="21">
        <f t="shared" si="251"/>
        <v>516000000</v>
      </c>
      <c r="V489" s="57"/>
      <c r="W489" s="57"/>
      <c r="X489" s="57"/>
      <c r="Y489" s="12"/>
    </row>
    <row r="490" spans="1:25" ht="45" hidden="1" x14ac:dyDescent="0.25">
      <c r="A490" s="28" t="s">
        <v>71</v>
      </c>
      <c r="B490" s="29">
        <v>11</v>
      </c>
      <c r="C490" s="53" t="s">
        <v>27</v>
      </c>
      <c r="D490" s="31">
        <v>3861</v>
      </c>
      <c r="E490" s="32" t="s">
        <v>282</v>
      </c>
      <c r="F490" s="113"/>
      <c r="G490" s="1"/>
      <c r="H490" s="1"/>
      <c r="I490" s="1"/>
      <c r="J490" s="1"/>
      <c r="K490" s="1"/>
      <c r="L490" s="33" t="str">
        <f t="shared" si="216"/>
        <v>-</v>
      </c>
      <c r="M490" s="1"/>
      <c r="N490" s="1"/>
      <c r="O490" s="1">
        <v>516000000</v>
      </c>
      <c r="P490" s="1">
        <f>O490</f>
        <v>516000000</v>
      </c>
      <c r="Q490" s="1"/>
      <c r="R490" s="1">
        <v>516000000</v>
      </c>
      <c r="S490" s="1">
        <f>R490</f>
        <v>516000000</v>
      </c>
      <c r="T490" s="1">
        <v>516000000</v>
      </c>
      <c r="U490" s="1">
        <f>T490</f>
        <v>516000000</v>
      </c>
    </row>
    <row r="491" spans="1:25" s="23" customFormat="1" ht="15.6" hidden="1" x14ac:dyDescent="0.25">
      <c r="A491" s="24" t="s">
        <v>71</v>
      </c>
      <c r="B491" s="25">
        <v>11</v>
      </c>
      <c r="C491" s="52" t="s">
        <v>27</v>
      </c>
      <c r="D491" s="27">
        <v>351</v>
      </c>
      <c r="E491" s="20"/>
      <c r="F491" s="20"/>
      <c r="G491" s="21">
        <f>SUM(G492)</f>
        <v>860600000</v>
      </c>
      <c r="H491" s="21">
        <f t="shared" ref="H491:U491" si="252">SUM(H492)</f>
        <v>860600000</v>
      </c>
      <c r="I491" s="21">
        <f t="shared" si="252"/>
        <v>515809490</v>
      </c>
      <c r="J491" s="21">
        <f t="shared" si="252"/>
        <v>515809490</v>
      </c>
      <c r="K491" s="21">
        <f t="shared" si="252"/>
        <v>515809490</v>
      </c>
      <c r="L491" s="22">
        <f t="shared" si="216"/>
        <v>100</v>
      </c>
      <c r="M491" s="21">
        <f t="shared" si="252"/>
        <v>860600000</v>
      </c>
      <c r="N491" s="21">
        <f t="shared" si="252"/>
        <v>860600000</v>
      </c>
      <c r="O491" s="21">
        <f t="shared" si="252"/>
        <v>0</v>
      </c>
      <c r="P491" s="21">
        <f t="shared" si="252"/>
        <v>0</v>
      </c>
      <c r="Q491" s="21">
        <f t="shared" si="252"/>
        <v>860600000</v>
      </c>
      <c r="R491" s="21">
        <f t="shared" si="252"/>
        <v>0</v>
      </c>
      <c r="S491" s="21">
        <f t="shared" si="252"/>
        <v>0</v>
      </c>
      <c r="T491" s="21">
        <f t="shared" si="252"/>
        <v>0</v>
      </c>
      <c r="U491" s="21">
        <f t="shared" si="252"/>
        <v>0</v>
      </c>
      <c r="V491" s="57"/>
      <c r="W491" s="57"/>
      <c r="X491" s="57"/>
      <c r="Y491" s="12"/>
    </row>
    <row r="492" spans="1:25" ht="30" hidden="1" x14ac:dyDescent="0.25">
      <c r="A492" s="28" t="s">
        <v>71</v>
      </c>
      <c r="B492" s="29">
        <v>11</v>
      </c>
      <c r="C492" s="53" t="s">
        <v>27</v>
      </c>
      <c r="D492" s="31">
        <v>3512</v>
      </c>
      <c r="E492" s="32" t="s">
        <v>140</v>
      </c>
      <c r="F492" s="32"/>
      <c r="G492" s="1">
        <v>860600000</v>
      </c>
      <c r="H492" s="1">
        <v>860600000</v>
      </c>
      <c r="I492" s="1">
        <v>515809490</v>
      </c>
      <c r="J492" s="1">
        <v>515809490</v>
      </c>
      <c r="K492" s="1">
        <v>515809490</v>
      </c>
      <c r="L492" s="33">
        <f t="shared" si="216"/>
        <v>100</v>
      </c>
      <c r="M492" s="1">
        <v>860600000</v>
      </c>
      <c r="N492" s="1">
        <v>860600000</v>
      </c>
      <c r="O492" s="1"/>
      <c r="P492" s="1">
        <f>O492</f>
        <v>0</v>
      </c>
      <c r="Q492" s="1">
        <v>860600000</v>
      </c>
      <c r="R492" s="1"/>
      <c r="S492" s="1">
        <f>R492</f>
        <v>0</v>
      </c>
      <c r="T492" s="1"/>
      <c r="U492" s="1">
        <f>T492</f>
        <v>0</v>
      </c>
    </row>
    <row r="493" spans="1:25" s="23" customFormat="1" ht="81" customHeight="1" x14ac:dyDescent="0.25">
      <c r="A493" s="417" t="s">
        <v>584</v>
      </c>
      <c r="B493" s="417"/>
      <c r="C493" s="417"/>
      <c r="D493" s="417"/>
      <c r="E493" s="20" t="s">
        <v>62</v>
      </c>
      <c r="F493" s="51" t="s">
        <v>543</v>
      </c>
      <c r="G493" s="21">
        <f>SUM(G494)</f>
        <v>106107750</v>
      </c>
      <c r="H493" s="21">
        <f t="shared" ref="H493:U494" si="253">SUM(H494)</f>
        <v>106107750</v>
      </c>
      <c r="I493" s="21">
        <f t="shared" si="253"/>
        <v>56107750</v>
      </c>
      <c r="J493" s="21">
        <f t="shared" si="253"/>
        <v>56107750</v>
      </c>
      <c r="K493" s="21">
        <f t="shared" si="253"/>
        <v>56107750</v>
      </c>
      <c r="L493" s="22">
        <f t="shared" si="216"/>
        <v>100</v>
      </c>
      <c r="M493" s="21">
        <f t="shared" si="253"/>
        <v>100000000</v>
      </c>
      <c r="N493" s="21">
        <f t="shared" si="253"/>
        <v>100000000</v>
      </c>
      <c r="O493" s="21">
        <f t="shared" si="253"/>
        <v>0</v>
      </c>
      <c r="P493" s="21">
        <f t="shared" si="253"/>
        <v>0</v>
      </c>
      <c r="Q493" s="21">
        <f t="shared" si="253"/>
        <v>100000000</v>
      </c>
      <c r="R493" s="21">
        <f t="shared" si="253"/>
        <v>0</v>
      </c>
      <c r="S493" s="21">
        <f t="shared" si="253"/>
        <v>0</v>
      </c>
      <c r="T493" s="21">
        <f t="shared" si="253"/>
        <v>0</v>
      </c>
      <c r="U493" s="21">
        <f t="shared" si="253"/>
        <v>0</v>
      </c>
      <c r="V493" s="57"/>
      <c r="W493" s="57"/>
      <c r="X493" s="57"/>
      <c r="Y493" s="12"/>
    </row>
    <row r="494" spans="1:25" s="23" customFormat="1" ht="15.6" hidden="1" x14ac:dyDescent="0.25">
      <c r="A494" s="24" t="s">
        <v>72</v>
      </c>
      <c r="B494" s="25">
        <v>11</v>
      </c>
      <c r="C494" s="52" t="s">
        <v>27</v>
      </c>
      <c r="D494" s="27">
        <v>386</v>
      </c>
      <c r="E494" s="20"/>
      <c r="F494" s="20"/>
      <c r="G494" s="21">
        <f>SUM(G495)</f>
        <v>106107750</v>
      </c>
      <c r="H494" s="21">
        <f t="shared" si="253"/>
        <v>106107750</v>
      </c>
      <c r="I494" s="21">
        <f t="shared" si="253"/>
        <v>56107750</v>
      </c>
      <c r="J494" s="21">
        <f t="shared" si="253"/>
        <v>56107750</v>
      </c>
      <c r="K494" s="21">
        <f t="shared" si="253"/>
        <v>56107750</v>
      </c>
      <c r="L494" s="22">
        <f t="shared" ref="L494:L557" si="254">IF(I494=0, "-", K494/I494*100)</f>
        <v>100</v>
      </c>
      <c r="M494" s="21">
        <f t="shared" si="253"/>
        <v>100000000</v>
      </c>
      <c r="N494" s="21">
        <f t="shared" si="253"/>
        <v>100000000</v>
      </c>
      <c r="O494" s="21">
        <f t="shared" si="253"/>
        <v>0</v>
      </c>
      <c r="P494" s="21">
        <f t="shared" si="253"/>
        <v>0</v>
      </c>
      <c r="Q494" s="21">
        <f t="shared" si="253"/>
        <v>100000000</v>
      </c>
      <c r="R494" s="21">
        <f t="shared" si="253"/>
        <v>0</v>
      </c>
      <c r="S494" s="21">
        <f t="shared" si="253"/>
        <v>0</v>
      </c>
      <c r="T494" s="21">
        <f t="shared" si="253"/>
        <v>0</v>
      </c>
      <c r="U494" s="21">
        <f t="shared" si="253"/>
        <v>0</v>
      </c>
      <c r="V494" s="57"/>
      <c r="W494" s="57"/>
      <c r="X494" s="57"/>
      <c r="Y494" s="12"/>
    </row>
    <row r="495" spans="1:25" ht="45" hidden="1" x14ac:dyDescent="0.25">
      <c r="A495" s="28" t="s">
        <v>72</v>
      </c>
      <c r="B495" s="29">
        <v>11</v>
      </c>
      <c r="C495" s="53" t="s">
        <v>27</v>
      </c>
      <c r="D495" s="56">
        <v>3861</v>
      </c>
      <c r="E495" s="32" t="s">
        <v>282</v>
      </c>
      <c r="F495" s="32"/>
      <c r="G495" s="1">
        <v>106107750</v>
      </c>
      <c r="H495" s="1">
        <v>106107750</v>
      </c>
      <c r="I495" s="1">
        <v>56107750</v>
      </c>
      <c r="J495" s="1">
        <v>56107750</v>
      </c>
      <c r="K495" s="1">
        <v>56107750</v>
      </c>
      <c r="L495" s="33">
        <f t="shared" si="254"/>
        <v>100</v>
      </c>
      <c r="M495" s="1">
        <v>100000000</v>
      </c>
      <c r="N495" s="1">
        <v>100000000</v>
      </c>
      <c r="O495" s="1"/>
      <c r="P495" s="1">
        <f>O495</f>
        <v>0</v>
      </c>
      <c r="Q495" s="1">
        <v>100000000</v>
      </c>
      <c r="R495" s="1"/>
      <c r="S495" s="1">
        <f>R495</f>
        <v>0</v>
      </c>
      <c r="T495" s="1"/>
      <c r="U495" s="1">
        <f>T495</f>
        <v>0</v>
      </c>
    </row>
    <row r="496" spans="1:25" s="23" customFormat="1" ht="79.5" customHeight="1" x14ac:dyDescent="0.25">
      <c r="A496" s="417" t="s">
        <v>486</v>
      </c>
      <c r="B496" s="417"/>
      <c r="C496" s="417"/>
      <c r="D496" s="417"/>
      <c r="E496" s="20" t="s">
        <v>60</v>
      </c>
      <c r="F496" s="51" t="s">
        <v>543</v>
      </c>
      <c r="G496" s="21">
        <f>SUM(G497)</f>
        <v>355000000</v>
      </c>
      <c r="H496" s="21">
        <f t="shared" ref="H496:U497" si="255">SUM(H497)</f>
        <v>355000000</v>
      </c>
      <c r="I496" s="21">
        <f t="shared" si="255"/>
        <v>355000000</v>
      </c>
      <c r="J496" s="21">
        <f t="shared" si="255"/>
        <v>355000000</v>
      </c>
      <c r="K496" s="21">
        <f t="shared" si="255"/>
        <v>355000000</v>
      </c>
      <c r="L496" s="22">
        <f t="shared" si="254"/>
        <v>100</v>
      </c>
      <c r="M496" s="21">
        <f t="shared" si="255"/>
        <v>400000000</v>
      </c>
      <c r="N496" s="21">
        <f t="shared" si="255"/>
        <v>400000000</v>
      </c>
      <c r="O496" s="21">
        <f t="shared" si="255"/>
        <v>636000000</v>
      </c>
      <c r="P496" s="21">
        <f t="shared" si="255"/>
        <v>636000000</v>
      </c>
      <c r="Q496" s="21">
        <f t="shared" si="255"/>
        <v>400000000</v>
      </c>
      <c r="R496" s="21">
        <f t="shared" si="255"/>
        <v>636000000</v>
      </c>
      <c r="S496" s="21">
        <f t="shared" si="255"/>
        <v>636000000</v>
      </c>
      <c r="T496" s="21">
        <f t="shared" si="255"/>
        <v>636000000</v>
      </c>
      <c r="U496" s="21">
        <f t="shared" si="255"/>
        <v>636000000</v>
      </c>
      <c r="V496" s="57"/>
      <c r="W496" s="57"/>
      <c r="X496" s="57"/>
      <c r="Y496" s="12"/>
    </row>
    <row r="497" spans="1:25" s="23" customFormat="1" ht="15.6" hidden="1" x14ac:dyDescent="0.25">
      <c r="A497" s="24" t="s">
        <v>173</v>
      </c>
      <c r="B497" s="25">
        <v>11</v>
      </c>
      <c r="C497" s="52" t="s">
        <v>27</v>
      </c>
      <c r="D497" s="27">
        <v>351</v>
      </c>
      <c r="E497" s="20"/>
      <c r="F497" s="20"/>
      <c r="G497" s="21">
        <f>SUM(G498)</f>
        <v>355000000</v>
      </c>
      <c r="H497" s="21">
        <f t="shared" si="255"/>
        <v>355000000</v>
      </c>
      <c r="I497" s="21">
        <f t="shared" si="255"/>
        <v>355000000</v>
      </c>
      <c r="J497" s="21">
        <f t="shared" si="255"/>
        <v>355000000</v>
      </c>
      <c r="K497" s="21">
        <f t="shared" si="255"/>
        <v>355000000</v>
      </c>
      <c r="L497" s="22">
        <f t="shared" si="254"/>
        <v>100</v>
      </c>
      <c r="M497" s="21">
        <f t="shared" si="255"/>
        <v>400000000</v>
      </c>
      <c r="N497" s="21">
        <f t="shared" si="255"/>
        <v>400000000</v>
      </c>
      <c r="O497" s="21">
        <f t="shared" si="255"/>
        <v>636000000</v>
      </c>
      <c r="P497" s="21">
        <f t="shared" si="255"/>
        <v>636000000</v>
      </c>
      <c r="Q497" s="21">
        <f t="shared" si="255"/>
        <v>400000000</v>
      </c>
      <c r="R497" s="21">
        <f t="shared" si="255"/>
        <v>636000000</v>
      </c>
      <c r="S497" s="21">
        <f t="shared" si="255"/>
        <v>636000000</v>
      </c>
      <c r="T497" s="21">
        <f t="shared" si="255"/>
        <v>636000000</v>
      </c>
      <c r="U497" s="21">
        <f t="shared" si="255"/>
        <v>636000000</v>
      </c>
      <c r="V497" s="57"/>
      <c r="W497" s="57"/>
      <c r="X497" s="57"/>
      <c r="Y497" s="12"/>
    </row>
    <row r="498" spans="1:25" ht="30" hidden="1" x14ac:dyDescent="0.25">
      <c r="A498" s="28" t="s">
        <v>173</v>
      </c>
      <c r="B498" s="29">
        <v>11</v>
      </c>
      <c r="C498" s="53" t="s">
        <v>27</v>
      </c>
      <c r="D498" s="31">
        <v>3512</v>
      </c>
      <c r="E498" s="32" t="s">
        <v>140</v>
      </c>
      <c r="F498" s="32"/>
      <c r="G498" s="1">
        <v>355000000</v>
      </c>
      <c r="H498" s="1">
        <v>355000000</v>
      </c>
      <c r="I498" s="1">
        <v>355000000</v>
      </c>
      <c r="J498" s="1">
        <v>355000000</v>
      </c>
      <c r="K498" s="1">
        <v>355000000</v>
      </c>
      <c r="L498" s="33">
        <f t="shared" si="254"/>
        <v>100</v>
      </c>
      <c r="M498" s="1">
        <v>400000000</v>
      </c>
      <c r="N498" s="1">
        <v>400000000</v>
      </c>
      <c r="O498" s="1">
        <v>636000000</v>
      </c>
      <c r="P498" s="1">
        <f>O498</f>
        <v>636000000</v>
      </c>
      <c r="Q498" s="1">
        <v>400000000</v>
      </c>
      <c r="R498" s="1">
        <v>636000000</v>
      </c>
      <c r="S498" s="1">
        <f>R498</f>
        <v>636000000</v>
      </c>
      <c r="T498" s="1">
        <v>636000000</v>
      </c>
      <c r="U498" s="1">
        <f>T498</f>
        <v>636000000</v>
      </c>
    </row>
    <row r="499" spans="1:25" s="41" customFormat="1" ht="78" x14ac:dyDescent="0.25">
      <c r="A499" s="417" t="s">
        <v>487</v>
      </c>
      <c r="B499" s="418"/>
      <c r="C499" s="418"/>
      <c r="D499" s="418"/>
      <c r="E499" s="20" t="s">
        <v>372</v>
      </c>
      <c r="F499" s="51" t="s">
        <v>543</v>
      </c>
      <c r="G499" s="21">
        <f>G500+G502</f>
        <v>1150000</v>
      </c>
      <c r="H499" s="21">
        <f t="shared" ref="H499:U499" si="256">H500+H502</f>
        <v>120000</v>
      </c>
      <c r="I499" s="21">
        <f t="shared" si="256"/>
        <v>1150000</v>
      </c>
      <c r="J499" s="21">
        <f t="shared" si="256"/>
        <v>120000</v>
      </c>
      <c r="K499" s="21">
        <f t="shared" si="256"/>
        <v>986526.69000000006</v>
      </c>
      <c r="L499" s="22">
        <f t="shared" si="254"/>
        <v>85.784929565217396</v>
      </c>
      <c r="M499" s="21">
        <f t="shared" si="256"/>
        <v>780000</v>
      </c>
      <c r="N499" s="21">
        <f t="shared" si="256"/>
        <v>80000</v>
      </c>
      <c r="O499" s="21">
        <f t="shared" si="256"/>
        <v>0</v>
      </c>
      <c r="P499" s="21">
        <f t="shared" si="256"/>
        <v>0</v>
      </c>
      <c r="Q499" s="21">
        <f t="shared" si="256"/>
        <v>0</v>
      </c>
      <c r="R499" s="21">
        <f t="shared" si="256"/>
        <v>0</v>
      </c>
      <c r="S499" s="21">
        <f t="shared" si="256"/>
        <v>0</v>
      </c>
      <c r="T499" s="21">
        <f t="shared" si="256"/>
        <v>0</v>
      </c>
      <c r="U499" s="21">
        <f t="shared" si="256"/>
        <v>0</v>
      </c>
      <c r="V499" s="125"/>
      <c r="W499" s="125"/>
      <c r="X499" s="125"/>
      <c r="Y499" s="134"/>
    </row>
    <row r="500" spans="1:25" s="71" customFormat="1" ht="15.6" hidden="1" x14ac:dyDescent="0.25">
      <c r="A500" s="24" t="s">
        <v>305</v>
      </c>
      <c r="B500" s="25">
        <v>12</v>
      </c>
      <c r="C500" s="52" t="s">
        <v>28</v>
      </c>
      <c r="D500" s="42">
        <v>323</v>
      </c>
      <c r="E500" s="20"/>
      <c r="F500" s="20"/>
      <c r="G500" s="21">
        <f>SUM(G501)</f>
        <v>120000</v>
      </c>
      <c r="H500" s="21">
        <f t="shared" ref="H500:U500" si="257">SUM(H501)</f>
        <v>120000</v>
      </c>
      <c r="I500" s="21">
        <f t="shared" si="257"/>
        <v>120000</v>
      </c>
      <c r="J500" s="21">
        <f t="shared" si="257"/>
        <v>120000</v>
      </c>
      <c r="K500" s="21">
        <f t="shared" si="257"/>
        <v>98652.67</v>
      </c>
      <c r="L500" s="22">
        <f t="shared" si="254"/>
        <v>82.210558333333324</v>
      </c>
      <c r="M500" s="21">
        <f t="shared" si="257"/>
        <v>80000</v>
      </c>
      <c r="N500" s="21">
        <f t="shared" si="257"/>
        <v>80000</v>
      </c>
      <c r="O500" s="21">
        <f t="shared" si="257"/>
        <v>0</v>
      </c>
      <c r="P500" s="21">
        <f t="shared" si="257"/>
        <v>0</v>
      </c>
      <c r="Q500" s="21">
        <f t="shared" si="257"/>
        <v>0</v>
      </c>
      <c r="R500" s="21">
        <f t="shared" si="257"/>
        <v>0</v>
      </c>
      <c r="S500" s="21">
        <f t="shared" si="257"/>
        <v>0</v>
      </c>
      <c r="T500" s="21">
        <f t="shared" si="257"/>
        <v>0</v>
      </c>
      <c r="U500" s="21">
        <f t="shared" si="257"/>
        <v>0</v>
      </c>
      <c r="V500" s="128"/>
      <c r="W500" s="128"/>
      <c r="X500" s="128"/>
      <c r="Y500" s="137"/>
    </row>
    <row r="501" spans="1:25" s="72" customFormat="1" hidden="1" x14ac:dyDescent="0.25">
      <c r="A501" s="28" t="s">
        <v>305</v>
      </c>
      <c r="B501" s="29">
        <v>12</v>
      </c>
      <c r="C501" s="53" t="s">
        <v>28</v>
      </c>
      <c r="D501" s="56">
        <v>3237</v>
      </c>
      <c r="E501" s="32" t="s">
        <v>36</v>
      </c>
      <c r="F501" s="32"/>
      <c r="G501" s="1">
        <v>120000</v>
      </c>
      <c r="H501" s="1">
        <v>120000</v>
      </c>
      <c r="I501" s="1">
        <v>120000</v>
      </c>
      <c r="J501" s="1">
        <v>120000</v>
      </c>
      <c r="K501" s="1">
        <v>98652.67</v>
      </c>
      <c r="L501" s="33">
        <f t="shared" si="254"/>
        <v>82.210558333333324</v>
      </c>
      <c r="M501" s="1">
        <v>80000</v>
      </c>
      <c r="N501" s="1">
        <v>80000</v>
      </c>
      <c r="O501" s="1"/>
      <c r="P501" s="1">
        <f>O501</f>
        <v>0</v>
      </c>
      <c r="Q501" s="1">
        <v>0</v>
      </c>
      <c r="R501" s="1"/>
      <c r="S501" s="1">
        <f>R501</f>
        <v>0</v>
      </c>
      <c r="T501" s="1"/>
      <c r="U501" s="1">
        <f>T501</f>
        <v>0</v>
      </c>
      <c r="V501" s="2"/>
      <c r="W501" s="2"/>
      <c r="X501" s="2"/>
      <c r="Y501" s="138"/>
    </row>
    <row r="502" spans="1:25" s="71" customFormat="1" ht="15.6" hidden="1" x14ac:dyDescent="0.25">
      <c r="A502" s="24" t="s">
        <v>305</v>
      </c>
      <c r="B502" s="25">
        <v>51</v>
      </c>
      <c r="C502" s="52" t="s">
        <v>28</v>
      </c>
      <c r="D502" s="42">
        <v>323</v>
      </c>
      <c r="E502" s="20"/>
      <c r="F502" s="20"/>
      <c r="G502" s="21">
        <f>SUM(G503)</f>
        <v>1030000</v>
      </c>
      <c r="H502" s="21">
        <f t="shared" ref="H502:U502" si="258">SUM(H503)</f>
        <v>0</v>
      </c>
      <c r="I502" s="21">
        <f t="shared" si="258"/>
        <v>1030000</v>
      </c>
      <c r="J502" s="21">
        <f t="shared" si="258"/>
        <v>0</v>
      </c>
      <c r="K502" s="21">
        <f t="shared" si="258"/>
        <v>887874.02</v>
      </c>
      <c r="L502" s="22">
        <f t="shared" si="254"/>
        <v>86.201361165048539</v>
      </c>
      <c r="M502" s="21">
        <f t="shared" si="258"/>
        <v>700000</v>
      </c>
      <c r="N502" s="21">
        <f t="shared" si="258"/>
        <v>0</v>
      </c>
      <c r="O502" s="21">
        <f t="shared" si="258"/>
        <v>0</v>
      </c>
      <c r="P502" s="21">
        <f t="shared" si="258"/>
        <v>0</v>
      </c>
      <c r="Q502" s="21">
        <f t="shared" si="258"/>
        <v>0</v>
      </c>
      <c r="R502" s="21">
        <f t="shared" si="258"/>
        <v>0</v>
      </c>
      <c r="S502" s="21">
        <f t="shared" si="258"/>
        <v>0</v>
      </c>
      <c r="T502" s="21">
        <f t="shared" si="258"/>
        <v>0</v>
      </c>
      <c r="U502" s="21">
        <f t="shared" si="258"/>
        <v>0</v>
      </c>
      <c r="V502" s="128"/>
      <c r="W502" s="128"/>
      <c r="X502" s="128"/>
      <c r="Y502" s="137"/>
    </row>
    <row r="503" spans="1:25" s="72" customFormat="1" hidden="1" x14ac:dyDescent="0.25">
      <c r="A503" s="28" t="s">
        <v>305</v>
      </c>
      <c r="B503" s="29">
        <v>51</v>
      </c>
      <c r="C503" s="53" t="s">
        <v>28</v>
      </c>
      <c r="D503" s="56">
        <v>3237</v>
      </c>
      <c r="E503" s="32" t="s">
        <v>36</v>
      </c>
      <c r="F503" s="32"/>
      <c r="G503" s="1">
        <v>1030000</v>
      </c>
      <c r="H503" s="59"/>
      <c r="I503" s="1">
        <v>1030000</v>
      </c>
      <c r="J503" s="59"/>
      <c r="K503" s="1">
        <v>887874.02</v>
      </c>
      <c r="L503" s="33">
        <f t="shared" si="254"/>
        <v>86.201361165048539</v>
      </c>
      <c r="M503" s="1">
        <v>700000</v>
      </c>
      <c r="N503" s="59"/>
      <c r="O503" s="1"/>
      <c r="P503" s="59"/>
      <c r="Q503" s="1">
        <v>0</v>
      </c>
      <c r="R503" s="1"/>
      <c r="S503" s="59"/>
      <c r="T503" s="1"/>
      <c r="U503" s="59"/>
      <c r="V503" s="2"/>
      <c r="W503" s="2"/>
      <c r="X503" s="2"/>
      <c r="Y503" s="138"/>
    </row>
    <row r="504" spans="1:25" s="23" customFormat="1" ht="15.6" x14ac:dyDescent="0.25">
      <c r="A504" s="422" t="s">
        <v>384</v>
      </c>
      <c r="B504" s="422"/>
      <c r="C504" s="422"/>
      <c r="D504" s="422"/>
      <c r="E504" s="422"/>
      <c r="F504" s="422"/>
      <c r="G504" s="18">
        <f>SUM(G505+G518+G523+G528+G536+G539+G542+G551+G558+G563+G566+G545+G548+G569)</f>
        <v>119465000</v>
      </c>
      <c r="H504" s="18">
        <f t="shared" ref="H504:U504" si="259">SUM(H505+H518+H523+H528+H536+H539+H542+H551+H558+H563+H566+H545+H548+H569)</f>
        <v>119095000</v>
      </c>
      <c r="I504" s="18">
        <f t="shared" si="259"/>
        <v>234465000</v>
      </c>
      <c r="J504" s="18">
        <f t="shared" si="259"/>
        <v>234095000</v>
      </c>
      <c r="K504" s="18">
        <f t="shared" si="259"/>
        <v>231622033.00999999</v>
      </c>
      <c r="L504" s="19">
        <f t="shared" si="254"/>
        <v>98.787466363849603</v>
      </c>
      <c r="M504" s="18">
        <f t="shared" si="259"/>
        <v>106440000</v>
      </c>
      <c r="N504" s="18">
        <f t="shared" si="259"/>
        <v>106440000</v>
      </c>
      <c r="O504" s="18">
        <f t="shared" si="259"/>
        <v>130890000</v>
      </c>
      <c r="P504" s="18">
        <f t="shared" si="259"/>
        <v>130890000</v>
      </c>
      <c r="Q504" s="18">
        <f t="shared" si="259"/>
        <v>106495000</v>
      </c>
      <c r="R504" s="18">
        <f t="shared" si="259"/>
        <v>131590000</v>
      </c>
      <c r="S504" s="18">
        <f t="shared" si="259"/>
        <v>131590000</v>
      </c>
      <c r="T504" s="18">
        <f t="shared" si="259"/>
        <v>91590000</v>
      </c>
      <c r="U504" s="18">
        <f t="shared" si="259"/>
        <v>91590000</v>
      </c>
      <c r="V504" s="57"/>
      <c r="W504" s="57"/>
      <c r="X504" s="57"/>
      <c r="Y504" s="12"/>
    </row>
    <row r="505" spans="1:25" ht="62.4" x14ac:dyDescent="0.25">
      <c r="A505" s="417" t="s">
        <v>488</v>
      </c>
      <c r="B505" s="417"/>
      <c r="C505" s="417"/>
      <c r="D505" s="417"/>
      <c r="E505" s="20" t="s">
        <v>326</v>
      </c>
      <c r="F505" s="51" t="s">
        <v>544</v>
      </c>
      <c r="G505" s="21">
        <f>G506+G508+G510+G515</f>
        <v>795000</v>
      </c>
      <c r="H505" s="21">
        <f t="shared" ref="H505:U505" si="260">H506+H508+H510+H515</f>
        <v>795000</v>
      </c>
      <c r="I505" s="21">
        <f t="shared" si="260"/>
        <v>795000</v>
      </c>
      <c r="J505" s="21">
        <f t="shared" si="260"/>
        <v>795000</v>
      </c>
      <c r="K505" s="21">
        <f t="shared" si="260"/>
        <v>514651.69</v>
      </c>
      <c r="L505" s="22">
        <f t="shared" si="254"/>
        <v>64.736061635220125</v>
      </c>
      <c r="M505" s="21">
        <f t="shared" si="260"/>
        <v>840000</v>
      </c>
      <c r="N505" s="21">
        <f t="shared" si="260"/>
        <v>840000</v>
      </c>
      <c r="O505" s="21">
        <f t="shared" si="260"/>
        <v>1390000</v>
      </c>
      <c r="P505" s="21">
        <f t="shared" si="260"/>
        <v>1390000</v>
      </c>
      <c r="Q505" s="21">
        <f t="shared" si="260"/>
        <v>895000</v>
      </c>
      <c r="R505" s="21">
        <f t="shared" si="260"/>
        <v>1390000</v>
      </c>
      <c r="S505" s="21">
        <f t="shared" si="260"/>
        <v>1390000</v>
      </c>
      <c r="T505" s="21">
        <f t="shared" si="260"/>
        <v>1390000</v>
      </c>
      <c r="U505" s="21">
        <f t="shared" si="260"/>
        <v>1390000</v>
      </c>
      <c r="Y505" s="76"/>
    </row>
    <row r="506" spans="1:25" s="23" customFormat="1" ht="15.6" hidden="1" x14ac:dyDescent="0.25">
      <c r="A506" s="24" t="s">
        <v>15</v>
      </c>
      <c r="B506" s="25">
        <v>11</v>
      </c>
      <c r="C506" s="52" t="s">
        <v>23</v>
      </c>
      <c r="D506" s="27">
        <v>321</v>
      </c>
      <c r="E506" s="20"/>
      <c r="F506" s="20"/>
      <c r="G506" s="21">
        <f>SUM(G507)</f>
        <v>10000</v>
      </c>
      <c r="H506" s="21">
        <f t="shared" ref="H506:U506" si="261">SUM(H507)</f>
        <v>10000</v>
      </c>
      <c r="I506" s="21">
        <f t="shared" si="261"/>
        <v>10000</v>
      </c>
      <c r="J506" s="21">
        <f t="shared" si="261"/>
        <v>10000</v>
      </c>
      <c r="K506" s="21">
        <f t="shared" si="261"/>
        <v>0</v>
      </c>
      <c r="L506" s="22">
        <f t="shared" si="254"/>
        <v>0</v>
      </c>
      <c r="M506" s="21">
        <f t="shared" si="261"/>
        <v>10000</v>
      </c>
      <c r="N506" s="21">
        <f t="shared" si="261"/>
        <v>10000</v>
      </c>
      <c r="O506" s="21">
        <f t="shared" si="261"/>
        <v>10000</v>
      </c>
      <c r="P506" s="21">
        <f t="shared" si="261"/>
        <v>10000</v>
      </c>
      <c r="Q506" s="21">
        <f t="shared" si="261"/>
        <v>10000</v>
      </c>
      <c r="R506" s="21">
        <f t="shared" si="261"/>
        <v>10000</v>
      </c>
      <c r="S506" s="21">
        <f t="shared" si="261"/>
        <v>10000</v>
      </c>
      <c r="T506" s="21">
        <f t="shared" si="261"/>
        <v>10000</v>
      </c>
      <c r="U506" s="21">
        <f t="shared" si="261"/>
        <v>10000</v>
      </c>
      <c r="V506" s="57"/>
      <c r="W506" s="57"/>
      <c r="X506" s="57"/>
      <c r="Y506" s="12"/>
    </row>
    <row r="507" spans="1:25" s="35" customFormat="1" hidden="1" x14ac:dyDescent="0.25">
      <c r="A507" s="28" t="s">
        <v>15</v>
      </c>
      <c r="B507" s="29">
        <v>11</v>
      </c>
      <c r="C507" s="53" t="s">
        <v>23</v>
      </c>
      <c r="D507" s="31">
        <v>3213</v>
      </c>
      <c r="E507" s="32" t="s">
        <v>112</v>
      </c>
      <c r="F507" s="32"/>
      <c r="G507" s="1">
        <v>10000</v>
      </c>
      <c r="H507" s="1">
        <v>10000</v>
      </c>
      <c r="I507" s="1">
        <v>10000</v>
      </c>
      <c r="J507" s="1">
        <v>10000</v>
      </c>
      <c r="K507" s="1">
        <v>0</v>
      </c>
      <c r="L507" s="33">
        <f t="shared" si="254"/>
        <v>0</v>
      </c>
      <c r="M507" s="1">
        <v>10000</v>
      </c>
      <c r="N507" s="1">
        <v>10000</v>
      </c>
      <c r="O507" s="1">
        <v>10000</v>
      </c>
      <c r="P507" s="1">
        <f>O507</f>
        <v>10000</v>
      </c>
      <c r="Q507" s="1">
        <v>10000</v>
      </c>
      <c r="R507" s="1">
        <v>10000</v>
      </c>
      <c r="S507" s="1">
        <f>R507</f>
        <v>10000</v>
      </c>
      <c r="T507" s="1">
        <v>10000</v>
      </c>
      <c r="U507" s="1">
        <f>T507</f>
        <v>10000</v>
      </c>
      <c r="V507" s="1"/>
      <c r="W507" s="1"/>
      <c r="X507" s="1"/>
      <c r="Y507" s="74"/>
    </row>
    <row r="508" spans="1:25" s="36" customFormat="1" ht="15.6" hidden="1" x14ac:dyDescent="0.25">
      <c r="A508" s="24" t="s">
        <v>15</v>
      </c>
      <c r="B508" s="25">
        <v>11</v>
      </c>
      <c r="C508" s="52" t="s">
        <v>23</v>
      </c>
      <c r="D508" s="27">
        <v>322</v>
      </c>
      <c r="E508" s="20"/>
      <c r="F508" s="20"/>
      <c r="G508" s="21">
        <f>SUM(G509)</f>
        <v>5000</v>
      </c>
      <c r="H508" s="21">
        <f t="shared" ref="H508:U508" si="262">SUM(H509)</f>
        <v>5000</v>
      </c>
      <c r="I508" s="21">
        <f t="shared" si="262"/>
        <v>5000</v>
      </c>
      <c r="J508" s="21">
        <f t="shared" si="262"/>
        <v>5000</v>
      </c>
      <c r="K508" s="21">
        <f t="shared" si="262"/>
        <v>0</v>
      </c>
      <c r="L508" s="22">
        <f t="shared" si="254"/>
        <v>0</v>
      </c>
      <c r="M508" s="21">
        <f t="shared" si="262"/>
        <v>5000</v>
      </c>
      <c r="N508" s="21">
        <f t="shared" si="262"/>
        <v>5000</v>
      </c>
      <c r="O508" s="21">
        <f t="shared" si="262"/>
        <v>5000</v>
      </c>
      <c r="P508" s="21">
        <f t="shared" si="262"/>
        <v>5000</v>
      </c>
      <c r="Q508" s="21">
        <f t="shared" si="262"/>
        <v>5000</v>
      </c>
      <c r="R508" s="21">
        <f t="shared" si="262"/>
        <v>5000</v>
      </c>
      <c r="S508" s="21">
        <f t="shared" si="262"/>
        <v>5000</v>
      </c>
      <c r="T508" s="21">
        <f t="shared" si="262"/>
        <v>5000</v>
      </c>
      <c r="U508" s="21">
        <f t="shared" si="262"/>
        <v>5000</v>
      </c>
      <c r="V508" s="21"/>
      <c r="W508" s="21"/>
      <c r="X508" s="21"/>
      <c r="Y508" s="132"/>
    </row>
    <row r="509" spans="1:25" hidden="1" x14ac:dyDescent="0.25">
      <c r="A509" s="28" t="s">
        <v>15</v>
      </c>
      <c r="B509" s="29">
        <v>11</v>
      </c>
      <c r="C509" s="53" t="s">
        <v>23</v>
      </c>
      <c r="D509" s="31">
        <v>3221</v>
      </c>
      <c r="E509" s="32" t="s">
        <v>146</v>
      </c>
      <c r="F509" s="32"/>
      <c r="G509" s="1">
        <v>5000</v>
      </c>
      <c r="H509" s="1">
        <v>5000</v>
      </c>
      <c r="I509" s="1">
        <v>5000</v>
      </c>
      <c r="J509" s="1">
        <v>5000</v>
      </c>
      <c r="K509" s="1">
        <v>0</v>
      </c>
      <c r="L509" s="33">
        <f t="shared" si="254"/>
        <v>0</v>
      </c>
      <c r="M509" s="1">
        <v>5000</v>
      </c>
      <c r="N509" s="1">
        <v>5000</v>
      </c>
      <c r="O509" s="1">
        <v>5000</v>
      </c>
      <c r="P509" s="1">
        <f t="shared" ref="P509:P517" si="263">O509</f>
        <v>5000</v>
      </c>
      <c r="Q509" s="1">
        <v>5000</v>
      </c>
      <c r="R509" s="1">
        <v>5000</v>
      </c>
      <c r="S509" s="1">
        <f t="shared" ref="S509:S517" si="264">R509</f>
        <v>5000</v>
      </c>
      <c r="T509" s="1">
        <v>5000</v>
      </c>
      <c r="U509" s="1">
        <f t="shared" ref="U509:U517" si="265">T509</f>
        <v>5000</v>
      </c>
    </row>
    <row r="510" spans="1:25" s="23" customFormat="1" ht="15.6" hidden="1" x14ac:dyDescent="0.25">
      <c r="A510" s="24" t="s">
        <v>15</v>
      </c>
      <c r="B510" s="25">
        <v>11</v>
      </c>
      <c r="C510" s="52" t="s">
        <v>23</v>
      </c>
      <c r="D510" s="27">
        <v>323</v>
      </c>
      <c r="E510" s="20"/>
      <c r="F510" s="20"/>
      <c r="G510" s="21">
        <f>SUM(G511:G514)</f>
        <v>210000</v>
      </c>
      <c r="H510" s="21">
        <f t="shared" ref="H510:U510" si="266">SUM(H511:H514)</f>
        <v>210000</v>
      </c>
      <c r="I510" s="21">
        <f t="shared" si="266"/>
        <v>210000</v>
      </c>
      <c r="J510" s="21">
        <f t="shared" si="266"/>
        <v>210000</v>
      </c>
      <c r="K510" s="21">
        <f t="shared" si="266"/>
        <v>99804</v>
      </c>
      <c r="L510" s="22">
        <f t="shared" si="254"/>
        <v>47.525714285714287</v>
      </c>
      <c r="M510" s="21">
        <f t="shared" si="266"/>
        <v>210000</v>
      </c>
      <c r="N510" s="21">
        <f t="shared" si="266"/>
        <v>210000</v>
      </c>
      <c r="O510" s="21">
        <f t="shared" si="266"/>
        <v>210000</v>
      </c>
      <c r="P510" s="21">
        <f t="shared" si="266"/>
        <v>210000</v>
      </c>
      <c r="Q510" s="21">
        <f t="shared" si="266"/>
        <v>215000</v>
      </c>
      <c r="R510" s="21">
        <f t="shared" si="266"/>
        <v>210000</v>
      </c>
      <c r="S510" s="21">
        <f t="shared" si="266"/>
        <v>210000</v>
      </c>
      <c r="T510" s="21">
        <f t="shared" si="266"/>
        <v>210000</v>
      </c>
      <c r="U510" s="21">
        <f t="shared" si="266"/>
        <v>210000</v>
      </c>
      <c r="V510" s="57"/>
      <c r="W510" s="57"/>
      <c r="X510" s="57"/>
      <c r="Y510" s="12"/>
    </row>
    <row r="511" spans="1:25" hidden="1" x14ac:dyDescent="0.25">
      <c r="A511" s="28" t="s">
        <v>15</v>
      </c>
      <c r="B511" s="29">
        <v>11</v>
      </c>
      <c r="C511" s="53" t="s">
        <v>23</v>
      </c>
      <c r="D511" s="31">
        <v>3231</v>
      </c>
      <c r="E511" s="32" t="s">
        <v>117</v>
      </c>
      <c r="F511" s="32"/>
      <c r="G511" s="1">
        <v>50000</v>
      </c>
      <c r="H511" s="1">
        <v>50000</v>
      </c>
      <c r="I511" s="1">
        <v>50000</v>
      </c>
      <c r="J511" s="1">
        <v>50000</v>
      </c>
      <c r="K511" s="1">
        <v>36692.129999999997</v>
      </c>
      <c r="L511" s="33">
        <f t="shared" si="254"/>
        <v>73.384259999999983</v>
      </c>
      <c r="M511" s="1">
        <v>50000</v>
      </c>
      <c r="N511" s="1">
        <v>50000</v>
      </c>
      <c r="O511" s="1">
        <v>50000</v>
      </c>
      <c r="P511" s="1">
        <f t="shared" si="263"/>
        <v>50000</v>
      </c>
      <c r="Q511" s="1">
        <v>55000</v>
      </c>
      <c r="R511" s="1">
        <v>50000</v>
      </c>
      <c r="S511" s="1">
        <f t="shared" si="264"/>
        <v>50000</v>
      </c>
      <c r="T511" s="1">
        <v>50000</v>
      </c>
      <c r="U511" s="1">
        <f t="shared" si="265"/>
        <v>50000</v>
      </c>
    </row>
    <row r="512" spans="1:25" hidden="1" x14ac:dyDescent="0.25">
      <c r="A512" s="28" t="s">
        <v>15</v>
      </c>
      <c r="B512" s="29">
        <v>11</v>
      </c>
      <c r="C512" s="53" t="s">
        <v>23</v>
      </c>
      <c r="D512" s="31">
        <v>3235</v>
      </c>
      <c r="E512" s="32" t="s">
        <v>42</v>
      </c>
      <c r="F512" s="32"/>
      <c r="G512" s="1">
        <v>10000</v>
      </c>
      <c r="H512" s="1">
        <v>10000</v>
      </c>
      <c r="I512" s="1">
        <v>10000</v>
      </c>
      <c r="J512" s="1">
        <v>10000</v>
      </c>
      <c r="K512" s="1">
        <v>0</v>
      </c>
      <c r="L512" s="33">
        <f t="shared" si="254"/>
        <v>0</v>
      </c>
      <c r="M512" s="1">
        <v>10000</v>
      </c>
      <c r="N512" s="1">
        <v>10000</v>
      </c>
      <c r="O512" s="1">
        <v>10000</v>
      </c>
      <c r="P512" s="1">
        <f t="shared" si="263"/>
        <v>10000</v>
      </c>
      <c r="Q512" s="1">
        <v>10000</v>
      </c>
      <c r="R512" s="1">
        <v>10000</v>
      </c>
      <c r="S512" s="1">
        <f t="shared" si="264"/>
        <v>10000</v>
      </c>
      <c r="T512" s="1">
        <v>10000</v>
      </c>
      <c r="U512" s="1">
        <f t="shared" si="265"/>
        <v>10000</v>
      </c>
    </row>
    <row r="513" spans="1:25" s="23" customFormat="1" ht="15.6" hidden="1" x14ac:dyDescent="0.25">
      <c r="A513" s="28" t="s">
        <v>15</v>
      </c>
      <c r="B513" s="29">
        <v>11</v>
      </c>
      <c r="C513" s="53" t="s">
        <v>23</v>
      </c>
      <c r="D513" s="31">
        <v>3237</v>
      </c>
      <c r="E513" s="32" t="s">
        <v>36</v>
      </c>
      <c r="F513" s="32"/>
      <c r="G513" s="1">
        <v>120000</v>
      </c>
      <c r="H513" s="1">
        <v>120000</v>
      </c>
      <c r="I513" s="1">
        <v>120000</v>
      </c>
      <c r="J513" s="1">
        <v>120000</v>
      </c>
      <c r="K513" s="1">
        <v>63111.87</v>
      </c>
      <c r="L513" s="33">
        <f t="shared" si="254"/>
        <v>52.593224999999997</v>
      </c>
      <c r="M513" s="1">
        <v>120000</v>
      </c>
      <c r="N513" s="1">
        <v>120000</v>
      </c>
      <c r="O513" s="1">
        <v>120000</v>
      </c>
      <c r="P513" s="1">
        <f t="shared" si="263"/>
        <v>120000</v>
      </c>
      <c r="Q513" s="1">
        <v>120000</v>
      </c>
      <c r="R513" s="1">
        <v>120000</v>
      </c>
      <c r="S513" s="1">
        <f t="shared" si="264"/>
        <v>120000</v>
      </c>
      <c r="T513" s="1">
        <v>120000</v>
      </c>
      <c r="U513" s="1">
        <f t="shared" si="265"/>
        <v>120000</v>
      </c>
      <c r="V513" s="57"/>
      <c r="W513" s="57"/>
      <c r="X513" s="57"/>
      <c r="Y513" s="12"/>
    </row>
    <row r="514" spans="1:25" s="23" customFormat="1" ht="15.6" hidden="1" x14ac:dyDescent="0.25">
      <c r="A514" s="28" t="s">
        <v>15</v>
      </c>
      <c r="B514" s="29">
        <v>11</v>
      </c>
      <c r="C514" s="53" t="s">
        <v>23</v>
      </c>
      <c r="D514" s="31">
        <v>3238</v>
      </c>
      <c r="E514" s="32" t="s">
        <v>122</v>
      </c>
      <c r="F514" s="32"/>
      <c r="G514" s="1">
        <v>30000</v>
      </c>
      <c r="H514" s="1">
        <v>30000</v>
      </c>
      <c r="I514" s="1">
        <v>30000</v>
      </c>
      <c r="J514" s="1">
        <v>30000</v>
      </c>
      <c r="K514" s="1">
        <v>0</v>
      </c>
      <c r="L514" s="33">
        <f t="shared" si="254"/>
        <v>0</v>
      </c>
      <c r="M514" s="1">
        <v>30000</v>
      </c>
      <c r="N514" s="1">
        <v>30000</v>
      </c>
      <c r="O514" s="1">
        <v>30000</v>
      </c>
      <c r="P514" s="1">
        <f t="shared" si="263"/>
        <v>30000</v>
      </c>
      <c r="Q514" s="1">
        <v>30000</v>
      </c>
      <c r="R514" s="1">
        <v>30000</v>
      </c>
      <c r="S514" s="1">
        <f t="shared" si="264"/>
        <v>30000</v>
      </c>
      <c r="T514" s="1">
        <v>30000</v>
      </c>
      <c r="U514" s="1">
        <f t="shared" si="265"/>
        <v>30000</v>
      </c>
      <c r="V514" s="57"/>
      <c r="W514" s="57"/>
      <c r="X514" s="57"/>
      <c r="Y514" s="12"/>
    </row>
    <row r="515" spans="1:25" s="23" customFormat="1" ht="15.6" hidden="1" x14ac:dyDescent="0.25">
      <c r="A515" s="24" t="s">
        <v>15</v>
      </c>
      <c r="B515" s="25">
        <v>11</v>
      </c>
      <c r="C515" s="52" t="s">
        <v>23</v>
      </c>
      <c r="D515" s="27">
        <v>329</v>
      </c>
      <c r="E515" s="20"/>
      <c r="F515" s="20"/>
      <c r="G515" s="21">
        <f>SUM(G516:G517)</f>
        <v>570000</v>
      </c>
      <c r="H515" s="21">
        <f t="shared" ref="H515:U515" si="267">SUM(H516:H517)</f>
        <v>570000</v>
      </c>
      <c r="I515" s="21">
        <f t="shared" si="267"/>
        <v>570000</v>
      </c>
      <c r="J515" s="21">
        <f t="shared" si="267"/>
        <v>570000</v>
      </c>
      <c r="K515" s="21">
        <f t="shared" si="267"/>
        <v>414847.69</v>
      </c>
      <c r="L515" s="22">
        <f t="shared" si="254"/>
        <v>72.780296491228071</v>
      </c>
      <c r="M515" s="21">
        <f t="shared" si="267"/>
        <v>615000</v>
      </c>
      <c r="N515" s="21">
        <f t="shared" si="267"/>
        <v>615000</v>
      </c>
      <c r="O515" s="21">
        <f t="shared" si="267"/>
        <v>1165000</v>
      </c>
      <c r="P515" s="21">
        <f t="shared" si="267"/>
        <v>1165000</v>
      </c>
      <c r="Q515" s="21">
        <f t="shared" si="267"/>
        <v>665000</v>
      </c>
      <c r="R515" s="21">
        <f t="shared" si="267"/>
        <v>1165000</v>
      </c>
      <c r="S515" s="21">
        <f t="shared" si="267"/>
        <v>1165000</v>
      </c>
      <c r="T515" s="21">
        <f t="shared" si="267"/>
        <v>1165000</v>
      </c>
      <c r="U515" s="21">
        <f t="shared" si="267"/>
        <v>1165000</v>
      </c>
      <c r="V515" s="57"/>
      <c r="W515" s="57"/>
      <c r="X515" s="57"/>
      <c r="Y515" s="12"/>
    </row>
    <row r="516" spans="1:25" hidden="1" x14ac:dyDescent="0.25">
      <c r="A516" s="28" t="s">
        <v>15</v>
      </c>
      <c r="B516" s="29">
        <v>11</v>
      </c>
      <c r="C516" s="53" t="s">
        <v>23</v>
      </c>
      <c r="D516" s="31">
        <v>3294</v>
      </c>
      <c r="E516" s="32" t="s">
        <v>37</v>
      </c>
      <c r="F516" s="32"/>
      <c r="G516" s="1">
        <v>550000</v>
      </c>
      <c r="H516" s="1">
        <v>550000</v>
      </c>
      <c r="I516" s="1">
        <v>550000</v>
      </c>
      <c r="J516" s="1">
        <v>550000</v>
      </c>
      <c r="K516" s="1">
        <v>414847.69</v>
      </c>
      <c r="L516" s="33">
        <f t="shared" si="254"/>
        <v>75.426852727272731</v>
      </c>
      <c r="M516" s="1">
        <v>600000</v>
      </c>
      <c r="N516" s="1">
        <v>600000</v>
      </c>
      <c r="O516" s="1">
        <v>1165000</v>
      </c>
      <c r="P516" s="1">
        <f t="shared" si="263"/>
        <v>1165000</v>
      </c>
      <c r="Q516" s="1">
        <v>650000</v>
      </c>
      <c r="R516" s="1">
        <v>1165000</v>
      </c>
      <c r="S516" s="1">
        <f t="shared" si="264"/>
        <v>1165000</v>
      </c>
      <c r="T516" s="1">
        <v>1165000</v>
      </c>
      <c r="U516" s="1">
        <f t="shared" si="265"/>
        <v>1165000</v>
      </c>
    </row>
    <row r="517" spans="1:25" hidden="1" x14ac:dyDescent="0.25">
      <c r="A517" s="28" t="s">
        <v>15</v>
      </c>
      <c r="B517" s="29">
        <v>11</v>
      </c>
      <c r="C517" s="53" t="s">
        <v>23</v>
      </c>
      <c r="D517" s="31">
        <v>3299</v>
      </c>
      <c r="E517" s="32" t="s">
        <v>125</v>
      </c>
      <c r="F517" s="32"/>
      <c r="G517" s="1">
        <v>20000</v>
      </c>
      <c r="H517" s="1">
        <v>20000</v>
      </c>
      <c r="I517" s="1">
        <v>20000</v>
      </c>
      <c r="J517" s="1">
        <v>20000</v>
      </c>
      <c r="K517" s="1">
        <v>0</v>
      </c>
      <c r="L517" s="33">
        <f t="shared" si="254"/>
        <v>0</v>
      </c>
      <c r="M517" s="1">
        <v>15000</v>
      </c>
      <c r="N517" s="1">
        <v>15000</v>
      </c>
      <c r="O517" s="1"/>
      <c r="P517" s="1">
        <f t="shared" si="263"/>
        <v>0</v>
      </c>
      <c r="Q517" s="1">
        <v>15000</v>
      </c>
      <c r="R517" s="1"/>
      <c r="S517" s="1">
        <f t="shared" si="264"/>
        <v>0</v>
      </c>
      <c r="T517" s="1"/>
      <c r="U517" s="1">
        <f t="shared" si="265"/>
        <v>0</v>
      </c>
    </row>
    <row r="518" spans="1:25" ht="62.4" x14ac:dyDescent="0.25">
      <c r="A518" s="417" t="s">
        <v>489</v>
      </c>
      <c r="B518" s="417"/>
      <c r="C518" s="417"/>
      <c r="D518" s="417"/>
      <c r="E518" s="20" t="s">
        <v>10</v>
      </c>
      <c r="F518" s="51" t="s">
        <v>544</v>
      </c>
      <c r="G518" s="21">
        <f>G519+G521</f>
        <v>650000</v>
      </c>
      <c r="H518" s="21">
        <f t="shared" ref="H518:U518" si="268">H519+H521</f>
        <v>650000</v>
      </c>
      <c r="I518" s="21">
        <f t="shared" si="268"/>
        <v>650000</v>
      </c>
      <c r="J518" s="21">
        <f t="shared" si="268"/>
        <v>650000</v>
      </c>
      <c r="K518" s="21">
        <f t="shared" si="268"/>
        <v>0</v>
      </c>
      <c r="L518" s="22">
        <f t="shared" si="254"/>
        <v>0</v>
      </c>
      <c r="M518" s="21">
        <f t="shared" si="268"/>
        <v>650000</v>
      </c>
      <c r="N518" s="21">
        <f t="shared" si="268"/>
        <v>650000</v>
      </c>
      <c r="O518" s="21">
        <f t="shared" si="268"/>
        <v>650000</v>
      </c>
      <c r="P518" s="21">
        <f t="shared" si="268"/>
        <v>650000</v>
      </c>
      <c r="Q518" s="21">
        <f t="shared" si="268"/>
        <v>650000</v>
      </c>
      <c r="R518" s="21">
        <f t="shared" si="268"/>
        <v>650000</v>
      </c>
      <c r="S518" s="21">
        <f t="shared" si="268"/>
        <v>650000</v>
      </c>
      <c r="T518" s="21">
        <f t="shared" si="268"/>
        <v>650000</v>
      </c>
      <c r="U518" s="21">
        <f t="shared" si="268"/>
        <v>650000</v>
      </c>
    </row>
    <row r="519" spans="1:25" s="23" customFormat="1" ht="15.6" hidden="1" x14ac:dyDescent="0.25">
      <c r="A519" s="24" t="s">
        <v>9</v>
      </c>
      <c r="B519" s="25">
        <v>11</v>
      </c>
      <c r="C519" s="26" t="s">
        <v>18</v>
      </c>
      <c r="D519" s="27">
        <v>381</v>
      </c>
      <c r="E519" s="20"/>
      <c r="F519" s="20"/>
      <c r="G519" s="21">
        <f>SUM(G520)</f>
        <v>250000</v>
      </c>
      <c r="H519" s="21">
        <f t="shared" ref="H519:U519" si="269">SUM(H520)</f>
        <v>250000</v>
      </c>
      <c r="I519" s="21">
        <f t="shared" si="269"/>
        <v>250000</v>
      </c>
      <c r="J519" s="21">
        <f t="shared" si="269"/>
        <v>250000</v>
      </c>
      <c r="K519" s="21">
        <f t="shared" si="269"/>
        <v>0</v>
      </c>
      <c r="L519" s="22">
        <f t="shared" si="254"/>
        <v>0</v>
      </c>
      <c r="M519" s="21">
        <f t="shared" si="269"/>
        <v>250000</v>
      </c>
      <c r="N519" s="21">
        <f t="shared" si="269"/>
        <v>250000</v>
      </c>
      <c r="O519" s="21">
        <f t="shared" si="269"/>
        <v>250000</v>
      </c>
      <c r="P519" s="21">
        <f t="shared" si="269"/>
        <v>250000</v>
      </c>
      <c r="Q519" s="21">
        <f t="shared" si="269"/>
        <v>250000</v>
      </c>
      <c r="R519" s="21">
        <f t="shared" si="269"/>
        <v>250000</v>
      </c>
      <c r="S519" s="21">
        <f t="shared" si="269"/>
        <v>250000</v>
      </c>
      <c r="T519" s="21">
        <f t="shared" si="269"/>
        <v>250000</v>
      </c>
      <c r="U519" s="21">
        <f t="shared" si="269"/>
        <v>250000</v>
      </c>
      <c r="V519" s="57"/>
      <c r="W519" s="57"/>
      <c r="X519" s="57"/>
      <c r="Y519" s="12"/>
    </row>
    <row r="520" spans="1:25" hidden="1" x14ac:dyDescent="0.25">
      <c r="A520" s="28" t="s">
        <v>9</v>
      </c>
      <c r="B520" s="29">
        <v>11</v>
      </c>
      <c r="C520" s="30" t="s">
        <v>18</v>
      </c>
      <c r="D520" s="31">
        <v>3811</v>
      </c>
      <c r="E520" s="32" t="s">
        <v>141</v>
      </c>
      <c r="F520" s="32"/>
      <c r="G520" s="1">
        <v>250000</v>
      </c>
      <c r="H520" s="1">
        <v>250000</v>
      </c>
      <c r="I520" s="1">
        <v>250000</v>
      </c>
      <c r="J520" s="1">
        <v>250000</v>
      </c>
      <c r="K520" s="1">
        <v>0</v>
      </c>
      <c r="L520" s="33">
        <f t="shared" si="254"/>
        <v>0</v>
      </c>
      <c r="M520" s="1">
        <v>250000</v>
      </c>
      <c r="N520" s="1">
        <v>250000</v>
      </c>
      <c r="O520" s="1">
        <v>250000</v>
      </c>
      <c r="P520" s="1">
        <f>O520</f>
        <v>250000</v>
      </c>
      <c r="Q520" s="1">
        <v>250000</v>
      </c>
      <c r="R520" s="1">
        <v>250000</v>
      </c>
      <c r="S520" s="1">
        <f>R520</f>
        <v>250000</v>
      </c>
      <c r="T520" s="1">
        <v>250000</v>
      </c>
      <c r="U520" s="1">
        <f>T520</f>
        <v>250000</v>
      </c>
    </row>
    <row r="521" spans="1:25" s="23" customFormat="1" ht="15.6" hidden="1" x14ac:dyDescent="0.25">
      <c r="A521" s="24" t="s">
        <v>9</v>
      </c>
      <c r="B521" s="25">
        <v>11</v>
      </c>
      <c r="C521" s="26" t="s">
        <v>18</v>
      </c>
      <c r="D521" s="27">
        <v>382</v>
      </c>
      <c r="E521" s="20"/>
      <c r="F521" s="20"/>
      <c r="G521" s="21">
        <f>SUM(G522)</f>
        <v>400000</v>
      </c>
      <c r="H521" s="21">
        <f t="shared" ref="H521:U521" si="270">SUM(H522)</f>
        <v>400000</v>
      </c>
      <c r="I521" s="21">
        <f t="shared" si="270"/>
        <v>400000</v>
      </c>
      <c r="J521" s="21">
        <f t="shared" si="270"/>
        <v>400000</v>
      </c>
      <c r="K521" s="21">
        <f t="shared" si="270"/>
        <v>0</v>
      </c>
      <c r="L521" s="22">
        <f t="shared" si="254"/>
        <v>0</v>
      </c>
      <c r="M521" s="21">
        <f t="shared" si="270"/>
        <v>400000</v>
      </c>
      <c r="N521" s="21">
        <f t="shared" si="270"/>
        <v>400000</v>
      </c>
      <c r="O521" s="21">
        <f t="shared" si="270"/>
        <v>400000</v>
      </c>
      <c r="P521" s="21">
        <f t="shared" si="270"/>
        <v>400000</v>
      </c>
      <c r="Q521" s="21">
        <f t="shared" si="270"/>
        <v>400000</v>
      </c>
      <c r="R521" s="21">
        <f t="shared" si="270"/>
        <v>400000</v>
      </c>
      <c r="S521" s="21">
        <f t="shared" si="270"/>
        <v>400000</v>
      </c>
      <c r="T521" s="21">
        <f t="shared" si="270"/>
        <v>400000</v>
      </c>
      <c r="U521" s="21">
        <f t="shared" si="270"/>
        <v>400000</v>
      </c>
      <c r="V521" s="57"/>
      <c r="W521" s="57"/>
      <c r="X521" s="57"/>
      <c r="Y521" s="12"/>
    </row>
    <row r="522" spans="1:25" ht="35.25" hidden="1" customHeight="1" x14ac:dyDescent="0.25">
      <c r="A522" s="28" t="s">
        <v>9</v>
      </c>
      <c r="B522" s="29">
        <v>11</v>
      </c>
      <c r="C522" s="30" t="s">
        <v>18</v>
      </c>
      <c r="D522" s="31">
        <v>3821</v>
      </c>
      <c r="E522" s="32" t="s">
        <v>38</v>
      </c>
      <c r="F522" s="32"/>
      <c r="G522" s="1">
        <v>400000</v>
      </c>
      <c r="H522" s="1">
        <v>400000</v>
      </c>
      <c r="I522" s="1">
        <v>400000</v>
      </c>
      <c r="J522" s="1">
        <v>400000</v>
      </c>
      <c r="K522" s="1">
        <v>0</v>
      </c>
      <c r="L522" s="33">
        <f t="shared" si="254"/>
        <v>0</v>
      </c>
      <c r="M522" s="1">
        <v>400000</v>
      </c>
      <c r="N522" s="1">
        <v>400000</v>
      </c>
      <c r="O522" s="1">
        <v>400000</v>
      </c>
      <c r="P522" s="1">
        <f>O522</f>
        <v>400000</v>
      </c>
      <c r="Q522" s="1">
        <v>400000</v>
      </c>
      <c r="R522" s="1">
        <v>400000</v>
      </c>
      <c r="S522" s="1">
        <f>R522</f>
        <v>400000</v>
      </c>
      <c r="T522" s="1">
        <v>400000</v>
      </c>
      <c r="U522" s="1">
        <f>T522</f>
        <v>400000</v>
      </c>
    </row>
    <row r="523" spans="1:25" ht="62.4" x14ac:dyDescent="0.25">
      <c r="A523" s="417" t="s">
        <v>490</v>
      </c>
      <c r="B523" s="417"/>
      <c r="C523" s="417"/>
      <c r="D523" s="417"/>
      <c r="E523" s="20" t="s">
        <v>283</v>
      </c>
      <c r="F523" s="51" t="s">
        <v>544</v>
      </c>
      <c r="G523" s="21">
        <f>G524+G526</f>
        <v>6500000</v>
      </c>
      <c r="H523" s="21">
        <f t="shared" ref="H523:U523" si="271">H524+H526</f>
        <v>6500000</v>
      </c>
      <c r="I523" s="21">
        <f t="shared" si="271"/>
        <v>6500000</v>
      </c>
      <c r="J523" s="21">
        <f t="shared" si="271"/>
        <v>6500000</v>
      </c>
      <c r="K523" s="21">
        <f t="shared" si="271"/>
        <v>6000000</v>
      </c>
      <c r="L523" s="22">
        <f t="shared" si="254"/>
        <v>92.307692307692307</v>
      </c>
      <c r="M523" s="21">
        <f t="shared" si="271"/>
        <v>6500000</v>
      </c>
      <c r="N523" s="21">
        <f t="shared" si="271"/>
        <v>6500000</v>
      </c>
      <c r="O523" s="21">
        <f t="shared" si="271"/>
        <v>6500000</v>
      </c>
      <c r="P523" s="21">
        <f t="shared" si="271"/>
        <v>6500000</v>
      </c>
      <c r="Q523" s="21">
        <f t="shared" si="271"/>
        <v>6500000</v>
      </c>
      <c r="R523" s="21">
        <f t="shared" si="271"/>
        <v>6500000</v>
      </c>
      <c r="S523" s="21">
        <f t="shared" si="271"/>
        <v>6500000</v>
      </c>
      <c r="T523" s="21">
        <f t="shared" si="271"/>
        <v>6500000</v>
      </c>
      <c r="U523" s="21">
        <f t="shared" si="271"/>
        <v>6500000</v>
      </c>
    </row>
    <row r="524" spans="1:25" s="23" customFormat="1" ht="15.6" hidden="1" x14ac:dyDescent="0.25">
      <c r="A524" s="24" t="s">
        <v>170</v>
      </c>
      <c r="B524" s="25">
        <v>11</v>
      </c>
      <c r="C524" s="52" t="s">
        <v>23</v>
      </c>
      <c r="D524" s="27">
        <v>363</v>
      </c>
      <c r="E524" s="20"/>
      <c r="F524" s="20"/>
      <c r="G524" s="21">
        <f>SUM(G525)</f>
        <v>500000</v>
      </c>
      <c r="H524" s="21">
        <f t="shared" ref="H524:U524" si="272">SUM(H525)</f>
        <v>500000</v>
      </c>
      <c r="I524" s="21">
        <f t="shared" si="272"/>
        <v>500000</v>
      </c>
      <c r="J524" s="21">
        <f t="shared" si="272"/>
        <v>500000</v>
      </c>
      <c r="K524" s="21">
        <f t="shared" si="272"/>
        <v>0</v>
      </c>
      <c r="L524" s="22">
        <f t="shared" si="254"/>
        <v>0</v>
      </c>
      <c r="M524" s="21">
        <f t="shared" si="272"/>
        <v>500000</v>
      </c>
      <c r="N524" s="21">
        <f t="shared" si="272"/>
        <v>500000</v>
      </c>
      <c r="O524" s="21">
        <f t="shared" si="272"/>
        <v>500000</v>
      </c>
      <c r="P524" s="21">
        <f t="shared" si="272"/>
        <v>500000</v>
      </c>
      <c r="Q524" s="21">
        <f t="shared" si="272"/>
        <v>500000</v>
      </c>
      <c r="R524" s="21">
        <f t="shared" si="272"/>
        <v>500000</v>
      </c>
      <c r="S524" s="21">
        <f t="shared" si="272"/>
        <v>500000</v>
      </c>
      <c r="T524" s="21">
        <f t="shared" si="272"/>
        <v>500000</v>
      </c>
      <c r="U524" s="21">
        <f t="shared" si="272"/>
        <v>500000</v>
      </c>
      <c r="V524" s="57"/>
      <c r="W524" s="57"/>
      <c r="X524" s="57"/>
      <c r="Y524" s="12"/>
    </row>
    <row r="525" spans="1:25" hidden="1" x14ac:dyDescent="0.25">
      <c r="A525" s="28" t="s">
        <v>170</v>
      </c>
      <c r="B525" s="29">
        <v>11</v>
      </c>
      <c r="C525" s="53" t="s">
        <v>23</v>
      </c>
      <c r="D525" s="31">
        <v>3632</v>
      </c>
      <c r="E525" s="32" t="s">
        <v>244</v>
      </c>
      <c r="F525" s="32"/>
      <c r="G525" s="1">
        <v>500000</v>
      </c>
      <c r="H525" s="1">
        <v>500000</v>
      </c>
      <c r="I525" s="1">
        <v>500000</v>
      </c>
      <c r="J525" s="1">
        <v>500000</v>
      </c>
      <c r="K525" s="1">
        <v>0</v>
      </c>
      <c r="L525" s="33">
        <f t="shared" si="254"/>
        <v>0</v>
      </c>
      <c r="M525" s="1">
        <v>500000</v>
      </c>
      <c r="N525" s="1">
        <v>500000</v>
      </c>
      <c r="O525" s="1">
        <v>500000</v>
      </c>
      <c r="P525" s="1">
        <f>O525</f>
        <v>500000</v>
      </c>
      <c r="Q525" s="1">
        <v>500000</v>
      </c>
      <c r="R525" s="1">
        <v>500000</v>
      </c>
      <c r="S525" s="1">
        <f>R525</f>
        <v>500000</v>
      </c>
      <c r="T525" s="1">
        <v>500000</v>
      </c>
      <c r="U525" s="1">
        <f>T525</f>
        <v>500000</v>
      </c>
    </row>
    <row r="526" spans="1:25" s="23" customFormat="1" ht="15.6" hidden="1" x14ac:dyDescent="0.25">
      <c r="A526" s="24" t="s">
        <v>170</v>
      </c>
      <c r="B526" s="25">
        <v>11</v>
      </c>
      <c r="C526" s="52" t="s">
        <v>23</v>
      </c>
      <c r="D526" s="27">
        <v>386</v>
      </c>
      <c r="E526" s="20"/>
      <c r="F526" s="20"/>
      <c r="G526" s="21">
        <f>SUM(G527)</f>
        <v>6000000</v>
      </c>
      <c r="H526" s="21">
        <f t="shared" ref="H526:U526" si="273">SUM(H527)</f>
        <v>6000000</v>
      </c>
      <c r="I526" s="21">
        <f t="shared" si="273"/>
        <v>6000000</v>
      </c>
      <c r="J526" s="21">
        <f t="shared" si="273"/>
        <v>6000000</v>
      </c>
      <c r="K526" s="21">
        <f t="shared" si="273"/>
        <v>6000000</v>
      </c>
      <c r="L526" s="22">
        <f t="shared" si="254"/>
        <v>100</v>
      </c>
      <c r="M526" s="21">
        <f t="shared" si="273"/>
        <v>6000000</v>
      </c>
      <c r="N526" s="21">
        <f t="shared" si="273"/>
        <v>6000000</v>
      </c>
      <c r="O526" s="21">
        <f t="shared" si="273"/>
        <v>6000000</v>
      </c>
      <c r="P526" s="21">
        <f t="shared" si="273"/>
        <v>6000000</v>
      </c>
      <c r="Q526" s="21">
        <f t="shared" si="273"/>
        <v>6000000</v>
      </c>
      <c r="R526" s="21">
        <f t="shared" si="273"/>
        <v>6000000</v>
      </c>
      <c r="S526" s="21">
        <f t="shared" si="273"/>
        <v>6000000</v>
      </c>
      <c r="T526" s="21">
        <f t="shared" si="273"/>
        <v>6000000</v>
      </c>
      <c r="U526" s="21">
        <f t="shared" si="273"/>
        <v>6000000</v>
      </c>
      <c r="V526" s="57"/>
      <c r="W526" s="57"/>
      <c r="X526" s="57"/>
      <c r="Y526" s="12"/>
    </row>
    <row r="527" spans="1:25" ht="45" hidden="1" x14ac:dyDescent="0.25">
      <c r="A527" s="28" t="s">
        <v>170</v>
      </c>
      <c r="B527" s="29">
        <v>11</v>
      </c>
      <c r="C527" s="53" t="s">
        <v>23</v>
      </c>
      <c r="D527" s="31">
        <v>3861</v>
      </c>
      <c r="E527" s="32" t="s">
        <v>282</v>
      </c>
      <c r="F527" s="32"/>
      <c r="G527" s="1">
        <v>6000000</v>
      </c>
      <c r="H527" s="1">
        <v>6000000</v>
      </c>
      <c r="I527" s="1">
        <v>6000000</v>
      </c>
      <c r="J527" s="1">
        <v>6000000</v>
      </c>
      <c r="K527" s="1">
        <v>6000000</v>
      </c>
      <c r="L527" s="33">
        <f t="shared" si="254"/>
        <v>100</v>
      </c>
      <c r="M527" s="1">
        <v>6000000</v>
      </c>
      <c r="N527" s="1">
        <v>6000000</v>
      </c>
      <c r="O527" s="1">
        <v>6000000</v>
      </c>
      <c r="P527" s="1">
        <f>O527</f>
        <v>6000000</v>
      </c>
      <c r="Q527" s="1">
        <v>6000000</v>
      </c>
      <c r="R527" s="1">
        <v>6000000</v>
      </c>
      <c r="S527" s="1">
        <f>R527</f>
        <v>6000000</v>
      </c>
      <c r="T527" s="1">
        <v>6000000</v>
      </c>
      <c r="U527" s="1">
        <f>T527</f>
        <v>6000000</v>
      </c>
    </row>
    <row r="528" spans="1:25" s="35" customFormat="1" ht="62.4" x14ac:dyDescent="0.25">
      <c r="A528" s="417" t="s">
        <v>491</v>
      </c>
      <c r="B528" s="417"/>
      <c r="C528" s="417"/>
      <c r="D528" s="417"/>
      <c r="E528" s="20" t="s">
        <v>5</v>
      </c>
      <c r="F528" s="51" t="s">
        <v>544</v>
      </c>
      <c r="G528" s="21">
        <f>G529+G531</f>
        <v>17500000</v>
      </c>
      <c r="H528" s="21">
        <f t="shared" ref="H528:U528" si="274">H529+H531</f>
        <v>17500000</v>
      </c>
      <c r="I528" s="21">
        <f t="shared" si="274"/>
        <v>17500000</v>
      </c>
      <c r="J528" s="21">
        <f t="shared" si="274"/>
        <v>17500000</v>
      </c>
      <c r="K528" s="21">
        <f t="shared" si="274"/>
        <v>17500000</v>
      </c>
      <c r="L528" s="22">
        <f t="shared" si="254"/>
        <v>100</v>
      </c>
      <c r="M528" s="21">
        <f t="shared" si="274"/>
        <v>17300000</v>
      </c>
      <c r="N528" s="21">
        <f t="shared" si="274"/>
        <v>17300000</v>
      </c>
      <c r="O528" s="21">
        <f t="shared" si="274"/>
        <v>17400000</v>
      </c>
      <c r="P528" s="21">
        <f t="shared" si="274"/>
        <v>17400000</v>
      </c>
      <c r="Q528" s="21">
        <f t="shared" si="274"/>
        <v>17300000</v>
      </c>
      <c r="R528" s="21">
        <f t="shared" si="274"/>
        <v>17400000</v>
      </c>
      <c r="S528" s="21">
        <f t="shared" si="274"/>
        <v>17400000</v>
      </c>
      <c r="T528" s="21">
        <f t="shared" si="274"/>
        <v>17400000</v>
      </c>
      <c r="U528" s="21">
        <f t="shared" si="274"/>
        <v>17400000</v>
      </c>
      <c r="V528" s="1"/>
      <c r="W528" s="1"/>
      <c r="X528" s="1"/>
      <c r="Y528" s="74"/>
    </row>
    <row r="529" spans="1:25" s="36" customFormat="1" ht="15.6" hidden="1" x14ac:dyDescent="0.25">
      <c r="A529" s="24" t="s">
        <v>7</v>
      </c>
      <c r="B529" s="25">
        <v>11</v>
      </c>
      <c r="C529" s="52" t="s">
        <v>23</v>
      </c>
      <c r="D529" s="27">
        <v>351</v>
      </c>
      <c r="E529" s="20"/>
      <c r="F529" s="20"/>
      <c r="G529" s="21">
        <f>SUM(G530)</f>
        <v>6500000</v>
      </c>
      <c r="H529" s="21">
        <f t="shared" ref="H529:U529" si="275">SUM(H530)</f>
        <v>6500000</v>
      </c>
      <c r="I529" s="21">
        <f t="shared" si="275"/>
        <v>6500000</v>
      </c>
      <c r="J529" s="21">
        <f t="shared" si="275"/>
        <v>6500000</v>
      </c>
      <c r="K529" s="21">
        <f t="shared" si="275"/>
        <v>6500000</v>
      </c>
      <c r="L529" s="22">
        <f t="shared" si="254"/>
        <v>100</v>
      </c>
      <c r="M529" s="21">
        <f t="shared" si="275"/>
        <v>6300000</v>
      </c>
      <c r="N529" s="21">
        <f t="shared" si="275"/>
        <v>6300000</v>
      </c>
      <c r="O529" s="21">
        <f t="shared" si="275"/>
        <v>6400000</v>
      </c>
      <c r="P529" s="21">
        <f t="shared" si="275"/>
        <v>6400000</v>
      </c>
      <c r="Q529" s="21">
        <f t="shared" si="275"/>
        <v>6300000</v>
      </c>
      <c r="R529" s="21">
        <f t="shared" si="275"/>
        <v>6400000</v>
      </c>
      <c r="S529" s="21">
        <f t="shared" si="275"/>
        <v>6400000</v>
      </c>
      <c r="T529" s="21">
        <f t="shared" si="275"/>
        <v>6400000</v>
      </c>
      <c r="U529" s="21">
        <f t="shared" si="275"/>
        <v>6400000</v>
      </c>
      <c r="V529" s="21"/>
      <c r="W529" s="21"/>
      <c r="X529" s="21"/>
      <c r="Y529" s="132"/>
    </row>
    <row r="530" spans="1:25" s="35" customFormat="1" ht="30" hidden="1" x14ac:dyDescent="0.25">
      <c r="A530" s="28" t="s">
        <v>7</v>
      </c>
      <c r="B530" s="29">
        <v>11</v>
      </c>
      <c r="C530" s="53" t="s">
        <v>23</v>
      </c>
      <c r="D530" s="31">
        <v>3512</v>
      </c>
      <c r="E530" s="32" t="s">
        <v>140</v>
      </c>
      <c r="F530" s="32"/>
      <c r="G530" s="1">
        <v>6500000</v>
      </c>
      <c r="H530" s="1">
        <v>6500000</v>
      </c>
      <c r="I530" s="1">
        <v>6500000</v>
      </c>
      <c r="J530" s="1">
        <v>6500000</v>
      </c>
      <c r="K530" s="1">
        <v>6500000</v>
      </c>
      <c r="L530" s="33">
        <f t="shared" si="254"/>
        <v>100</v>
      </c>
      <c r="M530" s="1">
        <v>6300000</v>
      </c>
      <c r="N530" s="1">
        <v>6300000</v>
      </c>
      <c r="O530" s="1">
        <v>6400000</v>
      </c>
      <c r="P530" s="1">
        <f>O530</f>
        <v>6400000</v>
      </c>
      <c r="Q530" s="1">
        <v>6300000</v>
      </c>
      <c r="R530" s="1">
        <v>6400000</v>
      </c>
      <c r="S530" s="1">
        <f>R530</f>
        <v>6400000</v>
      </c>
      <c r="T530" s="1">
        <v>6400000</v>
      </c>
      <c r="U530" s="1">
        <f>T530</f>
        <v>6400000</v>
      </c>
      <c r="V530" s="1"/>
      <c r="W530" s="1"/>
      <c r="X530" s="1"/>
      <c r="Y530" s="74"/>
    </row>
    <row r="531" spans="1:25" s="36" customFormat="1" ht="15.6" hidden="1" x14ac:dyDescent="0.25">
      <c r="A531" s="24" t="s">
        <v>7</v>
      </c>
      <c r="B531" s="25">
        <v>11</v>
      </c>
      <c r="C531" s="52" t="s">
        <v>23</v>
      </c>
      <c r="D531" s="27">
        <v>386</v>
      </c>
      <c r="E531" s="20"/>
      <c r="F531" s="20"/>
      <c r="G531" s="21">
        <f>SUM(G532)</f>
        <v>11000000</v>
      </c>
      <c r="H531" s="21">
        <f t="shared" ref="H531:U531" si="276">SUM(H532)</f>
        <v>11000000</v>
      </c>
      <c r="I531" s="21">
        <f t="shared" si="276"/>
        <v>11000000</v>
      </c>
      <c r="J531" s="21">
        <f t="shared" si="276"/>
        <v>11000000</v>
      </c>
      <c r="K531" s="21">
        <f t="shared" si="276"/>
        <v>11000000</v>
      </c>
      <c r="L531" s="22">
        <f t="shared" si="254"/>
        <v>100</v>
      </c>
      <c r="M531" s="21">
        <f t="shared" si="276"/>
        <v>11000000</v>
      </c>
      <c r="N531" s="21">
        <f t="shared" si="276"/>
        <v>11000000</v>
      </c>
      <c r="O531" s="21">
        <f t="shared" si="276"/>
        <v>11000000</v>
      </c>
      <c r="P531" s="21">
        <f t="shared" si="276"/>
        <v>11000000</v>
      </c>
      <c r="Q531" s="21">
        <f t="shared" si="276"/>
        <v>11000000</v>
      </c>
      <c r="R531" s="21">
        <f t="shared" si="276"/>
        <v>11000000</v>
      </c>
      <c r="S531" s="21">
        <f t="shared" si="276"/>
        <v>11000000</v>
      </c>
      <c r="T531" s="21">
        <f t="shared" si="276"/>
        <v>11000000</v>
      </c>
      <c r="U531" s="21">
        <f t="shared" si="276"/>
        <v>11000000</v>
      </c>
      <c r="V531" s="21"/>
      <c r="W531" s="21"/>
      <c r="X531" s="21"/>
      <c r="Y531" s="132"/>
    </row>
    <row r="532" spans="1:25" s="35" customFormat="1" ht="45" hidden="1" x14ac:dyDescent="0.25">
      <c r="A532" s="28" t="s">
        <v>7</v>
      </c>
      <c r="B532" s="29">
        <v>11</v>
      </c>
      <c r="C532" s="53" t="s">
        <v>23</v>
      </c>
      <c r="D532" s="31">
        <v>3861</v>
      </c>
      <c r="E532" s="32" t="s">
        <v>282</v>
      </c>
      <c r="F532" s="32"/>
      <c r="G532" s="1">
        <v>11000000</v>
      </c>
      <c r="H532" s="1">
        <v>11000000</v>
      </c>
      <c r="I532" s="1">
        <v>11000000</v>
      </c>
      <c r="J532" s="1">
        <v>11000000</v>
      </c>
      <c r="K532" s="1">
        <v>11000000</v>
      </c>
      <c r="L532" s="33">
        <f t="shared" si="254"/>
        <v>100</v>
      </c>
      <c r="M532" s="1">
        <v>11000000</v>
      </c>
      <c r="N532" s="1">
        <v>11000000</v>
      </c>
      <c r="O532" s="1">
        <v>11000000</v>
      </c>
      <c r="P532" s="1">
        <f>O532</f>
        <v>11000000</v>
      </c>
      <c r="Q532" s="1">
        <v>11000000</v>
      </c>
      <c r="R532" s="1">
        <v>11000000</v>
      </c>
      <c r="S532" s="1">
        <f>R532</f>
        <v>11000000</v>
      </c>
      <c r="T532" s="1">
        <v>11000000</v>
      </c>
      <c r="U532" s="1">
        <f>T532</f>
        <v>11000000</v>
      </c>
      <c r="V532" s="1"/>
      <c r="W532" s="1"/>
      <c r="X532" s="1"/>
      <c r="Y532" s="74"/>
    </row>
    <row r="533" spans="1:25" s="36" customFormat="1" ht="62.4" x14ac:dyDescent="0.25">
      <c r="A533" s="417" t="s">
        <v>585</v>
      </c>
      <c r="B533" s="417"/>
      <c r="C533" s="417"/>
      <c r="D533" s="417"/>
      <c r="E533" s="20" t="s">
        <v>403</v>
      </c>
      <c r="F533" s="51" t="s">
        <v>544</v>
      </c>
      <c r="G533" s="21">
        <f>SUM(G534)</f>
        <v>0</v>
      </c>
      <c r="H533" s="21">
        <f t="shared" ref="H533:U534" si="277">SUM(H534)</f>
        <v>0</v>
      </c>
      <c r="I533" s="21">
        <f t="shared" si="277"/>
        <v>0</v>
      </c>
      <c r="J533" s="21">
        <f t="shared" si="277"/>
        <v>0</v>
      </c>
      <c r="K533" s="21">
        <f t="shared" si="277"/>
        <v>0</v>
      </c>
      <c r="L533" s="22" t="str">
        <f t="shared" si="254"/>
        <v>-</v>
      </c>
      <c r="M533" s="21">
        <f t="shared" si="277"/>
        <v>600000</v>
      </c>
      <c r="N533" s="21">
        <f t="shared" si="277"/>
        <v>600000</v>
      </c>
      <c r="O533" s="21">
        <f t="shared" si="277"/>
        <v>0</v>
      </c>
      <c r="P533" s="21">
        <f t="shared" si="277"/>
        <v>0</v>
      </c>
      <c r="Q533" s="21">
        <f t="shared" si="277"/>
        <v>0</v>
      </c>
      <c r="R533" s="21">
        <f t="shared" si="277"/>
        <v>0</v>
      </c>
      <c r="S533" s="21">
        <f t="shared" si="277"/>
        <v>0</v>
      </c>
      <c r="T533" s="21">
        <f t="shared" si="277"/>
        <v>0</v>
      </c>
      <c r="U533" s="21">
        <f t="shared" si="277"/>
        <v>0</v>
      </c>
      <c r="V533" s="21"/>
      <c r="W533" s="21"/>
      <c r="X533" s="21"/>
      <c r="Y533" s="132"/>
    </row>
    <row r="534" spans="1:25" s="36" customFormat="1" ht="15.6" hidden="1" x14ac:dyDescent="0.25">
      <c r="A534" s="24" t="s">
        <v>402</v>
      </c>
      <c r="B534" s="25">
        <v>11</v>
      </c>
      <c r="C534" s="52" t="s">
        <v>23</v>
      </c>
      <c r="D534" s="27">
        <v>412</v>
      </c>
      <c r="E534" s="20"/>
      <c r="F534" s="20"/>
      <c r="G534" s="21">
        <f>SUM(G535)</f>
        <v>0</v>
      </c>
      <c r="H534" s="21">
        <f t="shared" si="277"/>
        <v>0</v>
      </c>
      <c r="I534" s="21">
        <f t="shared" si="277"/>
        <v>0</v>
      </c>
      <c r="J534" s="21">
        <f t="shared" si="277"/>
        <v>0</v>
      </c>
      <c r="K534" s="21">
        <f t="shared" si="277"/>
        <v>0</v>
      </c>
      <c r="L534" s="22" t="str">
        <f t="shared" si="254"/>
        <v>-</v>
      </c>
      <c r="M534" s="21">
        <f t="shared" si="277"/>
        <v>600000</v>
      </c>
      <c r="N534" s="21">
        <f t="shared" si="277"/>
        <v>600000</v>
      </c>
      <c r="O534" s="21">
        <f t="shared" si="277"/>
        <v>0</v>
      </c>
      <c r="P534" s="21">
        <f t="shared" si="277"/>
        <v>0</v>
      </c>
      <c r="Q534" s="21">
        <f t="shared" si="277"/>
        <v>0</v>
      </c>
      <c r="R534" s="21">
        <f t="shared" si="277"/>
        <v>0</v>
      </c>
      <c r="S534" s="21">
        <f t="shared" si="277"/>
        <v>0</v>
      </c>
      <c r="T534" s="21">
        <f t="shared" si="277"/>
        <v>0</v>
      </c>
      <c r="U534" s="21">
        <f t="shared" si="277"/>
        <v>0</v>
      </c>
      <c r="V534" s="21"/>
      <c r="W534" s="21"/>
      <c r="X534" s="21"/>
      <c r="Y534" s="132"/>
    </row>
    <row r="535" spans="1:25" s="35" customFormat="1" hidden="1" x14ac:dyDescent="0.25">
      <c r="A535" s="28" t="s">
        <v>402</v>
      </c>
      <c r="B535" s="29">
        <v>11</v>
      </c>
      <c r="C535" s="53" t="s">
        <v>23</v>
      </c>
      <c r="D535" s="31">
        <v>4126</v>
      </c>
      <c r="E535" s="32" t="s">
        <v>4</v>
      </c>
      <c r="F535" s="32"/>
      <c r="G535" s="1"/>
      <c r="H535" s="1"/>
      <c r="I535" s="1"/>
      <c r="J535" s="1"/>
      <c r="K535" s="1"/>
      <c r="L535" s="33" t="str">
        <f t="shared" si="254"/>
        <v>-</v>
      </c>
      <c r="M535" s="1">
        <v>600000</v>
      </c>
      <c r="N535" s="1">
        <v>600000</v>
      </c>
      <c r="O535" s="1"/>
      <c r="P535" s="1">
        <f>O535</f>
        <v>0</v>
      </c>
      <c r="Q535" s="1">
        <v>0</v>
      </c>
      <c r="R535" s="1"/>
      <c r="S535" s="1">
        <v>0</v>
      </c>
      <c r="T535" s="1"/>
      <c r="U535" s="1">
        <f>T535</f>
        <v>0</v>
      </c>
      <c r="V535" s="1"/>
      <c r="W535" s="1"/>
      <c r="X535" s="1"/>
      <c r="Y535" s="74"/>
    </row>
    <row r="536" spans="1:25" s="35" customFormat="1" ht="62.4" x14ac:dyDescent="0.25">
      <c r="A536" s="417" t="s">
        <v>492</v>
      </c>
      <c r="B536" s="417"/>
      <c r="C536" s="417"/>
      <c r="D536" s="417"/>
      <c r="E536" s="20" t="s">
        <v>248</v>
      </c>
      <c r="F536" s="51" t="s">
        <v>544</v>
      </c>
      <c r="G536" s="21">
        <f>SUM(G537)</f>
        <v>450000</v>
      </c>
      <c r="H536" s="21">
        <f t="shared" ref="H536:U537" si="278">SUM(H537)</f>
        <v>450000</v>
      </c>
      <c r="I536" s="21">
        <f t="shared" si="278"/>
        <v>450000</v>
      </c>
      <c r="J536" s="21">
        <f t="shared" si="278"/>
        <v>450000</v>
      </c>
      <c r="K536" s="21">
        <f t="shared" si="278"/>
        <v>302203.40999999997</v>
      </c>
      <c r="L536" s="22">
        <f t="shared" si="254"/>
        <v>67.15631333333333</v>
      </c>
      <c r="M536" s="21">
        <f t="shared" si="278"/>
        <v>550000</v>
      </c>
      <c r="N536" s="21">
        <f t="shared" si="278"/>
        <v>550000</v>
      </c>
      <c r="O536" s="21">
        <f t="shared" si="278"/>
        <v>450000</v>
      </c>
      <c r="P536" s="21">
        <f t="shared" si="278"/>
        <v>450000</v>
      </c>
      <c r="Q536" s="21">
        <f t="shared" si="278"/>
        <v>550000</v>
      </c>
      <c r="R536" s="21">
        <f t="shared" si="278"/>
        <v>450000</v>
      </c>
      <c r="S536" s="21">
        <f t="shared" si="278"/>
        <v>450000</v>
      </c>
      <c r="T536" s="21">
        <f t="shared" si="278"/>
        <v>450000</v>
      </c>
      <c r="U536" s="21">
        <f t="shared" si="278"/>
        <v>450000</v>
      </c>
      <c r="V536" s="1"/>
      <c r="W536" s="1"/>
      <c r="X536" s="1"/>
      <c r="Y536" s="74"/>
    </row>
    <row r="537" spans="1:25" s="36" customFormat="1" ht="15.6" hidden="1" x14ac:dyDescent="0.25">
      <c r="A537" s="24" t="s">
        <v>29</v>
      </c>
      <c r="B537" s="25">
        <v>11</v>
      </c>
      <c r="C537" s="52" t="s">
        <v>23</v>
      </c>
      <c r="D537" s="27">
        <v>329</v>
      </c>
      <c r="E537" s="20"/>
      <c r="F537" s="20"/>
      <c r="G537" s="21">
        <f>SUM(G538)</f>
        <v>450000</v>
      </c>
      <c r="H537" s="21">
        <f t="shared" si="278"/>
        <v>450000</v>
      </c>
      <c r="I537" s="21">
        <f t="shared" si="278"/>
        <v>450000</v>
      </c>
      <c r="J537" s="21">
        <f t="shared" si="278"/>
        <v>450000</v>
      </c>
      <c r="K537" s="21">
        <f t="shared" si="278"/>
        <v>302203.40999999997</v>
      </c>
      <c r="L537" s="22">
        <f t="shared" si="254"/>
        <v>67.15631333333333</v>
      </c>
      <c r="M537" s="21">
        <f t="shared" si="278"/>
        <v>550000</v>
      </c>
      <c r="N537" s="21">
        <f t="shared" si="278"/>
        <v>550000</v>
      </c>
      <c r="O537" s="21">
        <f t="shared" si="278"/>
        <v>450000</v>
      </c>
      <c r="P537" s="21">
        <f t="shared" si="278"/>
        <v>450000</v>
      </c>
      <c r="Q537" s="21">
        <f t="shared" si="278"/>
        <v>550000</v>
      </c>
      <c r="R537" s="21">
        <f t="shared" si="278"/>
        <v>450000</v>
      </c>
      <c r="S537" s="21">
        <f t="shared" si="278"/>
        <v>450000</v>
      </c>
      <c r="T537" s="21">
        <f t="shared" si="278"/>
        <v>450000</v>
      </c>
      <c r="U537" s="21">
        <f t="shared" si="278"/>
        <v>450000</v>
      </c>
      <c r="V537" s="21"/>
      <c r="W537" s="21"/>
      <c r="X537" s="21"/>
      <c r="Y537" s="132"/>
    </row>
    <row r="538" spans="1:25" s="35" customFormat="1" ht="30" hidden="1" x14ac:dyDescent="0.25">
      <c r="A538" s="28" t="s">
        <v>29</v>
      </c>
      <c r="B538" s="29">
        <v>11</v>
      </c>
      <c r="C538" s="53" t="s">
        <v>23</v>
      </c>
      <c r="D538" s="31">
        <v>3291</v>
      </c>
      <c r="E538" s="32" t="s">
        <v>109</v>
      </c>
      <c r="F538" s="32"/>
      <c r="G538" s="1">
        <v>450000</v>
      </c>
      <c r="H538" s="1">
        <v>450000</v>
      </c>
      <c r="I538" s="1">
        <v>450000</v>
      </c>
      <c r="J538" s="1">
        <v>450000</v>
      </c>
      <c r="K538" s="1">
        <v>302203.40999999997</v>
      </c>
      <c r="L538" s="33">
        <f t="shared" si="254"/>
        <v>67.15631333333333</v>
      </c>
      <c r="M538" s="1">
        <v>550000</v>
      </c>
      <c r="N538" s="1">
        <v>550000</v>
      </c>
      <c r="O538" s="1">
        <v>450000</v>
      </c>
      <c r="P538" s="1">
        <f>O538</f>
        <v>450000</v>
      </c>
      <c r="Q538" s="1">
        <v>550000</v>
      </c>
      <c r="R538" s="1">
        <v>450000</v>
      </c>
      <c r="S538" s="1">
        <f>R538</f>
        <v>450000</v>
      </c>
      <c r="T538" s="1">
        <v>450000</v>
      </c>
      <c r="U538" s="1">
        <f>T538</f>
        <v>450000</v>
      </c>
      <c r="V538" s="1"/>
      <c r="W538" s="1"/>
      <c r="X538" s="1"/>
      <c r="Y538" s="74"/>
    </row>
    <row r="539" spans="1:25" s="23" customFormat="1" ht="62.4" x14ac:dyDescent="0.25">
      <c r="A539" s="418" t="s">
        <v>493</v>
      </c>
      <c r="B539" s="418"/>
      <c r="C539" s="418"/>
      <c r="D539" s="418"/>
      <c r="E539" s="20" t="s">
        <v>12</v>
      </c>
      <c r="F539" s="51" t="s">
        <v>544</v>
      </c>
      <c r="G539" s="21">
        <f>SUM(G540)</f>
        <v>100000</v>
      </c>
      <c r="H539" s="21">
        <f t="shared" ref="H539:U540" si="279">SUM(H540)</f>
        <v>100000</v>
      </c>
      <c r="I539" s="21">
        <f t="shared" si="279"/>
        <v>100000</v>
      </c>
      <c r="J539" s="21">
        <f t="shared" si="279"/>
        <v>100000</v>
      </c>
      <c r="K539" s="21">
        <f t="shared" si="279"/>
        <v>0</v>
      </c>
      <c r="L539" s="22">
        <f t="shared" si="254"/>
        <v>0</v>
      </c>
      <c r="M539" s="21">
        <f t="shared" si="279"/>
        <v>1500000</v>
      </c>
      <c r="N539" s="21">
        <f t="shared" si="279"/>
        <v>1500000</v>
      </c>
      <c r="O539" s="21">
        <f t="shared" si="279"/>
        <v>100000</v>
      </c>
      <c r="P539" s="21">
        <f t="shared" si="279"/>
        <v>100000</v>
      </c>
      <c r="Q539" s="21">
        <f t="shared" si="279"/>
        <v>1500000</v>
      </c>
      <c r="R539" s="21">
        <f t="shared" si="279"/>
        <v>100000</v>
      </c>
      <c r="S539" s="21">
        <f t="shared" si="279"/>
        <v>100000</v>
      </c>
      <c r="T539" s="21">
        <f t="shared" si="279"/>
        <v>100000</v>
      </c>
      <c r="U539" s="21">
        <f t="shared" si="279"/>
        <v>100000</v>
      </c>
      <c r="V539" s="57"/>
      <c r="W539" s="57"/>
      <c r="X539" s="57"/>
      <c r="Y539" s="12"/>
    </row>
    <row r="540" spans="1:25" s="23" customFormat="1" ht="15.6" hidden="1" x14ac:dyDescent="0.25">
      <c r="A540" s="24" t="s">
        <v>3</v>
      </c>
      <c r="B540" s="25">
        <v>11</v>
      </c>
      <c r="C540" s="52" t="s">
        <v>23</v>
      </c>
      <c r="D540" s="42">
        <v>323</v>
      </c>
      <c r="E540" s="20"/>
      <c r="F540" s="20"/>
      <c r="G540" s="21">
        <f>SUM(G541)</f>
        <v>100000</v>
      </c>
      <c r="H540" s="21">
        <f t="shared" si="279"/>
        <v>100000</v>
      </c>
      <c r="I540" s="21">
        <f t="shared" si="279"/>
        <v>100000</v>
      </c>
      <c r="J540" s="21">
        <f t="shared" si="279"/>
        <v>100000</v>
      </c>
      <c r="K540" s="21">
        <f t="shared" si="279"/>
        <v>0</v>
      </c>
      <c r="L540" s="22">
        <f t="shared" si="254"/>
        <v>0</v>
      </c>
      <c r="M540" s="21">
        <f t="shared" si="279"/>
        <v>1500000</v>
      </c>
      <c r="N540" s="21">
        <f t="shared" si="279"/>
        <v>1500000</v>
      </c>
      <c r="O540" s="21">
        <f t="shared" si="279"/>
        <v>100000</v>
      </c>
      <c r="P540" s="21">
        <f t="shared" si="279"/>
        <v>100000</v>
      </c>
      <c r="Q540" s="21">
        <f t="shared" si="279"/>
        <v>1500000</v>
      </c>
      <c r="R540" s="21">
        <f t="shared" si="279"/>
        <v>100000</v>
      </c>
      <c r="S540" s="21">
        <f t="shared" si="279"/>
        <v>100000</v>
      </c>
      <c r="T540" s="21">
        <f t="shared" si="279"/>
        <v>100000</v>
      </c>
      <c r="U540" s="21">
        <f t="shared" si="279"/>
        <v>100000</v>
      </c>
      <c r="V540" s="57"/>
      <c r="W540" s="57"/>
      <c r="X540" s="57"/>
      <c r="Y540" s="12"/>
    </row>
    <row r="541" spans="1:25" hidden="1" x14ac:dyDescent="0.25">
      <c r="A541" s="28" t="s">
        <v>3</v>
      </c>
      <c r="B541" s="29">
        <v>11</v>
      </c>
      <c r="C541" s="53" t="s">
        <v>23</v>
      </c>
      <c r="D541" s="56">
        <v>3239</v>
      </c>
      <c r="E541" s="32" t="s">
        <v>150</v>
      </c>
      <c r="F541" s="32"/>
      <c r="G541" s="1">
        <v>100000</v>
      </c>
      <c r="H541" s="1">
        <v>100000</v>
      </c>
      <c r="I541" s="1">
        <v>100000</v>
      </c>
      <c r="J541" s="1">
        <v>100000</v>
      </c>
      <c r="K541" s="1">
        <v>0</v>
      </c>
      <c r="L541" s="33">
        <f t="shared" si="254"/>
        <v>0</v>
      </c>
      <c r="M541" s="1">
        <v>1500000</v>
      </c>
      <c r="N541" s="1">
        <v>1500000</v>
      </c>
      <c r="O541" s="1">
        <v>100000</v>
      </c>
      <c r="P541" s="1">
        <f>O541</f>
        <v>100000</v>
      </c>
      <c r="Q541" s="1">
        <v>1500000</v>
      </c>
      <c r="R541" s="1">
        <v>100000</v>
      </c>
      <c r="S541" s="1">
        <f>R541</f>
        <v>100000</v>
      </c>
      <c r="T541" s="1">
        <v>100000</v>
      </c>
      <c r="U541" s="1">
        <f>T541</f>
        <v>100000</v>
      </c>
    </row>
    <row r="542" spans="1:25" s="23" customFormat="1" ht="62.4" x14ac:dyDescent="0.25">
      <c r="A542" s="417" t="s">
        <v>494</v>
      </c>
      <c r="B542" s="417"/>
      <c r="C542" s="417"/>
      <c r="D542" s="417"/>
      <c r="E542" s="20" t="s">
        <v>54</v>
      </c>
      <c r="F542" s="51" t="s">
        <v>544</v>
      </c>
      <c r="G542" s="21">
        <f>SUM(G543)</f>
        <v>90000000</v>
      </c>
      <c r="H542" s="21">
        <f t="shared" ref="H542:U543" si="280">SUM(H543)</f>
        <v>90000000</v>
      </c>
      <c r="I542" s="21">
        <f t="shared" si="280"/>
        <v>205000000</v>
      </c>
      <c r="J542" s="21">
        <f t="shared" si="280"/>
        <v>205000000</v>
      </c>
      <c r="K542" s="21">
        <f t="shared" si="280"/>
        <v>205000000</v>
      </c>
      <c r="L542" s="22">
        <f t="shared" si="254"/>
        <v>100</v>
      </c>
      <c r="M542" s="21">
        <f t="shared" si="280"/>
        <v>76000000</v>
      </c>
      <c r="N542" s="21">
        <f t="shared" si="280"/>
        <v>76000000</v>
      </c>
      <c r="O542" s="21">
        <f t="shared" si="280"/>
        <v>100000000</v>
      </c>
      <c r="P542" s="21">
        <f t="shared" si="280"/>
        <v>100000000</v>
      </c>
      <c r="Q542" s="21">
        <f t="shared" si="280"/>
        <v>76000000</v>
      </c>
      <c r="R542" s="21">
        <f t="shared" si="280"/>
        <v>100000000</v>
      </c>
      <c r="S542" s="21">
        <f t="shared" si="280"/>
        <v>100000000</v>
      </c>
      <c r="T542" s="21">
        <f t="shared" si="280"/>
        <v>60000000</v>
      </c>
      <c r="U542" s="21">
        <f t="shared" si="280"/>
        <v>60000000</v>
      </c>
      <c r="V542" s="57"/>
      <c r="W542" s="57"/>
      <c r="X542" s="57"/>
      <c r="Y542" s="12"/>
    </row>
    <row r="543" spans="1:25" s="23" customFormat="1" ht="15.6" hidden="1" x14ac:dyDescent="0.25">
      <c r="A543" s="24" t="s">
        <v>171</v>
      </c>
      <c r="B543" s="25">
        <v>11</v>
      </c>
      <c r="C543" s="52" t="s">
        <v>23</v>
      </c>
      <c r="D543" s="27">
        <v>351</v>
      </c>
      <c r="E543" s="20"/>
      <c r="F543" s="20"/>
      <c r="G543" s="21">
        <f>SUM(G544)</f>
        <v>90000000</v>
      </c>
      <c r="H543" s="21">
        <f t="shared" si="280"/>
        <v>90000000</v>
      </c>
      <c r="I543" s="21">
        <f t="shared" si="280"/>
        <v>205000000</v>
      </c>
      <c r="J543" s="21">
        <f t="shared" si="280"/>
        <v>205000000</v>
      </c>
      <c r="K543" s="21">
        <f t="shared" si="280"/>
        <v>205000000</v>
      </c>
      <c r="L543" s="22">
        <f t="shared" si="254"/>
        <v>100</v>
      </c>
      <c r="M543" s="21">
        <f t="shared" si="280"/>
        <v>76000000</v>
      </c>
      <c r="N543" s="21">
        <f t="shared" si="280"/>
        <v>76000000</v>
      </c>
      <c r="O543" s="21">
        <f t="shared" si="280"/>
        <v>100000000</v>
      </c>
      <c r="P543" s="21">
        <f t="shared" si="280"/>
        <v>100000000</v>
      </c>
      <c r="Q543" s="21">
        <f t="shared" si="280"/>
        <v>76000000</v>
      </c>
      <c r="R543" s="21">
        <f t="shared" si="280"/>
        <v>100000000</v>
      </c>
      <c r="S543" s="21">
        <f t="shared" si="280"/>
        <v>100000000</v>
      </c>
      <c r="T543" s="21">
        <f t="shared" si="280"/>
        <v>60000000</v>
      </c>
      <c r="U543" s="21">
        <f t="shared" si="280"/>
        <v>60000000</v>
      </c>
      <c r="V543" s="57"/>
      <c r="W543" s="57"/>
      <c r="X543" s="57"/>
      <c r="Y543" s="12"/>
    </row>
    <row r="544" spans="1:25" ht="30" hidden="1" x14ac:dyDescent="0.25">
      <c r="A544" s="28" t="s">
        <v>171</v>
      </c>
      <c r="B544" s="29">
        <v>11</v>
      </c>
      <c r="C544" s="53" t="s">
        <v>23</v>
      </c>
      <c r="D544" s="56">
        <v>3512</v>
      </c>
      <c r="E544" s="32" t="s">
        <v>140</v>
      </c>
      <c r="F544" s="32"/>
      <c r="G544" s="1">
        <v>90000000</v>
      </c>
      <c r="H544" s="1">
        <v>90000000</v>
      </c>
      <c r="I544" s="1">
        <v>205000000</v>
      </c>
      <c r="J544" s="1">
        <v>205000000</v>
      </c>
      <c r="K544" s="1">
        <v>205000000</v>
      </c>
      <c r="L544" s="33">
        <f t="shared" si="254"/>
        <v>100</v>
      </c>
      <c r="M544" s="1">
        <v>76000000</v>
      </c>
      <c r="N544" s="1">
        <v>76000000</v>
      </c>
      <c r="O544" s="1">
        <v>100000000</v>
      </c>
      <c r="P544" s="1">
        <f>O544</f>
        <v>100000000</v>
      </c>
      <c r="Q544" s="1">
        <v>76000000</v>
      </c>
      <c r="R544" s="1">
        <v>100000000</v>
      </c>
      <c r="S544" s="1">
        <f>R544</f>
        <v>100000000</v>
      </c>
      <c r="T544" s="1">
        <v>60000000</v>
      </c>
      <c r="U544" s="1">
        <f>T544</f>
        <v>60000000</v>
      </c>
    </row>
    <row r="545" spans="1:25" s="23" customFormat="1" ht="62.4" x14ac:dyDescent="0.25">
      <c r="A545" s="434" t="s">
        <v>412</v>
      </c>
      <c r="B545" s="434"/>
      <c r="C545" s="434"/>
      <c r="D545" s="434"/>
      <c r="E545" s="40" t="s">
        <v>414</v>
      </c>
      <c r="F545" s="51" t="s">
        <v>544</v>
      </c>
      <c r="G545" s="21">
        <f>SUM(G546)</f>
        <v>0</v>
      </c>
      <c r="H545" s="21">
        <f t="shared" ref="H545:U546" si="281">SUM(H546)</f>
        <v>0</v>
      </c>
      <c r="I545" s="21">
        <f t="shared" si="281"/>
        <v>0</v>
      </c>
      <c r="J545" s="21">
        <f t="shared" si="281"/>
        <v>0</v>
      </c>
      <c r="K545" s="21">
        <f t="shared" si="281"/>
        <v>0</v>
      </c>
      <c r="L545" s="22" t="str">
        <f t="shared" si="254"/>
        <v>-</v>
      </c>
      <c r="M545" s="21">
        <f t="shared" si="281"/>
        <v>0</v>
      </c>
      <c r="N545" s="21">
        <f t="shared" si="281"/>
        <v>0</v>
      </c>
      <c r="O545" s="21">
        <f t="shared" si="281"/>
        <v>1000000</v>
      </c>
      <c r="P545" s="21">
        <f t="shared" si="281"/>
        <v>1000000</v>
      </c>
      <c r="Q545" s="21">
        <f t="shared" si="281"/>
        <v>0</v>
      </c>
      <c r="R545" s="21">
        <f t="shared" si="281"/>
        <v>2000000</v>
      </c>
      <c r="S545" s="21">
        <f t="shared" si="281"/>
        <v>2000000</v>
      </c>
      <c r="T545" s="21">
        <f t="shared" si="281"/>
        <v>2000000</v>
      </c>
      <c r="U545" s="21">
        <f t="shared" si="281"/>
        <v>2000000</v>
      </c>
      <c r="V545" s="57"/>
      <c r="W545" s="57"/>
      <c r="X545" s="57"/>
      <c r="Y545" s="12"/>
    </row>
    <row r="546" spans="1:25" s="23" customFormat="1" ht="15.6" hidden="1" x14ac:dyDescent="0.25">
      <c r="A546" s="24"/>
      <c r="B546" s="25">
        <v>11</v>
      </c>
      <c r="C546" s="52" t="s">
        <v>23</v>
      </c>
      <c r="D546" s="42">
        <v>351</v>
      </c>
      <c r="E546" s="20"/>
      <c r="F546" s="20"/>
      <c r="G546" s="21">
        <f>SUM(G547)</f>
        <v>0</v>
      </c>
      <c r="H546" s="21">
        <f t="shared" si="281"/>
        <v>0</v>
      </c>
      <c r="I546" s="21">
        <f t="shared" si="281"/>
        <v>0</v>
      </c>
      <c r="J546" s="21">
        <f t="shared" si="281"/>
        <v>0</v>
      </c>
      <c r="K546" s="21">
        <f t="shared" si="281"/>
        <v>0</v>
      </c>
      <c r="L546" s="22" t="str">
        <f t="shared" si="254"/>
        <v>-</v>
      </c>
      <c r="M546" s="21">
        <f t="shared" si="281"/>
        <v>0</v>
      </c>
      <c r="N546" s="21">
        <f t="shared" si="281"/>
        <v>0</v>
      </c>
      <c r="O546" s="21">
        <f t="shared" si="281"/>
        <v>1000000</v>
      </c>
      <c r="P546" s="21">
        <f t="shared" si="281"/>
        <v>1000000</v>
      </c>
      <c r="Q546" s="21">
        <f t="shared" si="281"/>
        <v>0</v>
      </c>
      <c r="R546" s="21">
        <f t="shared" si="281"/>
        <v>2000000</v>
      </c>
      <c r="S546" s="21">
        <f t="shared" si="281"/>
        <v>2000000</v>
      </c>
      <c r="T546" s="21">
        <f t="shared" si="281"/>
        <v>2000000</v>
      </c>
      <c r="U546" s="21">
        <f t="shared" si="281"/>
        <v>2000000</v>
      </c>
      <c r="V546" s="57"/>
      <c r="W546" s="57"/>
      <c r="X546" s="57"/>
      <c r="Y546" s="12"/>
    </row>
    <row r="547" spans="1:25" hidden="1" x14ac:dyDescent="0.25">
      <c r="A547" s="43"/>
      <c r="B547" s="44">
        <v>11</v>
      </c>
      <c r="C547" s="63" t="s">
        <v>23</v>
      </c>
      <c r="D547" s="73">
        <v>3512</v>
      </c>
      <c r="E547" s="38"/>
      <c r="F547" s="38"/>
      <c r="G547" s="2"/>
      <c r="H547" s="2"/>
      <c r="I547" s="2"/>
      <c r="J547" s="2"/>
      <c r="K547" s="2"/>
      <c r="L547" s="68" t="str">
        <f t="shared" si="254"/>
        <v>-</v>
      </c>
      <c r="M547" s="2"/>
      <c r="N547" s="2"/>
      <c r="O547" s="1">
        <v>1000000</v>
      </c>
      <c r="P547" s="1">
        <f>O547</f>
        <v>1000000</v>
      </c>
      <c r="Q547" s="1"/>
      <c r="R547" s="1">
        <v>2000000</v>
      </c>
      <c r="S547" s="1">
        <f>R547</f>
        <v>2000000</v>
      </c>
      <c r="T547" s="1">
        <v>2000000</v>
      </c>
      <c r="U547" s="1">
        <f>T547</f>
        <v>2000000</v>
      </c>
    </row>
    <row r="548" spans="1:25" s="23" customFormat="1" ht="62.4" hidden="1" x14ac:dyDescent="0.25">
      <c r="A548" s="434" t="s">
        <v>415</v>
      </c>
      <c r="B548" s="434"/>
      <c r="C548" s="434"/>
      <c r="D548" s="434"/>
      <c r="E548" s="40" t="s">
        <v>419</v>
      </c>
      <c r="F548" s="51" t="s">
        <v>544</v>
      </c>
      <c r="G548" s="21">
        <f>SUM(G549)</f>
        <v>0</v>
      </c>
      <c r="H548" s="21">
        <f t="shared" ref="H548:U549" si="282">SUM(H549)</f>
        <v>0</v>
      </c>
      <c r="I548" s="21">
        <f t="shared" si="282"/>
        <v>0</v>
      </c>
      <c r="J548" s="21">
        <f t="shared" si="282"/>
        <v>0</v>
      </c>
      <c r="K548" s="21">
        <f t="shared" si="282"/>
        <v>0</v>
      </c>
      <c r="L548" s="22" t="str">
        <f t="shared" si="254"/>
        <v>-</v>
      </c>
      <c r="M548" s="21">
        <f t="shared" si="282"/>
        <v>0</v>
      </c>
      <c r="N548" s="21">
        <f t="shared" si="282"/>
        <v>0</v>
      </c>
      <c r="O548" s="21">
        <f t="shared" si="282"/>
        <v>0</v>
      </c>
      <c r="P548" s="21">
        <f t="shared" si="282"/>
        <v>0</v>
      </c>
      <c r="Q548" s="21">
        <f t="shared" si="282"/>
        <v>0</v>
      </c>
      <c r="R548" s="21">
        <f t="shared" si="282"/>
        <v>0</v>
      </c>
      <c r="S548" s="21">
        <f t="shared" si="282"/>
        <v>0</v>
      </c>
      <c r="T548" s="21">
        <f t="shared" si="282"/>
        <v>0</v>
      </c>
      <c r="U548" s="21">
        <f t="shared" si="282"/>
        <v>0</v>
      </c>
      <c r="V548" s="57"/>
      <c r="W548" s="57"/>
      <c r="X548" s="57"/>
      <c r="Y548" s="12"/>
    </row>
    <row r="549" spans="1:25" s="23" customFormat="1" ht="15.6" hidden="1" x14ac:dyDescent="0.25">
      <c r="A549" s="24"/>
      <c r="B549" s="25">
        <v>11</v>
      </c>
      <c r="C549" s="52" t="s">
        <v>23</v>
      </c>
      <c r="D549" s="42">
        <v>386</v>
      </c>
      <c r="E549" s="20"/>
      <c r="F549" s="20"/>
      <c r="G549" s="21">
        <f>SUM(G550)</f>
        <v>0</v>
      </c>
      <c r="H549" s="21">
        <f t="shared" si="282"/>
        <v>0</v>
      </c>
      <c r="I549" s="21">
        <f t="shared" si="282"/>
        <v>0</v>
      </c>
      <c r="J549" s="21">
        <f t="shared" si="282"/>
        <v>0</v>
      </c>
      <c r="K549" s="21">
        <f t="shared" si="282"/>
        <v>0</v>
      </c>
      <c r="L549" s="22" t="str">
        <f t="shared" si="254"/>
        <v>-</v>
      </c>
      <c r="M549" s="21">
        <f t="shared" si="282"/>
        <v>0</v>
      </c>
      <c r="N549" s="21">
        <f t="shared" si="282"/>
        <v>0</v>
      </c>
      <c r="O549" s="21">
        <f t="shared" si="282"/>
        <v>0</v>
      </c>
      <c r="P549" s="21">
        <f t="shared" si="282"/>
        <v>0</v>
      </c>
      <c r="Q549" s="21">
        <f t="shared" si="282"/>
        <v>0</v>
      </c>
      <c r="R549" s="21">
        <f t="shared" si="282"/>
        <v>0</v>
      </c>
      <c r="S549" s="21">
        <f t="shared" si="282"/>
        <v>0</v>
      </c>
      <c r="T549" s="21">
        <f t="shared" si="282"/>
        <v>0</v>
      </c>
      <c r="U549" s="21">
        <f t="shared" si="282"/>
        <v>0</v>
      </c>
      <c r="V549" s="57"/>
      <c r="W549" s="57"/>
      <c r="X549" s="57"/>
      <c r="Y549" s="12"/>
    </row>
    <row r="550" spans="1:25" hidden="1" x14ac:dyDescent="0.25">
      <c r="A550" s="43"/>
      <c r="B550" s="44">
        <v>11</v>
      </c>
      <c r="C550" s="63" t="s">
        <v>23</v>
      </c>
      <c r="D550" s="73">
        <v>3861</v>
      </c>
      <c r="E550" s="38"/>
      <c r="F550" s="38"/>
      <c r="G550" s="2"/>
      <c r="H550" s="2"/>
      <c r="I550" s="2"/>
      <c r="J550" s="2"/>
      <c r="K550" s="2"/>
      <c r="L550" s="68" t="str">
        <f t="shared" si="254"/>
        <v>-</v>
      </c>
      <c r="M550" s="2"/>
      <c r="N550" s="2"/>
      <c r="O550" s="1">
        <v>0</v>
      </c>
      <c r="P550" s="1">
        <f>O550</f>
        <v>0</v>
      </c>
      <c r="Q550" s="1"/>
      <c r="R550" s="1"/>
      <c r="S550" s="1">
        <f>R550</f>
        <v>0</v>
      </c>
      <c r="T550" s="1"/>
      <c r="U550" s="1">
        <f>T550</f>
        <v>0</v>
      </c>
    </row>
    <row r="551" spans="1:25" ht="78" x14ac:dyDescent="0.25">
      <c r="A551" s="417" t="s">
        <v>98</v>
      </c>
      <c r="B551" s="417"/>
      <c r="C551" s="417"/>
      <c r="D551" s="417"/>
      <c r="E551" s="20" t="s">
        <v>93</v>
      </c>
      <c r="F551" s="20" t="s">
        <v>252</v>
      </c>
      <c r="G551" s="21">
        <f>G552+G554+G556</f>
        <v>2200000</v>
      </c>
      <c r="H551" s="21">
        <f t="shared" ref="H551:U551" si="283">H552+H554+H556</f>
        <v>2200000</v>
      </c>
      <c r="I551" s="21">
        <f t="shared" si="283"/>
        <v>2200000</v>
      </c>
      <c r="J551" s="21">
        <f t="shared" si="283"/>
        <v>2200000</v>
      </c>
      <c r="K551" s="21">
        <f t="shared" si="283"/>
        <v>1463591.6600000001</v>
      </c>
      <c r="L551" s="22">
        <f t="shared" si="254"/>
        <v>66.526893636363639</v>
      </c>
      <c r="M551" s="21">
        <f t="shared" si="283"/>
        <v>2000000</v>
      </c>
      <c r="N551" s="21">
        <f t="shared" si="283"/>
        <v>2000000</v>
      </c>
      <c r="O551" s="21">
        <f t="shared" si="283"/>
        <v>2000000</v>
      </c>
      <c r="P551" s="21">
        <f t="shared" si="283"/>
        <v>2000000</v>
      </c>
      <c r="Q551" s="21">
        <f t="shared" si="283"/>
        <v>2000000</v>
      </c>
      <c r="R551" s="21">
        <f t="shared" si="283"/>
        <v>2000000</v>
      </c>
      <c r="S551" s="21">
        <f t="shared" si="283"/>
        <v>2000000</v>
      </c>
      <c r="T551" s="21">
        <f t="shared" si="283"/>
        <v>2000000</v>
      </c>
      <c r="U551" s="21">
        <f t="shared" si="283"/>
        <v>2000000</v>
      </c>
    </row>
    <row r="552" spans="1:25" s="23" customFormat="1" ht="15.6" hidden="1" x14ac:dyDescent="0.25">
      <c r="A552" s="24" t="s">
        <v>98</v>
      </c>
      <c r="B552" s="25">
        <v>11</v>
      </c>
      <c r="C552" s="26" t="s">
        <v>26</v>
      </c>
      <c r="D552" s="27">
        <v>323</v>
      </c>
      <c r="E552" s="20"/>
      <c r="F552" s="20"/>
      <c r="G552" s="21">
        <f>SUM(G553)</f>
        <v>100000</v>
      </c>
      <c r="H552" s="21">
        <f t="shared" ref="H552:U552" si="284">SUM(H553)</f>
        <v>100000</v>
      </c>
      <c r="I552" s="21">
        <f t="shared" si="284"/>
        <v>100000</v>
      </c>
      <c r="J552" s="21">
        <f t="shared" si="284"/>
        <v>100000</v>
      </c>
      <c r="K552" s="21">
        <f t="shared" si="284"/>
        <v>11162.5</v>
      </c>
      <c r="L552" s="22">
        <f t="shared" si="254"/>
        <v>11.1625</v>
      </c>
      <c r="M552" s="21">
        <f t="shared" si="284"/>
        <v>100000</v>
      </c>
      <c r="N552" s="21">
        <f t="shared" si="284"/>
        <v>100000</v>
      </c>
      <c r="O552" s="21">
        <f t="shared" si="284"/>
        <v>100000</v>
      </c>
      <c r="P552" s="21">
        <f t="shared" si="284"/>
        <v>100000</v>
      </c>
      <c r="Q552" s="21">
        <f t="shared" si="284"/>
        <v>100000</v>
      </c>
      <c r="R552" s="21">
        <f t="shared" si="284"/>
        <v>100000</v>
      </c>
      <c r="S552" s="21">
        <f t="shared" si="284"/>
        <v>100000</v>
      </c>
      <c r="T552" s="21">
        <f t="shared" si="284"/>
        <v>100000</v>
      </c>
      <c r="U552" s="21">
        <f t="shared" si="284"/>
        <v>100000</v>
      </c>
      <c r="V552" s="57"/>
      <c r="W552" s="57"/>
      <c r="X552" s="57"/>
      <c r="Y552" s="12"/>
    </row>
    <row r="553" spans="1:25" s="23" customFormat="1" ht="15.6" hidden="1" x14ac:dyDescent="0.25">
      <c r="A553" s="28" t="s">
        <v>98</v>
      </c>
      <c r="B553" s="29">
        <v>11</v>
      </c>
      <c r="C553" s="30" t="s">
        <v>26</v>
      </c>
      <c r="D553" s="31">
        <v>3237</v>
      </c>
      <c r="E553" s="32" t="s">
        <v>36</v>
      </c>
      <c r="F553" s="32"/>
      <c r="G553" s="1">
        <v>100000</v>
      </c>
      <c r="H553" s="1">
        <v>100000</v>
      </c>
      <c r="I553" s="1">
        <v>100000</v>
      </c>
      <c r="J553" s="1">
        <v>100000</v>
      </c>
      <c r="K553" s="1">
        <v>11162.5</v>
      </c>
      <c r="L553" s="33">
        <f t="shared" si="254"/>
        <v>11.1625</v>
      </c>
      <c r="M553" s="1">
        <v>100000</v>
      </c>
      <c r="N553" s="1">
        <v>100000</v>
      </c>
      <c r="O553" s="1">
        <v>100000</v>
      </c>
      <c r="P553" s="1">
        <f>O553</f>
        <v>100000</v>
      </c>
      <c r="Q553" s="1">
        <v>100000</v>
      </c>
      <c r="R553" s="1">
        <v>100000</v>
      </c>
      <c r="S553" s="1">
        <f>R553</f>
        <v>100000</v>
      </c>
      <c r="T553" s="1">
        <v>100000</v>
      </c>
      <c r="U553" s="1">
        <f>T553</f>
        <v>100000</v>
      </c>
      <c r="V553" s="57"/>
      <c r="W553" s="57"/>
      <c r="X553" s="57"/>
      <c r="Y553" s="12"/>
    </row>
    <row r="554" spans="1:25" s="23" customFormat="1" ht="15.6" hidden="1" x14ac:dyDescent="0.25">
      <c r="A554" s="24" t="s">
        <v>98</v>
      </c>
      <c r="B554" s="25">
        <v>11</v>
      </c>
      <c r="C554" s="26" t="s">
        <v>26</v>
      </c>
      <c r="D554" s="27">
        <v>329</v>
      </c>
      <c r="E554" s="20"/>
      <c r="F554" s="20"/>
      <c r="G554" s="21">
        <f>SUM(G555)</f>
        <v>1800000</v>
      </c>
      <c r="H554" s="21">
        <f t="shared" ref="H554:U554" si="285">SUM(H555)</f>
        <v>1800000</v>
      </c>
      <c r="I554" s="21">
        <f t="shared" si="285"/>
        <v>1800000</v>
      </c>
      <c r="J554" s="21">
        <f t="shared" si="285"/>
        <v>1800000</v>
      </c>
      <c r="K554" s="21">
        <f t="shared" si="285"/>
        <v>1240392.04</v>
      </c>
      <c r="L554" s="22">
        <f t="shared" si="254"/>
        <v>68.910668888888893</v>
      </c>
      <c r="M554" s="21">
        <f t="shared" si="285"/>
        <v>1800000</v>
      </c>
      <c r="N554" s="21">
        <f t="shared" si="285"/>
        <v>1800000</v>
      </c>
      <c r="O554" s="21">
        <f t="shared" si="285"/>
        <v>1800000</v>
      </c>
      <c r="P554" s="21">
        <f t="shared" si="285"/>
        <v>1800000</v>
      </c>
      <c r="Q554" s="21">
        <f t="shared" si="285"/>
        <v>1800000</v>
      </c>
      <c r="R554" s="21">
        <f t="shared" si="285"/>
        <v>1800000</v>
      </c>
      <c r="S554" s="21">
        <f t="shared" si="285"/>
        <v>1800000</v>
      </c>
      <c r="T554" s="21">
        <f t="shared" si="285"/>
        <v>1800000</v>
      </c>
      <c r="U554" s="21">
        <f t="shared" si="285"/>
        <v>1800000</v>
      </c>
      <c r="V554" s="57"/>
      <c r="W554" s="57"/>
      <c r="X554" s="57"/>
      <c r="Y554" s="12"/>
    </row>
    <row r="555" spans="1:25" hidden="1" x14ac:dyDescent="0.25">
      <c r="A555" s="28" t="s">
        <v>98</v>
      </c>
      <c r="B555" s="29">
        <v>11</v>
      </c>
      <c r="C555" s="30" t="s">
        <v>26</v>
      </c>
      <c r="D555" s="31">
        <v>3294</v>
      </c>
      <c r="E555" s="32" t="s">
        <v>37</v>
      </c>
      <c r="F555" s="32"/>
      <c r="G555" s="1">
        <v>1800000</v>
      </c>
      <c r="H555" s="1">
        <v>1800000</v>
      </c>
      <c r="I555" s="1">
        <v>1800000</v>
      </c>
      <c r="J555" s="1">
        <v>1800000</v>
      </c>
      <c r="K555" s="1">
        <v>1240392.04</v>
      </c>
      <c r="L555" s="33">
        <f t="shared" si="254"/>
        <v>68.910668888888893</v>
      </c>
      <c r="M555" s="1">
        <v>1800000</v>
      </c>
      <c r="N555" s="1">
        <v>1800000</v>
      </c>
      <c r="O555" s="1">
        <v>1800000</v>
      </c>
      <c r="P555" s="1">
        <f>O555</f>
        <v>1800000</v>
      </c>
      <c r="Q555" s="1">
        <v>1800000</v>
      </c>
      <c r="R555" s="1">
        <v>1800000</v>
      </c>
      <c r="S555" s="1">
        <f>R555</f>
        <v>1800000</v>
      </c>
      <c r="T555" s="1">
        <v>1800000</v>
      </c>
      <c r="U555" s="1">
        <f>T555</f>
        <v>1800000</v>
      </c>
    </row>
    <row r="556" spans="1:25" s="23" customFormat="1" ht="15.6" hidden="1" x14ac:dyDescent="0.25">
      <c r="A556" s="24" t="s">
        <v>98</v>
      </c>
      <c r="B556" s="25">
        <v>11</v>
      </c>
      <c r="C556" s="26" t="s">
        <v>26</v>
      </c>
      <c r="D556" s="27">
        <v>381</v>
      </c>
      <c r="E556" s="20"/>
      <c r="F556" s="20"/>
      <c r="G556" s="21">
        <f>SUM(G557)</f>
        <v>300000</v>
      </c>
      <c r="H556" s="21">
        <f t="shared" ref="H556:U556" si="286">SUM(H557)</f>
        <v>300000</v>
      </c>
      <c r="I556" s="21">
        <f t="shared" si="286"/>
        <v>300000</v>
      </c>
      <c r="J556" s="21">
        <f t="shared" si="286"/>
        <v>300000</v>
      </c>
      <c r="K556" s="21">
        <f t="shared" si="286"/>
        <v>212037.12</v>
      </c>
      <c r="L556" s="22">
        <f t="shared" si="254"/>
        <v>70.679039999999986</v>
      </c>
      <c r="M556" s="21">
        <f t="shared" si="286"/>
        <v>100000</v>
      </c>
      <c r="N556" s="21">
        <f t="shared" si="286"/>
        <v>100000</v>
      </c>
      <c r="O556" s="21">
        <f t="shared" si="286"/>
        <v>100000</v>
      </c>
      <c r="P556" s="21">
        <f t="shared" si="286"/>
        <v>100000</v>
      </c>
      <c r="Q556" s="21">
        <f t="shared" si="286"/>
        <v>100000</v>
      </c>
      <c r="R556" s="21">
        <f t="shared" si="286"/>
        <v>100000</v>
      </c>
      <c r="S556" s="21">
        <f t="shared" si="286"/>
        <v>100000</v>
      </c>
      <c r="T556" s="21">
        <f t="shared" si="286"/>
        <v>100000</v>
      </c>
      <c r="U556" s="21">
        <f t="shared" si="286"/>
        <v>100000</v>
      </c>
      <c r="V556" s="57"/>
      <c r="W556" s="57"/>
      <c r="X556" s="57"/>
      <c r="Y556" s="12"/>
    </row>
    <row r="557" spans="1:25" hidden="1" x14ac:dyDescent="0.25">
      <c r="A557" s="28" t="s">
        <v>98</v>
      </c>
      <c r="B557" s="29">
        <v>11</v>
      </c>
      <c r="C557" s="30" t="s">
        <v>26</v>
      </c>
      <c r="D557" s="31">
        <v>3811</v>
      </c>
      <c r="E557" s="32" t="s">
        <v>141</v>
      </c>
      <c r="F557" s="32"/>
      <c r="G557" s="1">
        <v>300000</v>
      </c>
      <c r="H557" s="1">
        <v>300000</v>
      </c>
      <c r="I557" s="1">
        <v>300000</v>
      </c>
      <c r="J557" s="1">
        <v>300000</v>
      </c>
      <c r="K557" s="1">
        <v>212037.12</v>
      </c>
      <c r="L557" s="33">
        <f t="shared" si="254"/>
        <v>70.679039999999986</v>
      </c>
      <c r="M557" s="1">
        <v>100000</v>
      </c>
      <c r="N557" s="1">
        <v>100000</v>
      </c>
      <c r="O557" s="1">
        <v>100000</v>
      </c>
      <c r="P557" s="1">
        <f>O557</f>
        <v>100000</v>
      </c>
      <c r="Q557" s="1">
        <v>100000</v>
      </c>
      <c r="R557" s="1">
        <v>100000</v>
      </c>
      <c r="S557" s="1">
        <f>R557</f>
        <v>100000</v>
      </c>
      <c r="T557" s="1">
        <v>100000</v>
      </c>
      <c r="U557" s="1">
        <f>T557</f>
        <v>100000</v>
      </c>
    </row>
    <row r="558" spans="1:25" s="23" customFormat="1" ht="78" x14ac:dyDescent="0.25">
      <c r="A558" s="417" t="s">
        <v>218</v>
      </c>
      <c r="B558" s="417"/>
      <c r="C558" s="417"/>
      <c r="D558" s="417"/>
      <c r="E558" s="20" t="s">
        <v>210</v>
      </c>
      <c r="F558" s="20" t="s">
        <v>252</v>
      </c>
      <c r="G558" s="21">
        <f>G559+G561</f>
        <v>900000</v>
      </c>
      <c r="H558" s="21">
        <f t="shared" ref="H558:U558" si="287">H559+H561</f>
        <v>900000</v>
      </c>
      <c r="I558" s="21">
        <f t="shared" si="287"/>
        <v>900000</v>
      </c>
      <c r="J558" s="21">
        <f t="shared" si="287"/>
        <v>900000</v>
      </c>
      <c r="K558" s="21">
        <f t="shared" si="287"/>
        <v>450000</v>
      </c>
      <c r="L558" s="22">
        <f t="shared" ref="L558:L639" si="288">IF(I558=0, "-", K558/I558*100)</f>
        <v>50</v>
      </c>
      <c r="M558" s="21">
        <f t="shared" si="287"/>
        <v>1100000</v>
      </c>
      <c r="N558" s="21">
        <f t="shared" si="287"/>
        <v>1100000</v>
      </c>
      <c r="O558" s="21">
        <f t="shared" si="287"/>
        <v>800000</v>
      </c>
      <c r="P558" s="21">
        <f t="shared" si="287"/>
        <v>800000</v>
      </c>
      <c r="Q558" s="21">
        <f t="shared" si="287"/>
        <v>1100000</v>
      </c>
      <c r="R558" s="21">
        <f t="shared" si="287"/>
        <v>1100000</v>
      </c>
      <c r="S558" s="21">
        <f t="shared" si="287"/>
        <v>1100000</v>
      </c>
      <c r="T558" s="21">
        <f t="shared" si="287"/>
        <v>1100000</v>
      </c>
      <c r="U558" s="21">
        <f t="shared" si="287"/>
        <v>1100000</v>
      </c>
      <c r="V558" s="57"/>
      <c r="W558" s="57"/>
      <c r="X558" s="57"/>
      <c r="Y558" s="12"/>
    </row>
    <row r="559" spans="1:25" s="23" customFormat="1" ht="15.6" hidden="1" x14ac:dyDescent="0.25">
      <c r="A559" s="24" t="s">
        <v>218</v>
      </c>
      <c r="B559" s="25">
        <v>11</v>
      </c>
      <c r="C559" s="26" t="s">
        <v>26</v>
      </c>
      <c r="D559" s="27">
        <v>323</v>
      </c>
      <c r="E559" s="20"/>
      <c r="F559" s="20"/>
      <c r="G559" s="21">
        <f>SUM(G560)</f>
        <v>450000</v>
      </c>
      <c r="H559" s="21">
        <f t="shared" ref="H559:U559" si="289">SUM(H560)</f>
        <v>450000</v>
      </c>
      <c r="I559" s="21">
        <f t="shared" si="289"/>
        <v>450000</v>
      </c>
      <c r="J559" s="21">
        <f t="shared" si="289"/>
        <v>450000</v>
      </c>
      <c r="K559" s="21">
        <f t="shared" si="289"/>
        <v>0</v>
      </c>
      <c r="L559" s="22">
        <f t="shared" si="288"/>
        <v>0</v>
      </c>
      <c r="M559" s="21">
        <f t="shared" si="289"/>
        <v>0</v>
      </c>
      <c r="N559" s="21">
        <f t="shared" si="289"/>
        <v>0</v>
      </c>
      <c r="O559" s="21">
        <f t="shared" si="289"/>
        <v>600000</v>
      </c>
      <c r="P559" s="21">
        <f t="shared" si="289"/>
        <v>600000</v>
      </c>
      <c r="Q559" s="21">
        <f t="shared" si="289"/>
        <v>0</v>
      </c>
      <c r="R559" s="21">
        <f t="shared" si="289"/>
        <v>500000</v>
      </c>
      <c r="S559" s="21">
        <f t="shared" si="289"/>
        <v>500000</v>
      </c>
      <c r="T559" s="21">
        <f t="shared" si="289"/>
        <v>500000</v>
      </c>
      <c r="U559" s="21">
        <f t="shared" si="289"/>
        <v>500000</v>
      </c>
      <c r="V559" s="57"/>
      <c r="W559" s="57"/>
      <c r="X559" s="57"/>
      <c r="Y559" s="12"/>
    </row>
    <row r="560" spans="1:25" hidden="1" x14ac:dyDescent="0.25">
      <c r="A560" s="28" t="s">
        <v>218</v>
      </c>
      <c r="B560" s="29">
        <v>11</v>
      </c>
      <c r="C560" s="30" t="s">
        <v>26</v>
      </c>
      <c r="D560" s="31">
        <v>3239</v>
      </c>
      <c r="E560" s="32" t="s">
        <v>150</v>
      </c>
      <c r="F560" s="32"/>
      <c r="G560" s="1">
        <v>450000</v>
      </c>
      <c r="H560" s="1">
        <v>450000</v>
      </c>
      <c r="I560" s="1">
        <v>450000</v>
      </c>
      <c r="J560" s="1">
        <v>450000</v>
      </c>
      <c r="K560" s="1">
        <v>0</v>
      </c>
      <c r="L560" s="33">
        <f t="shared" si="288"/>
        <v>0</v>
      </c>
      <c r="M560" s="1">
        <v>0</v>
      </c>
      <c r="N560" s="1">
        <v>0</v>
      </c>
      <c r="O560" s="1">
        <v>600000</v>
      </c>
      <c r="P560" s="1">
        <f>O560</f>
        <v>600000</v>
      </c>
      <c r="Q560" s="1">
        <v>0</v>
      </c>
      <c r="R560" s="1">
        <v>500000</v>
      </c>
      <c r="S560" s="1">
        <f>R560</f>
        <v>500000</v>
      </c>
      <c r="T560" s="1">
        <v>500000</v>
      </c>
      <c r="U560" s="1">
        <f>T560</f>
        <v>500000</v>
      </c>
    </row>
    <row r="561" spans="1:25" s="23" customFormat="1" ht="15.6" hidden="1" x14ac:dyDescent="0.25">
      <c r="A561" s="24" t="s">
        <v>218</v>
      </c>
      <c r="B561" s="25">
        <v>11</v>
      </c>
      <c r="C561" s="26" t="s">
        <v>26</v>
      </c>
      <c r="D561" s="27">
        <v>412</v>
      </c>
      <c r="E561" s="20"/>
      <c r="F561" s="20"/>
      <c r="G561" s="21">
        <f>SUM(G562)</f>
        <v>450000</v>
      </c>
      <c r="H561" s="21">
        <f t="shared" ref="H561:U561" si="290">SUM(H562)</f>
        <v>450000</v>
      </c>
      <c r="I561" s="21">
        <f t="shared" si="290"/>
        <v>450000</v>
      </c>
      <c r="J561" s="21">
        <f t="shared" si="290"/>
        <v>450000</v>
      </c>
      <c r="K561" s="21">
        <f t="shared" si="290"/>
        <v>450000</v>
      </c>
      <c r="L561" s="22">
        <f t="shared" si="288"/>
        <v>100</v>
      </c>
      <c r="M561" s="21">
        <f t="shared" si="290"/>
        <v>1100000</v>
      </c>
      <c r="N561" s="21">
        <f t="shared" si="290"/>
        <v>1100000</v>
      </c>
      <c r="O561" s="21">
        <f t="shared" si="290"/>
        <v>200000</v>
      </c>
      <c r="P561" s="21">
        <f t="shared" si="290"/>
        <v>200000</v>
      </c>
      <c r="Q561" s="21">
        <f t="shared" si="290"/>
        <v>1100000</v>
      </c>
      <c r="R561" s="21">
        <f t="shared" si="290"/>
        <v>600000</v>
      </c>
      <c r="S561" s="21">
        <f t="shared" si="290"/>
        <v>600000</v>
      </c>
      <c r="T561" s="21">
        <f t="shared" si="290"/>
        <v>600000</v>
      </c>
      <c r="U561" s="21">
        <f t="shared" si="290"/>
        <v>600000</v>
      </c>
      <c r="V561" s="57"/>
      <c r="W561" s="57"/>
      <c r="X561" s="57"/>
      <c r="Y561" s="12"/>
    </row>
    <row r="562" spans="1:25" hidden="1" x14ac:dyDescent="0.25">
      <c r="A562" s="28" t="s">
        <v>218</v>
      </c>
      <c r="B562" s="29">
        <v>11</v>
      </c>
      <c r="C562" s="30" t="s">
        <v>26</v>
      </c>
      <c r="D562" s="31">
        <v>4126</v>
      </c>
      <c r="E562" s="32" t="s">
        <v>4</v>
      </c>
      <c r="F562" s="32"/>
      <c r="G562" s="1">
        <v>450000</v>
      </c>
      <c r="H562" s="1">
        <v>450000</v>
      </c>
      <c r="I562" s="1">
        <v>450000</v>
      </c>
      <c r="J562" s="1">
        <v>450000</v>
      </c>
      <c r="K562" s="1">
        <v>450000</v>
      </c>
      <c r="L562" s="33">
        <f t="shared" si="288"/>
        <v>100</v>
      </c>
      <c r="M562" s="1">
        <v>1100000</v>
      </c>
      <c r="N562" s="1">
        <v>1100000</v>
      </c>
      <c r="O562" s="1">
        <v>200000</v>
      </c>
      <c r="P562" s="1">
        <f>O562</f>
        <v>200000</v>
      </c>
      <c r="Q562" s="1">
        <v>1100000</v>
      </c>
      <c r="R562" s="1">
        <v>600000</v>
      </c>
      <c r="S562" s="1">
        <f>R562</f>
        <v>600000</v>
      </c>
      <c r="T562" s="1">
        <v>600000</v>
      </c>
      <c r="U562" s="1">
        <f>T562</f>
        <v>600000</v>
      </c>
    </row>
    <row r="563" spans="1:25" s="12" customFormat="1" ht="78" x14ac:dyDescent="0.25">
      <c r="A563" s="417" t="s">
        <v>587</v>
      </c>
      <c r="B563" s="418"/>
      <c r="C563" s="418"/>
      <c r="D563" s="418"/>
      <c r="E563" s="20" t="s">
        <v>361</v>
      </c>
      <c r="F563" s="20" t="s">
        <v>252</v>
      </c>
      <c r="G563" s="21">
        <f>SUM(G564)</f>
        <v>370000</v>
      </c>
      <c r="H563" s="21">
        <f t="shared" ref="H563:U564" si="291">SUM(H564)</f>
        <v>0</v>
      </c>
      <c r="I563" s="21">
        <f t="shared" si="291"/>
        <v>370000</v>
      </c>
      <c r="J563" s="21">
        <f t="shared" si="291"/>
        <v>0</v>
      </c>
      <c r="K563" s="21">
        <f t="shared" si="291"/>
        <v>185732.65</v>
      </c>
      <c r="L563" s="22">
        <f t="shared" si="288"/>
        <v>50.198013513513516</v>
      </c>
      <c r="M563" s="21">
        <f t="shared" si="291"/>
        <v>0</v>
      </c>
      <c r="N563" s="21">
        <f t="shared" si="291"/>
        <v>0</v>
      </c>
      <c r="O563" s="21">
        <f t="shared" si="291"/>
        <v>0</v>
      </c>
      <c r="P563" s="21">
        <f t="shared" si="291"/>
        <v>0</v>
      </c>
      <c r="Q563" s="21">
        <f t="shared" si="291"/>
        <v>0</v>
      </c>
      <c r="R563" s="21">
        <f t="shared" si="291"/>
        <v>0</v>
      </c>
      <c r="S563" s="21">
        <f t="shared" si="291"/>
        <v>0</v>
      </c>
      <c r="T563" s="21">
        <f t="shared" si="291"/>
        <v>0</v>
      </c>
      <c r="U563" s="21">
        <f t="shared" si="291"/>
        <v>0</v>
      </c>
      <c r="V563" s="57"/>
      <c r="W563" s="57"/>
      <c r="X563" s="57"/>
    </row>
    <row r="564" spans="1:25" s="12" customFormat="1" ht="15.6" hidden="1" x14ac:dyDescent="0.25">
      <c r="A564" s="24" t="s">
        <v>275</v>
      </c>
      <c r="B564" s="25">
        <v>51</v>
      </c>
      <c r="C564" s="26" t="s">
        <v>26</v>
      </c>
      <c r="D564" s="42">
        <v>381</v>
      </c>
      <c r="E564" s="20"/>
      <c r="F564" s="20"/>
      <c r="G564" s="21">
        <f>SUM(G565)</f>
        <v>370000</v>
      </c>
      <c r="H564" s="21">
        <f t="shared" si="291"/>
        <v>0</v>
      </c>
      <c r="I564" s="21">
        <f t="shared" si="291"/>
        <v>370000</v>
      </c>
      <c r="J564" s="21">
        <f t="shared" si="291"/>
        <v>0</v>
      </c>
      <c r="K564" s="21">
        <f t="shared" si="291"/>
        <v>185732.65</v>
      </c>
      <c r="L564" s="22">
        <f t="shared" si="288"/>
        <v>50.198013513513516</v>
      </c>
      <c r="M564" s="21">
        <f t="shared" si="291"/>
        <v>0</v>
      </c>
      <c r="N564" s="21">
        <f t="shared" si="291"/>
        <v>0</v>
      </c>
      <c r="O564" s="21">
        <f t="shared" si="291"/>
        <v>0</v>
      </c>
      <c r="P564" s="21">
        <f t="shared" si="291"/>
        <v>0</v>
      </c>
      <c r="Q564" s="21">
        <f t="shared" si="291"/>
        <v>0</v>
      </c>
      <c r="R564" s="21">
        <f t="shared" si="291"/>
        <v>0</v>
      </c>
      <c r="S564" s="21">
        <f t="shared" si="291"/>
        <v>0</v>
      </c>
      <c r="T564" s="21">
        <f t="shared" si="291"/>
        <v>0</v>
      </c>
      <c r="U564" s="21">
        <f t="shared" si="291"/>
        <v>0</v>
      </c>
      <c r="V564" s="57"/>
      <c r="W564" s="57"/>
      <c r="X564" s="57"/>
    </row>
    <row r="565" spans="1:25" s="74" customFormat="1" hidden="1" x14ac:dyDescent="0.25">
      <c r="A565" s="28" t="s">
        <v>275</v>
      </c>
      <c r="B565" s="29">
        <v>51</v>
      </c>
      <c r="C565" s="30" t="s">
        <v>26</v>
      </c>
      <c r="D565" s="56">
        <v>3811</v>
      </c>
      <c r="E565" s="32" t="s">
        <v>141</v>
      </c>
      <c r="F565" s="32"/>
      <c r="G565" s="1">
        <v>370000</v>
      </c>
      <c r="H565" s="59"/>
      <c r="I565" s="1">
        <v>370000</v>
      </c>
      <c r="J565" s="59"/>
      <c r="K565" s="1">
        <v>185732.65</v>
      </c>
      <c r="L565" s="33">
        <f t="shared" si="288"/>
        <v>50.198013513513516</v>
      </c>
      <c r="M565" s="1">
        <v>0</v>
      </c>
      <c r="N565" s="59"/>
      <c r="O565" s="1"/>
      <c r="P565" s="59"/>
      <c r="Q565" s="1">
        <v>0</v>
      </c>
      <c r="R565" s="1"/>
      <c r="S565" s="59"/>
      <c r="T565" s="1"/>
      <c r="U565" s="59"/>
      <c r="V565" s="1"/>
      <c r="W565" s="1"/>
      <c r="X565" s="1"/>
    </row>
    <row r="566" spans="1:25" s="75" customFormat="1" ht="78" x14ac:dyDescent="0.25">
      <c r="A566" s="417" t="s">
        <v>586</v>
      </c>
      <c r="B566" s="418"/>
      <c r="C566" s="418"/>
      <c r="D566" s="418"/>
      <c r="E566" s="20" t="s">
        <v>392</v>
      </c>
      <c r="F566" s="20" t="s">
        <v>252</v>
      </c>
      <c r="G566" s="21">
        <f>SUM(G567)</f>
        <v>0</v>
      </c>
      <c r="H566" s="21">
        <f t="shared" ref="H566:U567" si="292">SUM(H567)</f>
        <v>0</v>
      </c>
      <c r="I566" s="21">
        <f t="shared" si="292"/>
        <v>0</v>
      </c>
      <c r="J566" s="21">
        <f t="shared" si="292"/>
        <v>0</v>
      </c>
      <c r="K566" s="21">
        <f t="shared" si="292"/>
        <v>205853.6</v>
      </c>
      <c r="L566" s="22" t="str">
        <f t="shared" si="288"/>
        <v>-</v>
      </c>
      <c r="M566" s="21">
        <f t="shared" si="292"/>
        <v>0</v>
      </c>
      <c r="N566" s="21">
        <f t="shared" si="292"/>
        <v>0</v>
      </c>
      <c r="O566" s="21">
        <f t="shared" si="292"/>
        <v>0</v>
      </c>
      <c r="P566" s="21">
        <f t="shared" si="292"/>
        <v>0</v>
      </c>
      <c r="Q566" s="21">
        <f t="shared" si="292"/>
        <v>0</v>
      </c>
      <c r="R566" s="21">
        <f t="shared" si="292"/>
        <v>0</v>
      </c>
      <c r="S566" s="21">
        <f t="shared" si="292"/>
        <v>0</v>
      </c>
      <c r="T566" s="21">
        <f t="shared" si="292"/>
        <v>0</v>
      </c>
      <c r="U566" s="21">
        <f t="shared" si="292"/>
        <v>0</v>
      </c>
      <c r="V566" s="76"/>
      <c r="W566" s="76"/>
      <c r="X566" s="76"/>
    </row>
    <row r="567" spans="1:25" s="12" customFormat="1" ht="15.6" hidden="1" x14ac:dyDescent="0.25">
      <c r="A567" s="24" t="s">
        <v>391</v>
      </c>
      <c r="B567" s="25">
        <v>51</v>
      </c>
      <c r="C567" s="26" t="s">
        <v>26</v>
      </c>
      <c r="D567" s="42">
        <v>381</v>
      </c>
      <c r="E567" s="20"/>
      <c r="F567" s="20"/>
      <c r="G567" s="21">
        <f>SUM(G568)</f>
        <v>0</v>
      </c>
      <c r="H567" s="21">
        <f t="shared" si="292"/>
        <v>0</v>
      </c>
      <c r="I567" s="21">
        <f t="shared" si="292"/>
        <v>0</v>
      </c>
      <c r="J567" s="21">
        <f t="shared" si="292"/>
        <v>0</v>
      </c>
      <c r="K567" s="21">
        <f t="shared" si="292"/>
        <v>205853.6</v>
      </c>
      <c r="L567" s="22" t="str">
        <f t="shared" si="288"/>
        <v>-</v>
      </c>
      <c r="M567" s="21">
        <f t="shared" si="292"/>
        <v>0</v>
      </c>
      <c r="N567" s="21">
        <f t="shared" si="292"/>
        <v>0</v>
      </c>
      <c r="O567" s="21">
        <f t="shared" si="292"/>
        <v>0</v>
      </c>
      <c r="P567" s="21">
        <f t="shared" si="292"/>
        <v>0</v>
      </c>
      <c r="Q567" s="21">
        <f t="shared" si="292"/>
        <v>0</v>
      </c>
      <c r="R567" s="21">
        <f t="shared" si="292"/>
        <v>0</v>
      </c>
      <c r="S567" s="21">
        <f t="shared" si="292"/>
        <v>0</v>
      </c>
      <c r="T567" s="21">
        <f t="shared" si="292"/>
        <v>0</v>
      </c>
      <c r="U567" s="21">
        <f t="shared" si="292"/>
        <v>0</v>
      </c>
      <c r="V567" s="57"/>
      <c r="W567" s="57"/>
      <c r="X567" s="57"/>
    </row>
    <row r="568" spans="1:25" s="74" customFormat="1" hidden="1" x14ac:dyDescent="0.25">
      <c r="A568" s="28" t="s">
        <v>391</v>
      </c>
      <c r="B568" s="29">
        <v>51</v>
      </c>
      <c r="C568" s="30" t="s">
        <v>26</v>
      </c>
      <c r="D568" s="56">
        <v>3811</v>
      </c>
      <c r="E568" s="32" t="s">
        <v>141</v>
      </c>
      <c r="F568" s="32"/>
      <c r="G568" s="1">
        <v>0</v>
      </c>
      <c r="H568" s="59"/>
      <c r="I568" s="1">
        <v>0</v>
      </c>
      <c r="J568" s="59"/>
      <c r="K568" s="1">
        <v>205853.6</v>
      </c>
      <c r="L568" s="33" t="str">
        <f t="shared" si="288"/>
        <v>-</v>
      </c>
      <c r="M568" s="1">
        <v>0</v>
      </c>
      <c r="N568" s="59"/>
      <c r="O568" s="1"/>
      <c r="P568" s="59"/>
      <c r="Q568" s="1">
        <v>0</v>
      </c>
      <c r="R568" s="1"/>
      <c r="S568" s="59"/>
      <c r="T568" s="1"/>
      <c r="U568" s="59"/>
      <c r="V568" s="1"/>
      <c r="W568" s="1"/>
      <c r="X568" s="1"/>
    </row>
    <row r="569" spans="1:25" s="12" customFormat="1" ht="78" x14ac:dyDescent="0.25">
      <c r="A569" s="437" t="s">
        <v>495</v>
      </c>
      <c r="B569" s="434"/>
      <c r="C569" s="434"/>
      <c r="D569" s="434"/>
      <c r="E569" s="40" t="s">
        <v>422</v>
      </c>
      <c r="F569" s="20" t="s">
        <v>252</v>
      </c>
      <c r="G569" s="21">
        <f>SUM(G570)</f>
        <v>0</v>
      </c>
      <c r="H569" s="21">
        <f t="shared" ref="H569:U570" si="293">SUM(H570)</f>
        <v>0</v>
      </c>
      <c r="I569" s="21">
        <f t="shared" si="293"/>
        <v>0</v>
      </c>
      <c r="J569" s="21">
        <f t="shared" si="293"/>
        <v>0</v>
      </c>
      <c r="K569" s="21">
        <f t="shared" si="293"/>
        <v>0</v>
      </c>
      <c r="L569" s="22" t="str">
        <f t="shared" si="288"/>
        <v>-</v>
      </c>
      <c r="M569" s="21">
        <f t="shared" si="293"/>
        <v>0</v>
      </c>
      <c r="N569" s="21">
        <f t="shared" si="293"/>
        <v>0</v>
      </c>
      <c r="O569" s="21">
        <f t="shared" si="293"/>
        <v>600000</v>
      </c>
      <c r="P569" s="21">
        <f t="shared" si="293"/>
        <v>600000</v>
      </c>
      <c r="Q569" s="21">
        <f t="shared" si="293"/>
        <v>0</v>
      </c>
      <c r="R569" s="21">
        <f t="shared" si="293"/>
        <v>0</v>
      </c>
      <c r="S569" s="21">
        <f t="shared" si="293"/>
        <v>0</v>
      </c>
      <c r="T569" s="21">
        <f t="shared" si="293"/>
        <v>0</v>
      </c>
      <c r="U569" s="21">
        <f t="shared" si="293"/>
        <v>0</v>
      </c>
      <c r="V569" s="57"/>
      <c r="W569" s="57"/>
      <c r="X569" s="57"/>
    </row>
    <row r="570" spans="1:25" s="12" customFormat="1" ht="15.6" hidden="1" x14ac:dyDescent="0.25">
      <c r="A570" s="24" t="s">
        <v>423</v>
      </c>
      <c r="B570" s="25">
        <v>11</v>
      </c>
      <c r="C570" s="26" t="s">
        <v>26</v>
      </c>
      <c r="D570" s="42">
        <v>412</v>
      </c>
      <c r="E570" s="20"/>
      <c r="F570" s="20"/>
      <c r="G570" s="21">
        <f>SUM(G571)</f>
        <v>0</v>
      </c>
      <c r="H570" s="21">
        <f t="shared" si="293"/>
        <v>0</v>
      </c>
      <c r="I570" s="21">
        <f t="shared" si="293"/>
        <v>0</v>
      </c>
      <c r="J570" s="21">
        <f t="shared" si="293"/>
        <v>0</v>
      </c>
      <c r="K570" s="21">
        <f t="shared" si="293"/>
        <v>0</v>
      </c>
      <c r="L570" s="22" t="str">
        <f t="shared" si="288"/>
        <v>-</v>
      </c>
      <c r="M570" s="21">
        <f t="shared" si="293"/>
        <v>0</v>
      </c>
      <c r="N570" s="21">
        <f t="shared" si="293"/>
        <v>0</v>
      </c>
      <c r="O570" s="21">
        <f t="shared" si="293"/>
        <v>600000</v>
      </c>
      <c r="P570" s="21">
        <f t="shared" si="293"/>
        <v>600000</v>
      </c>
      <c r="Q570" s="21">
        <f t="shared" si="293"/>
        <v>0</v>
      </c>
      <c r="R570" s="21">
        <f t="shared" si="293"/>
        <v>0</v>
      </c>
      <c r="S570" s="21">
        <f t="shared" si="293"/>
        <v>0</v>
      </c>
      <c r="T570" s="21">
        <f t="shared" si="293"/>
        <v>0</v>
      </c>
      <c r="U570" s="21">
        <f t="shared" si="293"/>
        <v>0</v>
      </c>
      <c r="V570" s="57"/>
      <c r="W570" s="57"/>
      <c r="X570" s="57"/>
    </row>
    <row r="571" spans="1:25" s="75" customFormat="1" hidden="1" x14ac:dyDescent="0.25">
      <c r="A571" s="43" t="s">
        <v>423</v>
      </c>
      <c r="B571" s="44">
        <v>11</v>
      </c>
      <c r="C571" s="45" t="s">
        <v>26</v>
      </c>
      <c r="D571" s="73">
        <v>4126</v>
      </c>
      <c r="E571" s="38" t="s">
        <v>4</v>
      </c>
      <c r="F571" s="32"/>
      <c r="G571" s="1"/>
      <c r="H571" s="1"/>
      <c r="I571" s="1"/>
      <c r="J571" s="1"/>
      <c r="K571" s="1"/>
      <c r="L571" s="33" t="str">
        <f t="shared" si="288"/>
        <v>-</v>
      </c>
      <c r="M571" s="1"/>
      <c r="N571" s="1"/>
      <c r="O571" s="1">
        <v>600000</v>
      </c>
      <c r="P571" s="1">
        <f>O571</f>
        <v>600000</v>
      </c>
      <c r="Q571" s="1"/>
      <c r="R571" s="1">
        <v>0</v>
      </c>
      <c r="S571" s="1">
        <f>R571</f>
        <v>0</v>
      </c>
      <c r="T571" s="1">
        <v>0</v>
      </c>
      <c r="U571" s="1">
        <f>T571</f>
        <v>0</v>
      </c>
      <c r="V571" s="76"/>
      <c r="W571" s="76"/>
      <c r="X571" s="76"/>
    </row>
    <row r="572" spans="1:25" s="23" customFormat="1" ht="15.6" x14ac:dyDescent="0.25">
      <c r="A572" s="422" t="s">
        <v>383</v>
      </c>
      <c r="B572" s="422"/>
      <c r="C572" s="422"/>
      <c r="D572" s="422"/>
      <c r="E572" s="422"/>
      <c r="F572" s="422"/>
      <c r="G572" s="18">
        <f>G573+G583</f>
        <v>1350000</v>
      </c>
      <c r="H572" s="18">
        <f t="shared" ref="H572:U572" si="294">H573+H583</f>
        <v>600000</v>
      </c>
      <c r="I572" s="18">
        <f t="shared" si="294"/>
        <v>2857000</v>
      </c>
      <c r="J572" s="18">
        <f t="shared" si="294"/>
        <v>762000</v>
      </c>
      <c r="K572" s="18">
        <f t="shared" si="294"/>
        <v>1905049.14</v>
      </c>
      <c r="L572" s="19">
        <f t="shared" si="288"/>
        <v>66.680053902695136</v>
      </c>
      <c r="M572" s="18">
        <f t="shared" si="294"/>
        <v>630000</v>
      </c>
      <c r="N572" s="18">
        <f t="shared" si="294"/>
        <v>630000</v>
      </c>
      <c r="O572" s="18">
        <f t="shared" si="294"/>
        <v>630000</v>
      </c>
      <c r="P572" s="18">
        <f t="shared" si="294"/>
        <v>630000</v>
      </c>
      <c r="Q572" s="18">
        <f t="shared" si="294"/>
        <v>710000</v>
      </c>
      <c r="R572" s="18">
        <f t="shared" si="294"/>
        <v>710000</v>
      </c>
      <c r="S572" s="18">
        <f t="shared" si="294"/>
        <v>710000</v>
      </c>
      <c r="T572" s="18">
        <f t="shared" si="294"/>
        <v>780000</v>
      </c>
      <c r="U572" s="18">
        <f t="shared" si="294"/>
        <v>780000</v>
      </c>
      <c r="V572" s="57"/>
      <c r="W572" s="57"/>
      <c r="X572" s="57"/>
      <c r="Y572" s="12"/>
    </row>
    <row r="573" spans="1:25" ht="78" x14ac:dyDescent="0.25">
      <c r="A573" s="417" t="s">
        <v>496</v>
      </c>
      <c r="B573" s="417"/>
      <c r="C573" s="417"/>
      <c r="D573" s="417"/>
      <c r="E573" s="20" t="s">
        <v>284</v>
      </c>
      <c r="F573" s="51" t="s">
        <v>545</v>
      </c>
      <c r="G573" s="21">
        <f>G574+G576+G581</f>
        <v>550000</v>
      </c>
      <c r="H573" s="21">
        <f t="shared" ref="H573:U573" si="295">H574+H576+H581</f>
        <v>550000</v>
      </c>
      <c r="I573" s="21">
        <f t="shared" si="295"/>
        <v>550000</v>
      </c>
      <c r="J573" s="21">
        <f t="shared" si="295"/>
        <v>550000</v>
      </c>
      <c r="K573" s="21">
        <f t="shared" si="295"/>
        <v>110998.71</v>
      </c>
      <c r="L573" s="22">
        <f t="shared" si="288"/>
        <v>20.181583636363637</v>
      </c>
      <c r="M573" s="21">
        <f t="shared" si="295"/>
        <v>630000</v>
      </c>
      <c r="N573" s="21">
        <f t="shared" si="295"/>
        <v>630000</v>
      </c>
      <c r="O573" s="21">
        <f t="shared" si="295"/>
        <v>630000</v>
      </c>
      <c r="P573" s="21">
        <f t="shared" si="295"/>
        <v>630000</v>
      </c>
      <c r="Q573" s="21">
        <f t="shared" si="295"/>
        <v>710000</v>
      </c>
      <c r="R573" s="21">
        <f t="shared" si="295"/>
        <v>710000</v>
      </c>
      <c r="S573" s="21">
        <f t="shared" si="295"/>
        <v>710000</v>
      </c>
      <c r="T573" s="21">
        <f t="shared" si="295"/>
        <v>780000</v>
      </c>
      <c r="U573" s="21">
        <f t="shared" si="295"/>
        <v>780000</v>
      </c>
    </row>
    <row r="574" spans="1:25" s="23" customFormat="1" ht="15.6" hidden="1" x14ac:dyDescent="0.25">
      <c r="A574" s="24" t="s">
        <v>102</v>
      </c>
      <c r="B574" s="25">
        <v>11</v>
      </c>
      <c r="C574" s="26" t="s">
        <v>24</v>
      </c>
      <c r="D574" s="27">
        <v>323</v>
      </c>
      <c r="E574" s="20"/>
      <c r="F574" s="20"/>
      <c r="G574" s="21">
        <f>SUM(G575)</f>
        <v>40000</v>
      </c>
      <c r="H574" s="21">
        <f t="shared" ref="H574:U574" si="296">SUM(H575)</f>
        <v>40000</v>
      </c>
      <c r="I574" s="21">
        <f t="shared" si="296"/>
        <v>40000</v>
      </c>
      <c r="J574" s="21">
        <f t="shared" si="296"/>
        <v>40000</v>
      </c>
      <c r="K574" s="21">
        <f t="shared" si="296"/>
        <v>18768.75</v>
      </c>
      <c r="L574" s="22">
        <f t="shared" si="288"/>
        <v>46.921875</v>
      </c>
      <c r="M574" s="21">
        <f t="shared" si="296"/>
        <v>50000</v>
      </c>
      <c r="N574" s="21">
        <f t="shared" si="296"/>
        <v>50000</v>
      </c>
      <c r="O574" s="21">
        <f t="shared" si="296"/>
        <v>50000</v>
      </c>
      <c r="P574" s="21">
        <f t="shared" si="296"/>
        <v>50000</v>
      </c>
      <c r="Q574" s="21">
        <f t="shared" si="296"/>
        <v>50000</v>
      </c>
      <c r="R574" s="21">
        <f t="shared" si="296"/>
        <v>50000</v>
      </c>
      <c r="S574" s="21">
        <f t="shared" si="296"/>
        <v>50000</v>
      </c>
      <c r="T574" s="21">
        <f t="shared" si="296"/>
        <v>50000</v>
      </c>
      <c r="U574" s="21">
        <f t="shared" si="296"/>
        <v>50000</v>
      </c>
      <c r="V574" s="57"/>
      <c r="W574" s="57"/>
      <c r="X574" s="57"/>
      <c r="Y574" s="12"/>
    </row>
    <row r="575" spans="1:25" hidden="1" x14ac:dyDescent="0.25">
      <c r="A575" s="28" t="s">
        <v>102</v>
      </c>
      <c r="B575" s="29">
        <v>11</v>
      </c>
      <c r="C575" s="30" t="s">
        <v>24</v>
      </c>
      <c r="D575" s="31">
        <v>3232</v>
      </c>
      <c r="E575" s="32" t="s">
        <v>118</v>
      </c>
      <c r="F575" s="32"/>
      <c r="G575" s="76">
        <v>40000</v>
      </c>
      <c r="H575" s="76">
        <v>40000</v>
      </c>
      <c r="I575" s="76">
        <v>40000</v>
      </c>
      <c r="J575" s="76">
        <v>40000</v>
      </c>
      <c r="K575" s="76">
        <v>18768.75</v>
      </c>
      <c r="L575" s="77">
        <f t="shared" si="288"/>
        <v>46.921875</v>
      </c>
      <c r="M575" s="76">
        <v>50000</v>
      </c>
      <c r="N575" s="76">
        <v>50000</v>
      </c>
      <c r="O575" s="76">
        <v>50000</v>
      </c>
      <c r="P575" s="76">
        <f>O575</f>
        <v>50000</v>
      </c>
      <c r="Q575" s="76">
        <v>50000</v>
      </c>
      <c r="R575" s="76">
        <v>50000</v>
      </c>
      <c r="S575" s="76">
        <f>R575</f>
        <v>50000</v>
      </c>
      <c r="T575" s="76">
        <v>50000</v>
      </c>
      <c r="U575" s="76">
        <f>T575</f>
        <v>50000</v>
      </c>
    </row>
    <row r="576" spans="1:25" s="23" customFormat="1" ht="15.6" hidden="1" x14ac:dyDescent="0.25">
      <c r="A576" s="24" t="s">
        <v>102</v>
      </c>
      <c r="B576" s="25">
        <v>11</v>
      </c>
      <c r="C576" s="26" t="s">
        <v>24</v>
      </c>
      <c r="D576" s="27">
        <v>422</v>
      </c>
      <c r="E576" s="20"/>
      <c r="F576" s="20"/>
      <c r="G576" s="57">
        <f>SUM(G577:G580)</f>
        <v>410000</v>
      </c>
      <c r="H576" s="57">
        <f t="shared" ref="H576:U576" si="297">SUM(H577:H580)</f>
        <v>410000</v>
      </c>
      <c r="I576" s="57">
        <f t="shared" si="297"/>
        <v>260000</v>
      </c>
      <c r="J576" s="57">
        <f t="shared" si="297"/>
        <v>260000</v>
      </c>
      <c r="K576" s="57">
        <f t="shared" si="297"/>
        <v>6313.3</v>
      </c>
      <c r="L576" s="78">
        <f t="shared" si="288"/>
        <v>2.4281923076923078</v>
      </c>
      <c r="M576" s="57">
        <f t="shared" si="297"/>
        <v>430000</v>
      </c>
      <c r="N576" s="57">
        <f t="shared" si="297"/>
        <v>430000</v>
      </c>
      <c r="O576" s="57">
        <f t="shared" si="297"/>
        <v>430000</v>
      </c>
      <c r="P576" s="57">
        <f t="shared" si="297"/>
        <v>430000</v>
      </c>
      <c r="Q576" s="57">
        <f t="shared" si="297"/>
        <v>510000</v>
      </c>
      <c r="R576" s="57">
        <f t="shared" si="297"/>
        <v>510000</v>
      </c>
      <c r="S576" s="57">
        <f t="shared" si="297"/>
        <v>510000</v>
      </c>
      <c r="T576" s="57">
        <f t="shared" si="297"/>
        <v>530000</v>
      </c>
      <c r="U576" s="57">
        <f t="shared" si="297"/>
        <v>530000</v>
      </c>
      <c r="V576" s="57"/>
      <c r="W576" s="57"/>
      <c r="X576" s="57"/>
      <c r="Y576" s="12"/>
    </row>
    <row r="577" spans="1:25" hidden="1" x14ac:dyDescent="0.25">
      <c r="A577" s="28" t="s">
        <v>102</v>
      </c>
      <c r="B577" s="29">
        <v>11</v>
      </c>
      <c r="C577" s="30" t="s">
        <v>24</v>
      </c>
      <c r="D577" s="31">
        <v>4221</v>
      </c>
      <c r="E577" s="32" t="s">
        <v>129</v>
      </c>
      <c r="F577" s="32"/>
      <c r="G577" s="1">
        <v>60000</v>
      </c>
      <c r="H577" s="1">
        <v>60000</v>
      </c>
      <c r="I577" s="1">
        <v>60000</v>
      </c>
      <c r="J577" s="1">
        <v>60000</v>
      </c>
      <c r="K577" s="1">
        <v>1313.3</v>
      </c>
      <c r="L577" s="77">
        <f t="shared" si="288"/>
        <v>2.1888333333333332</v>
      </c>
      <c r="M577" s="76">
        <v>60000</v>
      </c>
      <c r="N577" s="76">
        <v>60000</v>
      </c>
      <c r="O577" s="1">
        <v>50000</v>
      </c>
      <c r="P577" s="76">
        <f>O577</f>
        <v>50000</v>
      </c>
      <c r="Q577" s="1">
        <v>60000</v>
      </c>
      <c r="R577" s="1">
        <v>50000</v>
      </c>
      <c r="S577" s="76">
        <f>R577</f>
        <v>50000</v>
      </c>
      <c r="T577" s="1">
        <v>50000</v>
      </c>
      <c r="U577" s="76">
        <f>T577</f>
        <v>50000</v>
      </c>
    </row>
    <row r="578" spans="1:25" s="23" customFormat="1" ht="15.6" hidden="1" x14ac:dyDescent="0.25">
      <c r="A578" s="28" t="s">
        <v>102</v>
      </c>
      <c r="B578" s="29">
        <v>11</v>
      </c>
      <c r="C578" s="30" t="s">
        <v>24</v>
      </c>
      <c r="D578" s="31">
        <v>4222</v>
      </c>
      <c r="E578" s="32" t="s">
        <v>130</v>
      </c>
      <c r="F578" s="32"/>
      <c r="G578" s="76">
        <v>50000</v>
      </c>
      <c r="H578" s="76">
        <v>50000</v>
      </c>
      <c r="I578" s="76">
        <v>50000</v>
      </c>
      <c r="J578" s="76">
        <v>50000</v>
      </c>
      <c r="K578" s="76">
        <v>0</v>
      </c>
      <c r="L578" s="77">
        <f t="shared" si="288"/>
        <v>0</v>
      </c>
      <c r="M578" s="76">
        <v>70000</v>
      </c>
      <c r="N578" s="76">
        <v>70000</v>
      </c>
      <c r="O578" s="76">
        <v>70000</v>
      </c>
      <c r="P578" s="76">
        <f>O578</f>
        <v>70000</v>
      </c>
      <c r="Q578" s="76">
        <v>70000</v>
      </c>
      <c r="R578" s="76">
        <v>70000</v>
      </c>
      <c r="S578" s="76">
        <f>R578</f>
        <v>70000</v>
      </c>
      <c r="T578" s="76">
        <v>70000</v>
      </c>
      <c r="U578" s="76">
        <f>T578</f>
        <v>70000</v>
      </c>
      <c r="V578" s="57"/>
      <c r="W578" s="57"/>
      <c r="X578" s="57"/>
      <c r="Y578" s="12"/>
    </row>
    <row r="579" spans="1:25" s="23" customFormat="1" ht="15.6" hidden="1" x14ac:dyDescent="0.25">
      <c r="A579" s="28" t="s">
        <v>102</v>
      </c>
      <c r="B579" s="29">
        <v>11</v>
      </c>
      <c r="C579" s="30" t="s">
        <v>24</v>
      </c>
      <c r="D579" s="31">
        <v>4223</v>
      </c>
      <c r="E579" s="32"/>
      <c r="F579" s="32"/>
      <c r="G579" s="76"/>
      <c r="H579" s="76"/>
      <c r="I579" s="76"/>
      <c r="J579" s="76"/>
      <c r="K579" s="76"/>
      <c r="L579" s="77"/>
      <c r="M579" s="76"/>
      <c r="N579" s="76"/>
      <c r="O579" s="76">
        <v>10000</v>
      </c>
      <c r="P579" s="76">
        <f>O579</f>
        <v>10000</v>
      </c>
      <c r="Q579" s="76"/>
      <c r="R579" s="76">
        <v>10000</v>
      </c>
      <c r="S579" s="76">
        <f>R579</f>
        <v>10000</v>
      </c>
      <c r="T579" s="76">
        <v>10000</v>
      </c>
      <c r="U579" s="76">
        <f>T579</f>
        <v>10000</v>
      </c>
      <c r="V579" s="57"/>
      <c r="W579" s="57"/>
      <c r="X579" s="57"/>
      <c r="Y579" s="12"/>
    </row>
    <row r="580" spans="1:25" s="35" customFormat="1" hidden="1" x14ac:dyDescent="0.25">
      <c r="A580" s="28" t="s">
        <v>102</v>
      </c>
      <c r="B580" s="29">
        <v>11</v>
      </c>
      <c r="C580" s="30" t="s">
        <v>24</v>
      </c>
      <c r="D580" s="31">
        <v>4227</v>
      </c>
      <c r="E580" s="32" t="s">
        <v>132</v>
      </c>
      <c r="F580" s="32"/>
      <c r="G580" s="76">
        <v>300000</v>
      </c>
      <c r="H580" s="76">
        <v>300000</v>
      </c>
      <c r="I580" s="76">
        <v>150000</v>
      </c>
      <c r="J580" s="76">
        <v>150000</v>
      </c>
      <c r="K580" s="76">
        <v>5000</v>
      </c>
      <c r="L580" s="77">
        <f t="shared" si="288"/>
        <v>3.3333333333333335</v>
      </c>
      <c r="M580" s="76">
        <v>300000</v>
      </c>
      <c r="N580" s="76">
        <v>300000</v>
      </c>
      <c r="O580" s="76">
        <v>300000</v>
      </c>
      <c r="P580" s="76">
        <f>O580</f>
        <v>300000</v>
      </c>
      <c r="Q580" s="76">
        <v>380000</v>
      </c>
      <c r="R580" s="76">
        <v>380000</v>
      </c>
      <c r="S580" s="76">
        <f>R580</f>
        <v>380000</v>
      </c>
      <c r="T580" s="76">
        <v>400000</v>
      </c>
      <c r="U580" s="76">
        <f>T580</f>
        <v>400000</v>
      </c>
      <c r="V580" s="1"/>
      <c r="W580" s="1"/>
      <c r="X580" s="1"/>
      <c r="Y580" s="74"/>
    </row>
    <row r="581" spans="1:25" s="36" customFormat="1" ht="15.6" hidden="1" x14ac:dyDescent="0.25">
      <c r="A581" s="24" t="s">
        <v>102</v>
      </c>
      <c r="B581" s="25">
        <v>11</v>
      </c>
      <c r="C581" s="26" t="s">
        <v>24</v>
      </c>
      <c r="D581" s="27">
        <v>426</v>
      </c>
      <c r="E581" s="20"/>
      <c r="F581" s="20"/>
      <c r="G581" s="57">
        <f>SUM(G582)</f>
        <v>100000</v>
      </c>
      <c r="H581" s="57">
        <f t="shared" ref="H581:U581" si="298">SUM(H582)</f>
        <v>100000</v>
      </c>
      <c r="I581" s="57">
        <f t="shared" si="298"/>
        <v>250000</v>
      </c>
      <c r="J581" s="57">
        <f t="shared" si="298"/>
        <v>250000</v>
      </c>
      <c r="K581" s="57">
        <f t="shared" si="298"/>
        <v>85916.66</v>
      </c>
      <c r="L581" s="78">
        <f t="shared" si="288"/>
        <v>34.366664</v>
      </c>
      <c r="M581" s="57">
        <f t="shared" si="298"/>
        <v>150000</v>
      </c>
      <c r="N581" s="57">
        <f t="shared" si="298"/>
        <v>150000</v>
      </c>
      <c r="O581" s="57">
        <f t="shared" si="298"/>
        <v>150000</v>
      </c>
      <c r="P581" s="57">
        <f t="shared" si="298"/>
        <v>150000</v>
      </c>
      <c r="Q581" s="57">
        <f t="shared" si="298"/>
        <v>150000</v>
      </c>
      <c r="R581" s="57">
        <f t="shared" si="298"/>
        <v>150000</v>
      </c>
      <c r="S581" s="57">
        <f t="shared" si="298"/>
        <v>150000</v>
      </c>
      <c r="T581" s="57">
        <f t="shared" si="298"/>
        <v>200000</v>
      </c>
      <c r="U581" s="57">
        <f t="shared" si="298"/>
        <v>200000</v>
      </c>
      <c r="V581" s="21"/>
      <c r="W581" s="21"/>
      <c r="X581" s="21"/>
      <c r="Y581" s="132"/>
    </row>
    <row r="582" spans="1:25" hidden="1" x14ac:dyDescent="0.25">
      <c r="A582" s="28" t="s">
        <v>102</v>
      </c>
      <c r="B582" s="29">
        <v>11</v>
      </c>
      <c r="C582" s="30" t="s">
        <v>24</v>
      </c>
      <c r="D582" s="31">
        <v>4262</v>
      </c>
      <c r="E582" s="32" t="s">
        <v>148</v>
      </c>
      <c r="F582" s="32"/>
      <c r="G582" s="76">
        <v>100000</v>
      </c>
      <c r="H582" s="76">
        <v>100000</v>
      </c>
      <c r="I582" s="76">
        <v>250000</v>
      </c>
      <c r="J582" s="76">
        <v>250000</v>
      </c>
      <c r="K582" s="76">
        <v>85916.66</v>
      </c>
      <c r="L582" s="77">
        <f t="shared" si="288"/>
        <v>34.366664</v>
      </c>
      <c r="M582" s="76">
        <v>150000</v>
      </c>
      <c r="N582" s="76">
        <v>150000</v>
      </c>
      <c r="O582" s="76">
        <v>150000</v>
      </c>
      <c r="P582" s="76">
        <f>O582</f>
        <v>150000</v>
      </c>
      <c r="Q582" s="76">
        <v>150000</v>
      </c>
      <c r="R582" s="76">
        <v>150000</v>
      </c>
      <c r="S582" s="76">
        <f>R582</f>
        <v>150000</v>
      </c>
      <c r="T582" s="76">
        <v>200000</v>
      </c>
      <c r="U582" s="76">
        <f>T582</f>
        <v>200000</v>
      </c>
    </row>
    <row r="583" spans="1:25" ht="78" x14ac:dyDescent="0.25">
      <c r="A583" s="417" t="s">
        <v>561</v>
      </c>
      <c r="B583" s="417"/>
      <c r="C583" s="417"/>
      <c r="D583" s="417"/>
      <c r="E583" s="20" t="s">
        <v>285</v>
      </c>
      <c r="F583" s="51" t="s">
        <v>545</v>
      </c>
      <c r="G583" s="21">
        <f>G584+G586+G588+G590</f>
        <v>800000</v>
      </c>
      <c r="H583" s="21">
        <f t="shared" ref="H583:U583" si="299">H584+H586+H588+H590</f>
        <v>50000</v>
      </c>
      <c r="I583" s="21">
        <f t="shared" si="299"/>
        <v>2307000</v>
      </c>
      <c r="J583" s="21">
        <f t="shared" si="299"/>
        <v>212000</v>
      </c>
      <c r="K583" s="21">
        <f t="shared" si="299"/>
        <v>1794050.43</v>
      </c>
      <c r="L583" s="22">
        <f t="shared" si="288"/>
        <v>77.765514954486349</v>
      </c>
      <c r="M583" s="21">
        <f t="shared" si="299"/>
        <v>0</v>
      </c>
      <c r="N583" s="21">
        <f t="shared" si="299"/>
        <v>0</v>
      </c>
      <c r="O583" s="21">
        <f t="shared" si="299"/>
        <v>0</v>
      </c>
      <c r="P583" s="21">
        <f t="shared" si="299"/>
        <v>0</v>
      </c>
      <c r="Q583" s="21">
        <f t="shared" si="299"/>
        <v>0</v>
      </c>
      <c r="R583" s="21">
        <f t="shared" si="299"/>
        <v>0</v>
      </c>
      <c r="S583" s="21">
        <f t="shared" si="299"/>
        <v>0</v>
      </c>
      <c r="T583" s="21">
        <f t="shared" si="299"/>
        <v>0</v>
      </c>
      <c r="U583" s="21">
        <f t="shared" si="299"/>
        <v>0</v>
      </c>
    </row>
    <row r="584" spans="1:25" s="36" customFormat="1" ht="15.6" hidden="1" x14ac:dyDescent="0.25">
      <c r="A584" s="25" t="s">
        <v>103</v>
      </c>
      <c r="B584" s="25">
        <v>12</v>
      </c>
      <c r="C584" s="26" t="s">
        <v>24</v>
      </c>
      <c r="D584" s="27">
        <v>323</v>
      </c>
      <c r="E584" s="20"/>
      <c r="F584" s="20"/>
      <c r="G584" s="21">
        <f>SUM(G585)</f>
        <v>50000</v>
      </c>
      <c r="H584" s="21">
        <f t="shared" ref="H584:U584" si="300">SUM(H585)</f>
        <v>50000</v>
      </c>
      <c r="I584" s="21">
        <f t="shared" si="300"/>
        <v>92000</v>
      </c>
      <c r="J584" s="21">
        <f t="shared" si="300"/>
        <v>92000</v>
      </c>
      <c r="K584" s="21">
        <f t="shared" si="300"/>
        <v>66005.399999999994</v>
      </c>
      <c r="L584" s="22">
        <f t="shared" si="288"/>
        <v>71.74499999999999</v>
      </c>
      <c r="M584" s="21">
        <f t="shared" si="300"/>
        <v>0</v>
      </c>
      <c r="N584" s="21">
        <f t="shared" si="300"/>
        <v>0</v>
      </c>
      <c r="O584" s="21">
        <f t="shared" si="300"/>
        <v>0</v>
      </c>
      <c r="P584" s="21">
        <f t="shared" si="300"/>
        <v>0</v>
      </c>
      <c r="Q584" s="21">
        <f t="shared" si="300"/>
        <v>0</v>
      </c>
      <c r="R584" s="21">
        <f t="shared" si="300"/>
        <v>0</v>
      </c>
      <c r="S584" s="21">
        <f t="shared" si="300"/>
        <v>0</v>
      </c>
      <c r="T584" s="21">
        <f t="shared" si="300"/>
        <v>0</v>
      </c>
      <c r="U584" s="21">
        <f t="shared" si="300"/>
        <v>0</v>
      </c>
      <c r="V584" s="21"/>
      <c r="W584" s="21"/>
      <c r="X584" s="21"/>
      <c r="Y584" s="132"/>
    </row>
    <row r="585" spans="1:25" s="36" customFormat="1" ht="15.6" hidden="1" x14ac:dyDescent="0.25">
      <c r="A585" s="29" t="s">
        <v>103</v>
      </c>
      <c r="B585" s="29">
        <v>12</v>
      </c>
      <c r="C585" s="30" t="s">
        <v>24</v>
      </c>
      <c r="D585" s="31">
        <v>3237</v>
      </c>
      <c r="E585" s="32" t="s">
        <v>36</v>
      </c>
      <c r="F585" s="32"/>
      <c r="G585" s="1">
        <v>50000</v>
      </c>
      <c r="H585" s="1">
        <v>50000</v>
      </c>
      <c r="I585" s="1">
        <v>92000</v>
      </c>
      <c r="J585" s="1">
        <v>92000</v>
      </c>
      <c r="K585" s="1">
        <v>66005.399999999994</v>
      </c>
      <c r="L585" s="33">
        <f t="shared" si="288"/>
        <v>71.74499999999999</v>
      </c>
      <c r="M585" s="1">
        <v>0</v>
      </c>
      <c r="N585" s="1">
        <v>0</v>
      </c>
      <c r="O585" s="1"/>
      <c r="P585" s="1">
        <f>O585</f>
        <v>0</v>
      </c>
      <c r="Q585" s="1">
        <v>0</v>
      </c>
      <c r="R585" s="1"/>
      <c r="S585" s="1">
        <f>R585</f>
        <v>0</v>
      </c>
      <c r="T585" s="1"/>
      <c r="U585" s="1">
        <f>T585</f>
        <v>0</v>
      </c>
      <c r="V585" s="21"/>
      <c r="W585" s="21"/>
      <c r="X585" s="21"/>
      <c r="Y585" s="132"/>
    </row>
    <row r="586" spans="1:25" s="36" customFormat="1" ht="15.6" hidden="1" x14ac:dyDescent="0.25">
      <c r="A586" s="25" t="s">
        <v>103</v>
      </c>
      <c r="B586" s="25">
        <v>12</v>
      </c>
      <c r="C586" s="26" t="s">
        <v>24</v>
      </c>
      <c r="D586" s="27">
        <v>422</v>
      </c>
      <c r="E586" s="20"/>
      <c r="F586" s="20"/>
      <c r="G586" s="21">
        <f>SUM(G587)</f>
        <v>0</v>
      </c>
      <c r="H586" s="21">
        <f t="shared" ref="H586:U586" si="301">SUM(H587)</f>
        <v>0</v>
      </c>
      <c r="I586" s="21">
        <f t="shared" si="301"/>
        <v>120000</v>
      </c>
      <c r="J586" s="21">
        <f t="shared" si="301"/>
        <v>120000</v>
      </c>
      <c r="K586" s="21">
        <f t="shared" si="301"/>
        <v>118538.07</v>
      </c>
      <c r="L586" s="22">
        <f t="shared" si="288"/>
        <v>98.781725000000009</v>
      </c>
      <c r="M586" s="21">
        <f t="shared" si="301"/>
        <v>0</v>
      </c>
      <c r="N586" s="21">
        <f t="shared" si="301"/>
        <v>0</v>
      </c>
      <c r="O586" s="21">
        <f t="shared" si="301"/>
        <v>0</v>
      </c>
      <c r="P586" s="21">
        <f t="shared" si="301"/>
        <v>0</v>
      </c>
      <c r="Q586" s="21">
        <f t="shared" si="301"/>
        <v>0</v>
      </c>
      <c r="R586" s="21">
        <f t="shared" si="301"/>
        <v>0</v>
      </c>
      <c r="S586" s="21">
        <f t="shared" si="301"/>
        <v>0</v>
      </c>
      <c r="T586" s="21">
        <f t="shared" si="301"/>
        <v>0</v>
      </c>
      <c r="U586" s="21">
        <f t="shared" si="301"/>
        <v>0</v>
      </c>
      <c r="V586" s="21"/>
      <c r="W586" s="21"/>
      <c r="X586" s="21"/>
      <c r="Y586" s="132"/>
    </row>
    <row r="587" spans="1:25" s="36" customFormat="1" ht="15.6" hidden="1" x14ac:dyDescent="0.25">
      <c r="A587" s="29" t="s">
        <v>103</v>
      </c>
      <c r="B587" s="29">
        <v>12</v>
      </c>
      <c r="C587" s="30" t="s">
        <v>24</v>
      </c>
      <c r="D587" s="31">
        <v>4227</v>
      </c>
      <c r="E587" s="32" t="s">
        <v>132</v>
      </c>
      <c r="F587" s="32"/>
      <c r="G587" s="1">
        <v>0</v>
      </c>
      <c r="H587" s="1">
        <v>0</v>
      </c>
      <c r="I587" s="1">
        <v>120000</v>
      </c>
      <c r="J587" s="1">
        <v>120000</v>
      </c>
      <c r="K587" s="1">
        <v>118538.07</v>
      </c>
      <c r="L587" s="33">
        <f t="shared" si="288"/>
        <v>98.781725000000009</v>
      </c>
      <c r="M587" s="1">
        <v>0</v>
      </c>
      <c r="N587" s="1">
        <v>0</v>
      </c>
      <c r="O587" s="1"/>
      <c r="P587" s="1">
        <f>O587</f>
        <v>0</v>
      </c>
      <c r="Q587" s="1">
        <v>0</v>
      </c>
      <c r="R587" s="1"/>
      <c r="S587" s="1">
        <f>R587</f>
        <v>0</v>
      </c>
      <c r="T587" s="1"/>
      <c r="U587" s="1">
        <f>T587</f>
        <v>0</v>
      </c>
      <c r="V587" s="21"/>
      <c r="W587" s="21"/>
      <c r="X587" s="21"/>
      <c r="Y587" s="132"/>
    </row>
    <row r="588" spans="1:25" s="36" customFormat="1" ht="15.6" hidden="1" x14ac:dyDescent="0.25">
      <c r="A588" s="24" t="s">
        <v>103</v>
      </c>
      <c r="B588" s="25">
        <v>51</v>
      </c>
      <c r="C588" s="26" t="s">
        <v>24</v>
      </c>
      <c r="D588" s="27">
        <v>323</v>
      </c>
      <c r="E588" s="20"/>
      <c r="F588" s="20"/>
      <c r="G588" s="21">
        <f>SUM(G589)</f>
        <v>750000</v>
      </c>
      <c r="H588" s="21">
        <f t="shared" ref="H588:U588" si="302">SUM(H589)</f>
        <v>0</v>
      </c>
      <c r="I588" s="21">
        <f t="shared" si="302"/>
        <v>1735000</v>
      </c>
      <c r="J588" s="21">
        <f t="shared" si="302"/>
        <v>0</v>
      </c>
      <c r="K588" s="21">
        <f t="shared" si="302"/>
        <v>1254103.6499999999</v>
      </c>
      <c r="L588" s="22">
        <f t="shared" si="288"/>
        <v>72.282631123919302</v>
      </c>
      <c r="M588" s="21">
        <f t="shared" si="302"/>
        <v>0</v>
      </c>
      <c r="N588" s="21">
        <f t="shared" si="302"/>
        <v>0</v>
      </c>
      <c r="O588" s="21">
        <f t="shared" si="302"/>
        <v>0</v>
      </c>
      <c r="P588" s="21">
        <f t="shared" si="302"/>
        <v>0</v>
      </c>
      <c r="Q588" s="21">
        <f t="shared" si="302"/>
        <v>0</v>
      </c>
      <c r="R588" s="21">
        <f t="shared" si="302"/>
        <v>0</v>
      </c>
      <c r="S588" s="21">
        <f t="shared" si="302"/>
        <v>0</v>
      </c>
      <c r="T588" s="21">
        <f t="shared" si="302"/>
        <v>0</v>
      </c>
      <c r="U588" s="21">
        <f t="shared" si="302"/>
        <v>0</v>
      </c>
      <c r="V588" s="21"/>
      <c r="W588" s="21"/>
      <c r="X588" s="21"/>
      <c r="Y588" s="132"/>
    </row>
    <row r="589" spans="1:25" s="35" customFormat="1" hidden="1" x14ac:dyDescent="0.25">
      <c r="A589" s="28" t="s">
        <v>103</v>
      </c>
      <c r="B589" s="29">
        <v>51</v>
      </c>
      <c r="C589" s="30" t="s">
        <v>24</v>
      </c>
      <c r="D589" s="31">
        <v>3237</v>
      </c>
      <c r="E589" s="32" t="s">
        <v>36</v>
      </c>
      <c r="F589" s="32"/>
      <c r="G589" s="1">
        <v>750000</v>
      </c>
      <c r="H589" s="59"/>
      <c r="I589" s="1">
        <v>1735000</v>
      </c>
      <c r="J589" s="59"/>
      <c r="K589" s="1">
        <v>1254103.6499999999</v>
      </c>
      <c r="L589" s="33">
        <f t="shared" si="288"/>
        <v>72.282631123919302</v>
      </c>
      <c r="M589" s="1">
        <v>0</v>
      </c>
      <c r="N589" s="59"/>
      <c r="O589" s="1"/>
      <c r="P589" s="59"/>
      <c r="Q589" s="1">
        <v>0</v>
      </c>
      <c r="R589" s="1"/>
      <c r="S589" s="59"/>
      <c r="T589" s="1"/>
      <c r="U589" s="59"/>
      <c r="V589" s="1"/>
      <c r="W589" s="1"/>
      <c r="X589" s="1"/>
      <c r="Y589" s="74"/>
    </row>
    <row r="590" spans="1:25" s="36" customFormat="1" ht="15.6" hidden="1" x14ac:dyDescent="0.25">
      <c r="A590" s="24" t="s">
        <v>103</v>
      </c>
      <c r="B590" s="25">
        <v>51</v>
      </c>
      <c r="C590" s="26" t="s">
        <v>24</v>
      </c>
      <c r="D590" s="27">
        <v>422</v>
      </c>
      <c r="E590" s="20"/>
      <c r="F590" s="20"/>
      <c r="G590" s="21">
        <f>SUM(G591)</f>
        <v>0</v>
      </c>
      <c r="H590" s="21">
        <f t="shared" ref="H590:U590" si="303">SUM(H591)</f>
        <v>0</v>
      </c>
      <c r="I590" s="21">
        <f t="shared" si="303"/>
        <v>360000</v>
      </c>
      <c r="J590" s="21">
        <f t="shared" si="303"/>
        <v>0</v>
      </c>
      <c r="K590" s="21">
        <f t="shared" si="303"/>
        <v>355403.31</v>
      </c>
      <c r="L590" s="22">
        <f t="shared" si="288"/>
        <v>98.723141666666663</v>
      </c>
      <c r="M590" s="21">
        <f t="shared" si="303"/>
        <v>0</v>
      </c>
      <c r="N590" s="21">
        <f t="shared" si="303"/>
        <v>0</v>
      </c>
      <c r="O590" s="21">
        <f t="shared" si="303"/>
        <v>0</v>
      </c>
      <c r="P590" s="21">
        <f t="shared" si="303"/>
        <v>0</v>
      </c>
      <c r="Q590" s="21">
        <f t="shared" si="303"/>
        <v>0</v>
      </c>
      <c r="R590" s="21">
        <f t="shared" si="303"/>
        <v>0</v>
      </c>
      <c r="S590" s="21">
        <f t="shared" si="303"/>
        <v>0</v>
      </c>
      <c r="T590" s="21">
        <f t="shared" si="303"/>
        <v>0</v>
      </c>
      <c r="U590" s="21">
        <f t="shared" si="303"/>
        <v>0</v>
      </c>
      <c r="V590" s="21"/>
      <c r="W590" s="21"/>
      <c r="X590" s="21"/>
      <c r="Y590" s="132"/>
    </row>
    <row r="591" spans="1:25" s="35" customFormat="1" hidden="1" x14ac:dyDescent="0.25">
      <c r="A591" s="28" t="s">
        <v>103</v>
      </c>
      <c r="B591" s="29">
        <v>51</v>
      </c>
      <c r="C591" s="30" t="s">
        <v>24</v>
      </c>
      <c r="D591" s="31">
        <v>4227</v>
      </c>
      <c r="E591" s="32" t="s">
        <v>132</v>
      </c>
      <c r="F591" s="32"/>
      <c r="G591" s="1">
        <v>0</v>
      </c>
      <c r="H591" s="59"/>
      <c r="I591" s="1">
        <v>360000</v>
      </c>
      <c r="J591" s="59"/>
      <c r="K591" s="1">
        <v>355403.31</v>
      </c>
      <c r="L591" s="33">
        <f t="shared" si="288"/>
        <v>98.723141666666663</v>
      </c>
      <c r="M591" s="1">
        <v>0</v>
      </c>
      <c r="N591" s="59"/>
      <c r="O591" s="1"/>
      <c r="P591" s="59"/>
      <c r="Q591" s="1">
        <v>0</v>
      </c>
      <c r="R591" s="1"/>
      <c r="S591" s="59"/>
      <c r="T591" s="1"/>
      <c r="U591" s="59"/>
      <c r="V591" s="1"/>
      <c r="W591" s="1"/>
      <c r="X591" s="1"/>
      <c r="Y591" s="74"/>
    </row>
    <row r="592" spans="1:25" s="79" customFormat="1" ht="15.6" x14ac:dyDescent="0.25">
      <c r="A592" s="436" t="s">
        <v>87</v>
      </c>
      <c r="B592" s="436"/>
      <c r="C592" s="436"/>
      <c r="D592" s="436"/>
      <c r="E592" s="436"/>
      <c r="F592" s="436"/>
      <c r="G592" s="47">
        <f>SUM(G593)</f>
        <v>3572165476</v>
      </c>
      <c r="H592" s="47">
        <f>SUM(H593)</f>
        <v>3302165613</v>
      </c>
      <c r="I592" s="47">
        <f>SUM(I593)</f>
        <v>3582423222</v>
      </c>
      <c r="J592" s="47">
        <f>SUM(J593)</f>
        <v>3313768359</v>
      </c>
      <c r="K592" s="47">
        <f>SUM(K593)</f>
        <v>2817203667.3600001</v>
      </c>
      <c r="L592" s="48">
        <f t="shared" si="288"/>
        <v>78.63961047537002</v>
      </c>
      <c r="M592" s="47">
        <f t="shared" ref="M592:U592" si="304">SUM(M593)</f>
        <v>3933537372</v>
      </c>
      <c r="N592" s="47">
        <f t="shared" si="304"/>
        <v>3332369541</v>
      </c>
      <c r="O592" s="47">
        <f t="shared" si="304"/>
        <v>3693596995.3699999</v>
      </c>
      <c r="P592" s="47">
        <f t="shared" si="304"/>
        <v>3343680325.52</v>
      </c>
      <c r="Q592" s="47">
        <f t="shared" si="304"/>
        <v>8037843129</v>
      </c>
      <c r="R592" s="47">
        <f t="shared" si="304"/>
        <v>4325385460.6700001</v>
      </c>
      <c r="S592" s="47">
        <f t="shared" si="304"/>
        <v>3295624435.6700001</v>
      </c>
      <c r="T592" s="47">
        <f t="shared" si="304"/>
        <v>4816407478</v>
      </c>
      <c r="U592" s="47">
        <f t="shared" si="304"/>
        <v>3578381690</v>
      </c>
      <c r="V592" s="129"/>
      <c r="W592" s="129"/>
      <c r="X592" s="129"/>
      <c r="Y592" s="15"/>
    </row>
    <row r="593" spans="1:25" s="35" customFormat="1" ht="15.6" x14ac:dyDescent="0.25">
      <c r="A593" s="422" t="s">
        <v>435</v>
      </c>
      <c r="B593" s="422"/>
      <c r="C593" s="422"/>
      <c r="D593" s="422"/>
      <c r="E593" s="422"/>
      <c r="F593" s="422"/>
      <c r="G593" s="18">
        <f>G604+G613+G622+G631+G640+G649+G662+G671+G678+G687+G696+G703+G710+G717+G726+G733+G744+G753+G760+G784+G787+G802+G809+G816+G823+G828+G853+G856+G862+G865+G868+G873+G876+G879+G767+G774+G779+G840</f>
        <v>3572165476</v>
      </c>
      <c r="H593" s="18">
        <f>H604+H613+H622+H631+H640+H649+H662+H671+H678+H687+H696+H703+H710+H717+H726+H733+H744+H753+H760+H784+H787+H802+H809+H816+H823+H828+H853+H856+H862+H865+H868+H873+H876+H879+H767+H774+H779+H840</f>
        <v>3302165613</v>
      </c>
      <c r="I593" s="18">
        <f>I604+I613+I622+I631+I640+I649+I662+I671+I678+I687+I696+I703+I710+I717+I726+I733+I744+I753+I760+I784+I787+I802+I809+I816+I823+I828+I853+I856+I862+I865+I868+I873+I876+I879+I767+I774+I779+I840+I835+I594+I859</f>
        <v>3582423222</v>
      </c>
      <c r="J593" s="18">
        <f t="shared" ref="J593:U593" si="305">J604+J613+J622+J631+J640+J649+J662+J671+J678+J687+J696+J703+J710+J717+J726+J733+J744+J753+J760+J784+J787+J802+J809+J816+J823+J828+J853+J856+J862+J865+J868+J873+J876+J879+J767+J774+J779+J840+J835+J594+J859</f>
        <v>3313768359</v>
      </c>
      <c r="K593" s="18">
        <f t="shared" si="305"/>
        <v>2817203667.3600001</v>
      </c>
      <c r="L593" s="50">
        <f t="shared" si="288"/>
        <v>78.63961047537002</v>
      </c>
      <c r="M593" s="18">
        <f t="shared" si="305"/>
        <v>3933537372</v>
      </c>
      <c r="N593" s="18">
        <f t="shared" si="305"/>
        <v>3332369541</v>
      </c>
      <c r="O593" s="18">
        <f t="shared" si="305"/>
        <v>3693596995.3699999</v>
      </c>
      <c r="P593" s="18">
        <f t="shared" si="305"/>
        <v>3343680325.52</v>
      </c>
      <c r="Q593" s="18">
        <f t="shared" si="305"/>
        <v>8037843129</v>
      </c>
      <c r="R593" s="18">
        <f t="shared" si="305"/>
        <v>4325385460.6700001</v>
      </c>
      <c r="S593" s="18">
        <f t="shared" si="305"/>
        <v>3295624435.6700001</v>
      </c>
      <c r="T593" s="18">
        <f t="shared" si="305"/>
        <v>4816407478</v>
      </c>
      <c r="U593" s="18">
        <f t="shared" si="305"/>
        <v>3578381690</v>
      </c>
      <c r="V593" s="1"/>
      <c r="W593" s="1"/>
      <c r="X593" s="1"/>
      <c r="Y593" s="74"/>
    </row>
    <row r="594" spans="1:25" s="35" customFormat="1" ht="109.2" x14ac:dyDescent="0.25">
      <c r="A594" s="435" t="s">
        <v>442</v>
      </c>
      <c r="B594" s="435"/>
      <c r="C594" s="435"/>
      <c r="D594" s="435"/>
      <c r="E594" s="51" t="s">
        <v>443</v>
      </c>
      <c r="F594" s="51" t="s">
        <v>546</v>
      </c>
      <c r="G594" s="21"/>
      <c r="H594" s="21"/>
      <c r="I594" s="21">
        <f>SUM(I595:I603)</f>
        <v>0</v>
      </c>
      <c r="J594" s="21">
        <f t="shared" ref="J594:U594" si="306">SUM(J595:J603)</f>
        <v>0</v>
      </c>
      <c r="K594" s="21">
        <f t="shared" si="306"/>
        <v>0</v>
      </c>
      <c r="L594" s="22" t="str">
        <f t="shared" si="288"/>
        <v>-</v>
      </c>
      <c r="M594" s="21">
        <f t="shared" si="306"/>
        <v>0</v>
      </c>
      <c r="N594" s="21">
        <f t="shared" si="306"/>
        <v>0</v>
      </c>
      <c r="O594" s="21">
        <f t="shared" si="306"/>
        <v>473198969.37</v>
      </c>
      <c r="P594" s="21">
        <f t="shared" si="306"/>
        <v>160803329.51999998</v>
      </c>
      <c r="Q594" s="21">
        <f t="shared" si="306"/>
        <v>3360663717</v>
      </c>
      <c r="R594" s="21">
        <f t="shared" si="306"/>
        <v>1500320946.6700001</v>
      </c>
      <c r="S594" s="21">
        <f t="shared" si="306"/>
        <v>497987091.66999996</v>
      </c>
      <c r="T594" s="21">
        <f t="shared" si="306"/>
        <v>1973758600</v>
      </c>
      <c r="U594" s="21">
        <f t="shared" si="306"/>
        <v>765040240</v>
      </c>
      <c r="V594" s="1"/>
      <c r="W594" s="1"/>
      <c r="X594" s="1"/>
      <c r="Y594" s="74"/>
    </row>
    <row r="595" spans="1:25" s="35" customFormat="1" ht="15.6" x14ac:dyDescent="0.25">
      <c r="A595" s="8"/>
      <c r="B595" s="8"/>
      <c r="C595" s="8"/>
      <c r="D595" s="20"/>
      <c r="E595" s="8"/>
      <c r="F595" s="8"/>
      <c r="G595" s="21"/>
      <c r="H595" s="21"/>
      <c r="I595" s="21"/>
      <c r="J595" s="21"/>
      <c r="K595" s="21"/>
      <c r="L595" s="22" t="str">
        <f t="shared" si="288"/>
        <v>-</v>
      </c>
      <c r="M595" s="21"/>
      <c r="N595" s="21"/>
      <c r="O595" s="1">
        <v>473198969.37</v>
      </c>
      <c r="P595" s="1">
        <v>160803329.51999998</v>
      </c>
      <c r="Q595" s="1">
        <v>3360663717</v>
      </c>
      <c r="R595" s="1">
        <v>1500320946.6700001</v>
      </c>
      <c r="S595" s="1">
        <v>497987091.66999996</v>
      </c>
      <c r="T595" s="1">
        <v>1973758600</v>
      </c>
      <c r="U595" s="1">
        <v>765040240</v>
      </c>
      <c r="V595" s="1"/>
      <c r="W595" s="1"/>
      <c r="X595" s="1"/>
      <c r="Y595" s="74"/>
    </row>
    <row r="596" spans="1:25" s="35" customFormat="1" ht="15.6" hidden="1" x14ac:dyDescent="0.25">
      <c r="A596" s="8"/>
      <c r="B596" s="8"/>
      <c r="C596" s="8"/>
      <c r="D596" s="20"/>
      <c r="E596" s="8"/>
      <c r="F596" s="8"/>
      <c r="G596" s="21"/>
      <c r="H596" s="21"/>
      <c r="I596" s="21"/>
      <c r="J596" s="21"/>
      <c r="K596" s="21"/>
      <c r="L596" s="22" t="str">
        <f t="shared" si="288"/>
        <v>-</v>
      </c>
      <c r="M596" s="21"/>
      <c r="N596" s="21"/>
      <c r="O596" s="21"/>
      <c r="P596" s="21"/>
      <c r="Q596" s="21"/>
      <c r="R596" s="21"/>
      <c r="S596" s="21"/>
      <c r="T596" s="21"/>
      <c r="U596" s="21"/>
      <c r="V596" s="1"/>
      <c r="W596" s="1"/>
      <c r="X596" s="1"/>
      <c r="Y596" s="74"/>
    </row>
    <row r="597" spans="1:25" s="35" customFormat="1" ht="15.6" hidden="1" x14ac:dyDescent="0.25">
      <c r="A597" s="8"/>
      <c r="B597" s="8"/>
      <c r="C597" s="8"/>
      <c r="D597" s="20"/>
      <c r="E597" s="8"/>
      <c r="F597" s="8"/>
      <c r="G597" s="21"/>
      <c r="H597" s="21"/>
      <c r="I597" s="21"/>
      <c r="J597" s="21"/>
      <c r="K597" s="21"/>
      <c r="L597" s="22" t="str">
        <f t="shared" si="288"/>
        <v>-</v>
      </c>
      <c r="M597" s="21"/>
      <c r="N597" s="21"/>
      <c r="O597" s="21"/>
      <c r="P597" s="21"/>
      <c r="Q597" s="21"/>
      <c r="R597" s="21"/>
      <c r="S597" s="21"/>
      <c r="T597" s="21"/>
      <c r="U597" s="21"/>
      <c r="V597" s="1"/>
      <c r="W597" s="1"/>
      <c r="X597" s="1"/>
      <c r="Y597" s="74"/>
    </row>
    <row r="598" spans="1:25" s="35" customFormat="1" ht="15.6" hidden="1" x14ac:dyDescent="0.25">
      <c r="A598" s="8"/>
      <c r="B598" s="8"/>
      <c r="C598" s="8"/>
      <c r="D598" s="20"/>
      <c r="E598" s="8"/>
      <c r="F598" s="8"/>
      <c r="G598" s="21"/>
      <c r="H598" s="21"/>
      <c r="I598" s="21"/>
      <c r="J598" s="21"/>
      <c r="K598" s="21"/>
      <c r="L598" s="22" t="str">
        <f t="shared" si="288"/>
        <v>-</v>
      </c>
      <c r="M598" s="21"/>
      <c r="N598" s="21"/>
      <c r="O598" s="21"/>
      <c r="P598" s="21"/>
      <c r="Q598" s="21"/>
      <c r="R598" s="21"/>
      <c r="S598" s="21"/>
      <c r="T598" s="21"/>
      <c r="U598" s="21"/>
      <c r="V598" s="1"/>
      <c r="W598" s="1"/>
      <c r="X598" s="1"/>
      <c r="Y598" s="74"/>
    </row>
    <row r="599" spans="1:25" s="35" customFormat="1" ht="15.6" hidden="1" x14ac:dyDescent="0.25">
      <c r="A599" s="8"/>
      <c r="B599" s="8"/>
      <c r="C599" s="8"/>
      <c r="D599" s="20"/>
      <c r="E599" s="8"/>
      <c r="F599" s="8"/>
      <c r="G599" s="21"/>
      <c r="H599" s="21"/>
      <c r="I599" s="21"/>
      <c r="J599" s="21"/>
      <c r="K599" s="21"/>
      <c r="L599" s="22" t="str">
        <f t="shared" si="288"/>
        <v>-</v>
      </c>
      <c r="M599" s="21"/>
      <c r="N599" s="21"/>
      <c r="O599" s="21"/>
      <c r="P599" s="21"/>
      <c r="Q599" s="21"/>
      <c r="R599" s="21"/>
      <c r="S599" s="21"/>
      <c r="T599" s="21"/>
      <c r="U599" s="21"/>
      <c r="V599" s="1"/>
      <c r="W599" s="1"/>
      <c r="X599" s="1"/>
      <c r="Y599" s="74"/>
    </row>
    <row r="600" spans="1:25" s="35" customFormat="1" ht="15.6" hidden="1" x14ac:dyDescent="0.25">
      <c r="A600" s="8"/>
      <c r="B600" s="8"/>
      <c r="C600" s="8"/>
      <c r="D600" s="20"/>
      <c r="E600" s="8"/>
      <c r="F600" s="8"/>
      <c r="G600" s="21"/>
      <c r="H600" s="21"/>
      <c r="I600" s="21"/>
      <c r="J600" s="21"/>
      <c r="K600" s="21"/>
      <c r="L600" s="22" t="str">
        <f t="shared" si="288"/>
        <v>-</v>
      </c>
      <c r="M600" s="21"/>
      <c r="N600" s="21"/>
      <c r="O600" s="21"/>
      <c r="P600" s="21"/>
      <c r="Q600" s="21"/>
      <c r="R600" s="21"/>
      <c r="S600" s="21"/>
      <c r="T600" s="21"/>
      <c r="U600" s="21"/>
      <c r="V600" s="1"/>
      <c r="W600" s="1"/>
      <c r="X600" s="1"/>
      <c r="Y600" s="74"/>
    </row>
    <row r="601" spans="1:25" s="35" customFormat="1" ht="15.6" hidden="1" x14ac:dyDescent="0.25">
      <c r="A601" s="8"/>
      <c r="B601" s="8"/>
      <c r="C601" s="8"/>
      <c r="D601" s="20"/>
      <c r="E601" s="8"/>
      <c r="F601" s="8"/>
      <c r="G601" s="21"/>
      <c r="H601" s="21"/>
      <c r="I601" s="21"/>
      <c r="J601" s="21"/>
      <c r="K601" s="21"/>
      <c r="L601" s="22" t="str">
        <f t="shared" si="288"/>
        <v>-</v>
      </c>
      <c r="M601" s="21"/>
      <c r="N601" s="21"/>
      <c r="O601" s="21"/>
      <c r="P601" s="21"/>
      <c r="Q601" s="21"/>
      <c r="R601" s="21"/>
      <c r="S601" s="21"/>
      <c r="T601" s="21"/>
      <c r="U601" s="21"/>
      <c r="V601" s="1"/>
      <c r="W601" s="1"/>
      <c r="X601" s="1"/>
      <c r="Y601" s="74"/>
    </row>
    <row r="602" spans="1:25" s="35" customFormat="1" ht="15.6" hidden="1" x14ac:dyDescent="0.25">
      <c r="A602" s="8"/>
      <c r="B602" s="8"/>
      <c r="C602" s="8"/>
      <c r="D602" s="20"/>
      <c r="E602" s="8"/>
      <c r="F602" s="8"/>
      <c r="G602" s="21"/>
      <c r="H602" s="21"/>
      <c r="I602" s="21"/>
      <c r="J602" s="21"/>
      <c r="K602" s="21"/>
      <c r="L602" s="22" t="str">
        <f t="shared" si="288"/>
        <v>-</v>
      </c>
      <c r="M602" s="21"/>
      <c r="N602" s="21"/>
      <c r="O602" s="21"/>
      <c r="P602" s="21"/>
      <c r="Q602" s="21"/>
      <c r="R602" s="21"/>
      <c r="S602" s="21"/>
      <c r="T602" s="21"/>
      <c r="U602" s="21"/>
      <c r="V602" s="1"/>
      <c r="W602" s="1"/>
      <c r="X602" s="1"/>
      <c r="Y602" s="74"/>
    </row>
    <row r="603" spans="1:25" s="35" customFormat="1" ht="15.6" hidden="1" x14ac:dyDescent="0.25">
      <c r="A603" s="8"/>
      <c r="B603" s="8"/>
      <c r="C603" s="8"/>
      <c r="D603" s="20"/>
      <c r="E603" s="8"/>
      <c r="F603" s="8"/>
      <c r="G603" s="21"/>
      <c r="H603" s="21"/>
      <c r="I603" s="21"/>
      <c r="J603" s="21"/>
      <c r="K603" s="21"/>
      <c r="L603" s="22" t="str">
        <f t="shared" si="288"/>
        <v>-</v>
      </c>
      <c r="M603" s="21"/>
      <c r="N603" s="21"/>
      <c r="O603" s="21"/>
      <c r="P603" s="21"/>
      <c r="Q603" s="21"/>
      <c r="R603" s="21"/>
      <c r="S603" s="21"/>
      <c r="T603" s="21"/>
      <c r="U603" s="21"/>
      <c r="V603" s="1"/>
      <c r="W603" s="1"/>
      <c r="X603" s="1"/>
      <c r="Y603" s="74"/>
    </row>
    <row r="604" spans="1:25" s="35" customFormat="1" ht="93.6" x14ac:dyDescent="0.25">
      <c r="A604" s="417" t="s">
        <v>497</v>
      </c>
      <c r="B604" s="417"/>
      <c r="C604" s="417"/>
      <c r="D604" s="417"/>
      <c r="E604" s="20" t="s">
        <v>360</v>
      </c>
      <c r="F604" s="20" t="s">
        <v>249</v>
      </c>
      <c r="G604" s="21">
        <f>G605+G607+G609</f>
        <v>8200000</v>
      </c>
      <c r="H604" s="21">
        <f>H605+H607+H609</f>
        <v>1315000</v>
      </c>
      <c r="I604" s="21">
        <f>I605+I607+I609+I611</f>
        <v>8200000</v>
      </c>
      <c r="J604" s="21">
        <f t="shared" ref="J604:U604" si="307">J605+J607+J609+J611</f>
        <v>1315000</v>
      </c>
      <c r="K604" s="21">
        <f t="shared" si="307"/>
        <v>7380887.6099999994</v>
      </c>
      <c r="L604" s="22">
        <f t="shared" si="288"/>
        <v>90.010824512195114</v>
      </c>
      <c r="M604" s="21">
        <f t="shared" si="307"/>
        <v>7750000</v>
      </c>
      <c r="N604" s="21">
        <f t="shared" si="307"/>
        <v>3160000</v>
      </c>
      <c r="O604" s="21">
        <f t="shared" si="307"/>
        <v>0</v>
      </c>
      <c r="P604" s="21">
        <f t="shared" si="307"/>
        <v>0</v>
      </c>
      <c r="Q604" s="21">
        <f t="shared" si="307"/>
        <v>0</v>
      </c>
      <c r="R604" s="21">
        <f t="shared" si="307"/>
        <v>0</v>
      </c>
      <c r="S604" s="21">
        <f t="shared" si="307"/>
        <v>0</v>
      </c>
      <c r="T604" s="21">
        <f t="shared" si="307"/>
        <v>0</v>
      </c>
      <c r="U604" s="21">
        <f t="shared" si="307"/>
        <v>0</v>
      </c>
      <c r="V604" s="1"/>
      <c r="W604" s="1"/>
      <c r="X604" s="1"/>
      <c r="Y604" s="74"/>
    </row>
    <row r="605" spans="1:25" s="36" customFormat="1" ht="15.6" hidden="1" x14ac:dyDescent="0.25">
      <c r="A605" s="24" t="s">
        <v>101</v>
      </c>
      <c r="B605" s="25">
        <v>11</v>
      </c>
      <c r="C605" s="26" t="s">
        <v>25</v>
      </c>
      <c r="D605" s="27">
        <v>381</v>
      </c>
      <c r="E605" s="20"/>
      <c r="F605" s="20"/>
      <c r="G605" s="21">
        <f>SUM(G606)</f>
        <v>100000</v>
      </c>
      <c r="H605" s="21">
        <f t="shared" ref="H605:U605" si="308">SUM(H606)</f>
        <v>100000</v>
      </c>
      <c r="I605" s="21">
        <f t="shared" si="308"/>
        <v>100000</v>
      </c>
      <c r="J605" s="21">
        <f t="shared" si="308"/>
        <v>100000</v>
      </c>
      <c r="K605" s="21">
        <f t="shared" si="308"/>
        <v>100000</v>
      </c>
      <c r="L605" s="22">
        <f t="shared" si="288"/>
        <v>100</v>
      </c>
      <c r="M605" s="21">
        <f t="shared" si="308"/>
        <v>2350000</v>
      </c>
      <c r="N605" s="21">
        <f t="shared" si="308"/>
        <v>2350000</v>
      </c>
      <c r="O605" s="21">
        <f t="shared" si="308"/>
        <v>0</v>
      </c>
      <c r="P605" s="21">
        <f t="shared" si="308"/>
        <v>0</v>
      </c>
      <c r="Q605" s="21">
        <f t="shared" si="308"/>
        <v>0</v>
      </c>
      <c r="R605" s="21">
        <f t="shared" si="308"/>
        <v>0</v>
      </c>
      <c r="S605" s="21">
        <f t="shared" si="308"/>
        <v>0</v>
      </c>
      <c r="T605" s="21">
        <f t="shared" si="308"/>
        <v>0</v>
      </c>
      <c r="U605" s="21">
        <f t="shared" si="308"/>
        <v>0</v>
      </c>
      <c r="V605" s="21"/>
      <c r="W605" s="21"/>
      <c r="X605" s="21"/>
      <c r="Y605" s="132"/>
    </row>
    <row r="606" spans="1:25" s="35" customFormat="1" hidden="1" x14ac:dyDescent="0.25">
      <c r="A606" s="28" t="s">
        <v>101</v>
      </c>
      <c r="B606" s="29">
        <v>11</v>
      </c>
      <c r="C606" s="30" t="s">
        <v>25</v>
      </c>
      <c r="D606" s="31">
        <v>3811</v>
      </c>
      <c r="E606" s="32" t="s">
        <v>141</v>
      </c>
      <c r="F606" s="32"/>
      <c r="G606" s="1">
        <v>100000</v>
      </c>
      <c r="H606" s="1">
        <v>100000</v>
      </c>
      <c r="I606" s="1">
        <v>100000</v>
      </c>
      <c r="J606" s="1">
        <v>100000</v>
      </c>
      <c r="K606" s="1">
        <v>100000</v>
      </c>
      <c r="L606" s="33">
        <f t="shared" si="288"/>
        <v>100</v>
      </c>
      <c r="M606" s="1">
        <v>2350000</v>
      </c>
      <c r="N606" s="1">
        <v>2350000</v>
      </c>
      <c r="O606" s="1">
        <v>0</v>
      </c>
      <c r="P606" s="1">
        <f>O606</f>
        <v>0</v>
      </c>
      <c r="Q606" s="1">
        <v>0</v>
      </c>
      <c r="R606" s="1">
        <v>0</v>
      </c>
      <c r="S606" s="1">
        <f>R606</f>
        <v>0</v>
      </c>
      <c r="T606" s="1">
        <v>0</v>
      </c>
      <c r="U606" s="1">
        <f>T606</f>
        <v>0</v>
      </c>
      <c r="V606" s="1"/>
      <c r="W606" s="1"/>
      <c r="X606" s="1"/>
      <c r="Y606" s="74"/>
    </row>
    <row r="607" spans="1:25" s="36" customFormat="1" ht="15.6" hidden="1" x14ac:dyDescent="0.25">
      <c r="A607" s="24" t="s">
        <v>101</v>
      </c>
      <c r="B607" s="25">
        <v>12</v>
      </c>
      <c r="C607" s="26" t="s">
        <v>25</v>
      </c>
      <c r="D607" s="27">
        <v>382</v>
      </c>
      <c r="E607" s="20"/>
      <c r="F607" s="20"/>
      <c r="G607" s="21">
        <f>SUM(G608)</f>
        <v>1215000</v>
      </c>
      <c r="H607" s="21">
        <f t="shared" ref="H607:U607" si="309">SUM(H608)</f>
        <v>1215000</v>
      </c>
      <c r="I607" s="21">
        <f t="shared" si="309"/>
        <v>1215000</v>
      </c>
      <c r="J607" s="21">
        <f t="shared" si="309"/>
        <v>1215000</v>
      </c>
      <c r="K607" s="21">
        <f t="shared" si="309"/>
        <v>1148063.02</v>
      </c>
      <c r="L607" s="22">
        <f t="shared" si="288"/>
        <v>94.49078353909465</v>
      </c>
      <c r="M607" s="21">
        <f t="shared" si="309"/>
        <v>810000</v>
      </c>
      <c r="N607" s="21">
        <f t="shared" si="309"/>
        <v>810000</v>
      </c>
      <c r="O607" s="21">
        <f t="shared" si="309"/>
        <v>0</v>
      </c>
      <c r="P607" s="21">
        <f t="shared" si="309"/>
        <v>0</v>
      </c>
      <c r="Q607" s="21">
        <f t="shared" si="309"/>
        <v>0</v>
      </c>
      <c r="R607" s="21">
        <f t="shared" si="309"/>
        <v>0</v>
      </c>
      <c r="S607" s="21">
        <f t="shared" si="309"/>
        <v>0</v>
      </c>
      <c r="T607" s="21">
        <f t="shared" si="309"/>
        <v>0</v>
      </c>
      <c r="U607" s="21">
        <f t="shared" si="309"/>
        <v>0</v>
      </c>
      <c r="V607" s="21"/>
      <c r="W607" s="21"/>
      <c r="X607" s="21"/>
      <c r="Y607" s="132"/>
    </row>
    <row r="608" spans="1:25" s="35" customFormat="1" ht="30" hidden="1" customHeight="1" x14ac:dyDescent="0.25">
      <c r="A608" s="28" t="s">
        <v>101</v>
      </c>
      <c r="B608" s="29">
        <v>12</v>
      </c>
      <c r="C608" s="30" t="s">
        <v>25</v>
      </c>
      <c r="D608" s="31">
        <v>3821</v>
      </c>
      <c r="E608" s="32" t="s">
        <v>38</v>
      </c>
      <c r="F608" s="32"/>
      <c r="G608" s="1">
        <v>1215000</v>
      </c>
      <c r="H608" s="1">
        <v>1215000</v>
      </c>
      <c r="I608" s="1">
        <v>1215000</v>
      </c>
      <c r="J608" s="1">
        <v>1215000</v>
      </c>
      <c r="K608" s="1">
        <v>1148063.02</v>
      </c>
      <c r="L608" s="33">
        <f t="shared" si="288"/>
        <v>94.49078353909465</v>
      </c>
      <c r="M608" s="1">
        <v>810000</v>
      </c>
      <c r="N608" s="1">
        <v>810000</v>
      </c>
      <c r="O608" s="1">
        <v>0</v>
      </c>
      <c r="P608" s="1">
        <f>O608</f>
        <v>0</v>
      </c>
      <c r="Q608" s="1">
        <v>0</v>
      </c>
      <c r="R608" s="1"/>
      <c r="S608" s="1">
        <f>R608</f>
        <v>0</v>
      </c>
      <c r="T608" s="1">
        <v>0</v>
      </c>
      <c r="U608" s="1">
        <f>T608</f>
        <v>0</v>
      </c>
      <c r="V608" s="1"/>
      <c r="W608" s="1"/>
      <c r="X608" s="1"/>
      <c r="Y608" s="74"/>
    </row>
    <row r="609" spans="1:25" s="36" customFormat="1" ht="15.6" hidden="1" x14ac:dyDescent="0.25">
      <c r="A609" s="24" t="s">
        <v>101</v>
      </c>
      <c r="B609" s="25">
        <v>51</v>
      </c>
      <c r="C609" s="26" t="s">
        <v>25</v>
      </c>
      <c r="D609" s="27">
        <v>382</v>
      </c>
      <c r="E609" s="20"/>
      <c r="F609" s="20"/>
      <c r="G609" s="21">
        <f>SUM(G610)</f>
        <v>6885000</v>
      </c>
      <c r="H609" s="21">
        <f t="shared" ref="H609:U609" si="310">SUM(H610)</f>
        <v>0</v>
      </c>
      <c r="I609" s="21">
        <f t="shared" si="310"/>
        <v>6885000</v>
      </c>
      <c r="J609" s="21">
        <f t="shared" si="310"/>
        <v>0</v>
      </c>
      <c r="K609" s="21">
        <f t="shared" si="310"/>
        <v>6132824.5899999999</v>
      </c>
      <c r="L609" s="22">
        <f t="shared" si="288"/>
        <v>89.075157443718226</v>
      </c>
      <c r="M609" s="21">
        <f t="shared" si="310"/>
        <v>4590000</v>
      </c>
      <c r="N609" s="21">
        <f t="shared" si="310"/>
        <v>0</v>
      </c>
      <c r="O609" s="21">
        <f t="shared" si="310"/>
        <v>0</v>
      </c>
      <c r="P609" s="21">
        <f t="shared" si="310"/>
        <v>0</v>
      </c>
      <c r="Q609" s="21">
        <f t="shared" si="310"/>
        <v>0</v>
      </c>
      <c r="R609" s="21">
        <f t="shared" si="310"/>
        <v>0</v>
      </c>
      <c r="S609" s="21">
        <f t="shared" si="310"/>
        <v>0</v>
      </c>
      <c r="T609" s="21">
        <f t="shared" si="310"/>
        <v>0</v>
      </c>
      <c r="U609" s="21">
        <f t="shared" si="310"/>
        <v>0</v>
      </c>
      <c r="V609" s="21"/>
      <c r="W609" s="21"/>
      <c r="X609" s="21"/>
      <c r="Y609" s="132"/>
    </row>
    <row r="610" spans="1:25" s="35" customFormat="1" ht="33.75" hidden="1" customHeight="1" x14ac:dyDescent="0.25">
      <c r="A610" s="28" t="s">
        <v>101</v>
      </c>
      <c r="B610" s="29">
        <v>51</v>
      </c>
      <c r="C610" s="30" t="s">
        <v>25</v>
      </c>
      <c r="D610" s="31">
        <v>3821</v>
      </c>
      <c r="E610" s="32" t="s">
        <v>38</v>
      </c>
      <c r="F610" s="32"/>
      <c r="G610" s="1">
        <v>6885000</v>
      </c>
      <c r="H610" s="59"/>
      <c r="I610" s="1">
        <v>6885000</v>
      </c>
      <c r="J610" s="59"/>
      <c r="K610" s="1">
        <v>6132824.5899999999</v>
      </c>
      <c r="L610" s="33">
        <f t="shared" si="288"/>
        <v>89.075157443718226</v>
      </c>
      <c r="M610" s="1">
        <v>4590000</v>
      </c>
      <c r="N610" s="59"/>
      <c r="O610" s="1">
        <v>0</v>
      </c>
      <c r="P610" s="59"/>
      <c r="Q610" s="1">
        <v>0</v>
      </c>
      <c r="R610" s="1"/>
      <c r="S610" s="59"/>
      <c r="T610" s="1">
        <v>0</v>
      </c>
      <c r="U610" s="59"/>
      <c r="V610" s="1"/>
      <c r="W610" s="1"/>
      <c r="X610" s="1"/>
      <c r="Y610" s="74"/>
    </row>
    <row r="611" spans="1:25" s="36" customFormat="1" ht="15.6" hidden="1" x14ac:dyDescent="0.25">
      <c r="A611" s="24" t="s">
        <v>101</v>
      </c>
      <c r="B611" s="25">
        <v>563</v>
      </c>
      <c r="C611" s="26" t="s">
        <v>25</v>
      </c>
      <c r="D611" s="27">
        <v>382</v>
      </c>
      <c r="E611" s="20"/>
      <c r="F611" s="20"/>
      <c r="G611" s="21"/>
      <c r="H611" s="21"/>
      <c r="I611" s="21">
        <f>I612</f>
        <v>0</v>
      </c>
      <c r="J611" s="21">
        <f t="shared" ref="J611:U611" si="311">J612</f>
        <v>0</v>
      </c>
      <c r="K611" s="21">
        <f t="shared" si="311"/>
        <v>0</v>
      </c>
      <c r="L611" s="22" t="str">
        <f t="shared" si="288"/>
        <v>-</v>
      </c>
      <c r="M611" s="21">
        <f t="shared" si="311"/>
        <v>0</v>
      </c>
      <c r="N611" s="21">
        <f t="shared" si="311"/>
        <v>0</v>
      </c>
      <c r="O611" s="21">
        <f t="shared" si="311"/>
        <v>0</v>
      </c>
      <c r="P611" s="21">
        <f t="shared" si="311"/>
        <v>0</v>
      </c>
      <c r="Q611" s="21">
        <f t="shared" si="311"/>
        <v>0</v>
      </c>
      <c r="R611" s="21">
        <f t="shared" si="311"/>
        <v>0</v>
      </c>
      <c r="S611" s="21">
        <f t="shared" si="311"/>
        <v>0</v>
      </c>
      <c r="T611" s="21">
        <f t="shared" si="311"/>
        <v>0</v>
      </c>
      <c r="U611" s="21">
        <f t="shared" si="311"/>
        <v>0</v>
      </c>
      <c r="V611" s="21"/>
      <c r="W611" s="21"/>
      <c r="X611" s="21"/>
      <c r="Y611" s="132"/>
    </row>
    <row r="612" spans="1:25" s="35" customFormat="1" hidden="1" x14ac:dyDescent="0.25">
      <c r="A612" s="28" t="s">
        <v>101</v>
      </c>
      <c r="B612" s="29">
        <v>563</v>
      </c>
      <c r="C612" s="30" t="s">
        <v>25</v>
      </c>
      <c r="D612" s="31">
        <v>3821</v>
      </c>
      <c r="E612" s="32" t="s">
        <v>38</v>
      </c>
      <c r="F612" s="32"/>
      <c r="G612" s="1"/>
      <c r="H612" s="1"/>
      <c r="I612" s="1"/>
      <c r="J612" s="59"/>
      <c r="K612" s="1"/>
      <c r="L612" s="33" t="str">
        <f t="shared" si="288"/>
        <v>-</v>
      </c>
      <c r="M612" s="1"/>
      <c r="N612" s="1"/>
      <c r="O612" s="1"/>
      <c r="P612" s="59"/>
      <c r="Q612" s="1"/>
      <c r="R612" s="1"/>
      <c r="S612" s="59"/>
      <c r="T612" s="1"/>
      <c r="U612" s="59"/>
      <c r="V612" s="1"/>
      <c r="W612" s="1"/>
      <c r="X612" s="1"/>
      <c r="Y612" s="74"/>
    </row>
    <row r="613" spans="1:25" s="35" customFormat="1" ht="93.6" x14ac:dyDescent="0.25">
      <c r="A613" s="417" t="s">
        <v>498</v>
      </c>
      <c r="B613" s="417"/>
      <c r="C613" s="417"/>
      <c r="D613" s="417"/>
      <c r="E613" s="20" t="s">
        <v>355</v>
      </c>
      <c r="F613" s="20" t="s">
        <v>249</v>
      </c>
      <c r="G613" s="21">
        <f>G614+G616+G618</f>
        <v>4430109</v>
      </c>
      <c r="H613" s="21">
        <f>H614+H616+H618</f>
        <v>770109</v>
      </c>
      <c r="I613" s="21">
        <f>I614+I616+I618+I620</f>
        <v>4430109</v>
      </c>
      <c r="J613" s="21">
        <f t="shared" ref="J613:U613" si="312">J614+J616+J618+J620</f>
        <v>770109</v>
      </c>
      <c r="K613" s="21">
        <f t="shared" si="312"/>
        <v>120000.07</v>
      </c>
      <c r="L613" s="22">
        <f t="shared" si="288"/>
        <v>2.7087385434534457</v>
      </c>
      <c r="M613" s="21">
        <f t="shared" si="312"/>
        <v>50000</v>
      </c>
      <c r="N613" s="21">
        <f t="shared" si="312"/>
        <v>50000</v>
      </c>
      <c r="O613" s="21">
        <f t="shared" si="312"/>
        <v>0</v>
      </c>
      <c r="P613" s="21">
        <f t="shared" si="312"/>
        <v>0</v>
      </c>
      <c r="Q613" s="21">
        <f t="shared" si="312"/>
        <v>0</v>
      </c>
      <c r="R613" s="21">
        <f t="shared" si="312"/>
        <v>0</v>
      </c>
      <c r="S613" s="21">
        <f t="shared" si="312"/>
        <v>0</v>
      </c>
      <c r="T613" s="21">
        <f t="shared" si="312"/>
        <v>0</v>
      </c>
      <c r="U613" s="21">
        <f t="shared" si="312"/>
        <v>0</v>
      </c>
      <c r="V613" s="1"/>
      <c r="W613" s="1"/>
      <c r="X613" s="1"/>
      <c r="Y613" s="74"/>
    </row>
    <row r="614" spans="1:25" s="36" customFormat="1" ht="15.6" hidden="1" x14ac:dyDescent="0.25">
      <c r="A614" s="24" t="s">
        <v>219</v>
      </c>
      <c r="B614" s="25">
        <v>11</v>
      </c>
      <c r="C614" s="26" t="s">
        <v>25</v>
      </c>
      <c r="D614" s="27">
        <v>381</v>
      </c>
      <c r="E614" s="20"/>
      <c r="F614" s="20"/>
      <c r="G614" s="21">
        <f>SUM(G615)</f>
        <v>120000</v>
      </c>
      <c r="H614" s="21">
        <f t="shared" ref="H614:U614" si="313">SUM(H615)</f>
        <v>120000</v>
      </c>
      <c r="I614" s="21">
        <f t="shared" si="313"/>
        <v>120000</v>
      </c>
      <c r="J614" s="21">
        <f t="shared" si="313"/>
        <v>120000</v>
      </c>
      <c r="K614" s="21">
        <f t="shared" si="313"/>
        <v>120000</v>
      </c>
      <c r="L614" s="22">
        <f t="shared" si="288"/>
        <v>100</v>
      </c>
      <c r="M614" s="21">
        <f t="shared" si="313"/>
        <v>50000</v>
      </c>
      <c r="N614" s="21">
        <f t="shared" si="313"/>
        <v>50000</v>
      </c>
      <c r="O614" s="21">
        <f t="shared" si="313"/>
        <v>0</v>
      </c>
      <c r="P614" s="21">
        <f t="shared" si="313"/>
        <v>0</v>
      </c>
      <c r="Q614" s="21">
        <f t="shared" si="313"/>
        <v>0</v>
      </c>
      <c r="R614" s="21">
        <f t="shared" si="313"/>
        <v>0</v>
      </c>
      <c r="S614" s="21">
        <f t="shared" si="313"/>
        <v>0</v>
      </c>
      <c r="T614" s="21">
        <f t="shared" si="313"/>
        <v>0</v>
      </c>
      <c r="U614" s="21">
        <f t="shared" si="313"/>
        <v>0</v>
      </c>
      <c r="V614" s="21"/>
      <c r="W614" s="21"/>
      <c r="X614" s="21"/>
      <c r="Y614" s="132"/>
    </row>
    <row r="615" spans="1:25" s="35" customFormat="1" hidden="1" x14ac:dyDescent="0.25">
      <c r="A615" s="28" t="s">
        <v>219</v>
      </c>
      <c r="B615" s="29">
        <v>11</v>
      </c>
      <c r="C615" s="30" t="s">
        <v>25</v>
      </c>
      <c r="D615" s="31">
        <v>3811</v>
      </c>
      <c r="E615" s="32" t="s">
        <v>141</v>
      </c>
      <c r="F615" s="32"/>
      <c r="G615" s="1">
        <v>120000</v>
      </c>
      <c r="H615" s="1">
        <v>120000</v>
      </c>
      <c r="I615" s="1">
        <v>120000</v>
      </c>
      <c r="J615" s="1">
        <v>120000</v>
      </c>
      <c r="K615" s="1">
        <v>120000</v>
      </c>
      <c r="L615" s="33">
        <f t="shared" si="288"/>
        <v>100</v>
      </c>
      <c r="M615" s="1">
        <v>50000</v>
      </c>
      <c r="N615" s="1">
        <v>50000</v>
      </c>
      <c r="O615" s="1">
        <v>0</v>
      </c>
      <c r="P615" s="1">
        <f>O615</f>
        <v>0</v>
      </c>
      <c r="Q615" s="1">
        <v>0</v>
      </c>
      <c r="R615" s="1">
        <v>0</v>
      </c>
      <c r="S615" s="1">
        <f>R615</f>
        <v>0</v>
      </c>
      <c r="T615" s="1">
        <v>0</v>
      </c>
      <c r="U615" s="1">
        <f>T615</f>
        <v>0</v>
      </c>
      <c r="V615" s="1"/>
      <c r="W615" s="1"/>
      <c r="X615" s="1"/>
      <c r="Y615" s="74"/>
    </row>
    <row r="616" spans="1:25" s="36" customFormat="1" ht="15.6" hidden="1" x14ac:dyDescent="0.25">
      <c r="A616" s="24" t="s">
        <v>219</v>
      </c>
      <c r="B616" s="25">
        <v>12</v>
      </c>
      <c r="C616" s="26" t="s">
        <v>25</v>
      </c>
      <c r="D616" s="27">
        <v>382</v>
      </c>
      <c r="E616" s="20"/>
      <c r="F616" s="20"/>
      <c r="G616" s="21">
        <f>SUM(G617)</f>
        <v>650109</v>
      </c>
      <c r="H616" s="21">
        <f t="shared" ref="H616:U616" si="314">SUM(H617)</f>
        <v>650109</v>
      </c>
      <c r="I616" s="21">
        <f t="shared" si="314"/>
        <v>650109</v>
      </c>
      <c r="J616" s="21">
        <f t="shared" si="314"/>
        <v>650109</v>
      </c>
      <c r="K616" s="21">
        <f t="shared" si="314"/>
        <v>7.0000000000000007E-2</v>
      </c>
      <c r="L616" s="22">
        <f t="shared" si="288"/>
        <v>1.0767425154858647E-5</v>
      </c>
      <c r="M616" s="21">
        <f t="shared" si="314"/>
        <v>0</v>
      </c>
      <c r="N616" s="21">
        <f t="shared" si="314"/>
        <v>0</v>
      </c>
      <c r="O616" s="21">
        <f t="shared" si="314"/>
        <v>0</v>
      </c>
      <c r="P616" s="21">
        <f t="shared" si="314"/>
        <v>0</v>
      </c>
      <c r="Q616" s="21">
        <f t="shared" si="314"/>
        <v>0</v>
      </c>
      <c r="R616" s="21">
        <f t="shared" si="314"/>
        <v>0</v>
      </c>
      <c r="S616" s="21">
        <f t="shared" si="314"/>
        <v>0</v>
      </c>
      <c r="T616" s="21">
        <f t="shared" si="314"/>
        <v>0</v>
      </c>
      <c r="U616" s="21">
        <f t="shared" si="314"/>
        <v>0</v>
      </c>
      <c r="V616" s="21"/>
      <c r="W616" s="21"/>
      <c r="X616" s="21"/>
      <c r="Y616" s="132"/>
    </row>
    <row r="617" spans="1:25" s="35" customFormat="1" ht="30.75" hidden="1" customHeight="1" x14ac:dyDescent="0.25">
      <c r="A617" s="28" t="s">
        <v>219</v>
      </c>
      <c r="B617" s="29">
        <v>12</v>
      </c>
      <c r="C617" s="30" t="s">
        <v>25</v>
      </c>
      <c r="D617" s="31">
        <v>3821</v>
      </c>
      <c r="E617" s="32" t="s">
        <v>38</v>
      </c>
      <c r="F617" s="32"/>
      <c r="G617" s="1">
        <v>650109</v>
      </c>
      <c r="H617" s="1">
        <v>650109</v>
      </c>
      <c r="I617" s="1">
        <v>650109</v>
      </c>
      <c r="J617" s="1">
        <v>650109</v>
      </c>
      <c r="K617" s="1">
        <v>7.0000000000000007E-2</v>
      </c>
      <c r="L617" s="33">
        <f t="shared" si="288"/>
        <v>1.0767425154858647E-5</v>
      </c>
      <c r="M617" s="1">
        <v>0</v>
      </c>
      <c r="N617" s="1">
        <v>0</v>
      </c>
      <c r="O617" s="1"/>
      <c r="P617" s="1">
        <f>O617</f>
        <v>0</v>
      </c>
      <c r="Q617" s="1">
        <v>0</v>
      </c>
      <c r="R617" s="1">
        <v>0</v>
      </c>
      <c r="S617" s="1">
        <f>R617</f>
        <v>0</v>
      </c>
      <c r="T617" s="1">
        <v>0</v>
      </c>
      <c r="U617" s="1">
        <f>T617</f>
        <v>0</v>
      </c>
      <c r="V617" s="1"/>
      <c r="W617" s="1"/>
      <c r="X617" s="1"/>
      <c r="Y617" s="74"/>
    </row>
    <row r="618" spans="1:25" s="36" customFormat="1" ht="15.6" hidden="1" x14ac:dyDescent="0.25">
      <c r="A618" s="24" t="s">
        <v>219</v>
      </c>
      <c r="B618" s="25">
        <v>51</v>
      </c>
      <c r="C618" s="26" t="s">
        <v>25</v>
      </c>
      <c r="D618" s="27">
        <v>382</v>
      </c>
      <c r="E618" s="20"/>
      <c r="F618" s="20"/>
      <c r="G618" s="21">
        <f>SUM(G619)</f>
        <v>3660000</v>
      </c>
      <c r="H618" s="21">
        <f t="shared" ref="H618:U618" si="315">SUM(H619)</f>
        <v>0</v>
      </c>
      <c r="I618" s="21">
        <f t="shared" si="315"/>
        <v>3660000</v>
      </c>
      <c r="J618" s="21">
        <f t="shared" si="315"/>
        <v>0</v>
      </c>
      <c r="K618" s="21">
        <f t="shared" si="315"/>
        <v>0</v>
      </c>
      <c r="L618" s="22">
        <f t="shared" si="288"/>
        <v>0</v>
      </c>
      <c r="M618" s="21">
        <f t="shared" si="315"/>
        <v>0</v>
      </c>
      <c r="N618" s="21">
        <f t="shared" si="315"/>
        <v>0</v>
      </c>
      <c r="O618" s="21">
        <f t="shared" si="315"/>
        <v>0</v>
      </c>
      <c r="P618" s="21">
        <f t="shared" si="315"/>
        <v>0</v>
      </c>
      <c r="Q618" s="21">
        <f t="shared" si="315"/>
        <v>0</v>
      </c>
      <c r="R618" s="21">
        <f t="shared" si="315"/>
        <v>0</v>
      </c>
      <c r="S618" s="21">
        <f t="shared" si="315"/>
        <v>0</v>
      </c>
      <c r="T618" s="21">
        <f t="shared" si="315"/>
        <v>0</v>
      </c>
      <c r="U618" s="21">
        <f t="shared" si="315"/>
        <v>0</v>
      </c>
      <c r="V618" s="21"/>
      <c r="W618" s="21"/>
      <c r="X618" s="21"/>
      <c r="Y618" s="132"/>
    </row>
    <row r="619" spans="1:25" s="35" customFormat="1" ht="33" hidden="1" customHeight="1" x14ac:dyDescent="0.25">
      <c r="A619" s="28" t="s">
        <v>219</v>
      </c>
      <c r="B619" s="29">
        <v>51</v>
      </c>
      <c r="C619" s="30" t="s">
        <v>25</v>
      </c>
      <c r="D619" s="31">
        <v>3821</v>
      </c>
      <c r="E619" s="32" t="s">
        <v>38</v>
      </c>
      <c r="F619" s="32"/>
      <c r="G619" s="1">
        <v>3660000</v>
      </c>
      <c r="H619" s="59"/>
      <c r="I619" s="1">
        <v>3660000</v>
      </c>
      <c r="J619" s="59"/>
      <c r="K619" s="1">
        <v>0</v>
      </c>
      <c r="L619" s="33">
        <f t="shared" si="288"/>
        <v>0</v>
      </c>
      <c r="M619" s="1">
        <v>0</v>
      </c>
      <c r="N619" s="59"/>
      <c r="O619" s="1"/>
      <c r="P619" s="59"/>
      <c r="Q619" s="1">
        <v>0</v>
      </c>
      <c r="R619" s="1">
        <v>0</v>
      </c>
      <c r="S619" s="59"/>
      <c r="T619" s="1">
        <v>0</v>
      </c>
      <c r="U619" s="59"/>
      <c r="V619" s="1"/>
      <c r="W619" s="1"/>
      <c r="X619" s="1"/>
      <c r="Y619" s="74"/>
    </row>
    <row r="620" spans="1:25" s="36" customFormat="1" ht="15.6" hidden="1" x14ac:dyDescent="0.25">
      <c r="A620" s="24" t="s">
        <v>219</v>
      </c>
      <c r="B620" s="25">
        <v>563</v>
      </c>
      <c r="C620" s="26" t="s">
        <v>25</v>
      </c>
      <c r="D620" s="27">
        <v>382</v>
      </c>
      <c r="E620" s="20"/>
      <c r="F620" s="20"/>
      <c r="G620" s="21"/>
      <c r="H620" s="21"/>
      <c r="I620" s="21">
        <f>I621</f>
        <v>0</v>
      </c>
      <c r="J620" s="21">
        <f t="shared" ref="J620:U620" si="316">J621</f>
        <v>0</v>
      </c>
      <c r="K620" s="21">
        <f t="shared" si="316"/>
        <v>0</v>
      </c>
      <c r="L620" s="22" t="str">
        <f t="shared" si="288"/>
        <v>-</v>
      </c>
      <c r="M620" s="21">
        <f t="shared" si="316"/>
        <v>0</v>
      </c>
      <c r="N620" s="21">
        <f t="shared" si="316"/>
        <v>0</v>
      </c>
      <c r="O620" s="21">
        <f t="shared" si="316"/>
        <v>0</v>
      </c>
      <c r="P620" s="21">
        <f t="shared" si="316"/>
        <v>0</v>
      </c>
      <c r="Q620" s="21">
        <f t="shared" si="316"/>
        <v>0</v>
      </c>
      <c r="R620" s="21">
        <f t="shared" si="316"/>
        <v>0</v>
      </c>
      <c r="S620" s="21">
        <f t="shared" si="316"/>
        <v>0</v>
      </c>
      <c r="T620" s="21">
        <f t="shared" si="316"/>
        <v>0</v>
      </c>
      <c r="U620" s="21">
        <f t="shared" si="316"/>
        <v>0</v>
      </c>
      <c r="V620" s="21"/>
      <c r="W620" s="21"/>
      <c r="X620" s="21"/>
      <c r="Y620" s="132"/>
    </row>
    <row r="621" spans="1:25" s="35" customFormat="1" hidden="1" x14ac:dyDescent="0.25">
      <c r="A621" s="28" t="s">
        <v>219</v>
      </c>
      <c r="B621" s="29">
        <v>563</v>
      </c>
      <c r="C621" s="30" t="s">
        <v>25</v>
      </c>
      <c r="D621" s="31">
        <v>3821</v>
      </c>
      <c r="E621" s="32" t="s">
        <v>38</v>
      </c>
      <c r="F621" s="32"/>
      <c r="G621" s="1"/>
      <c r="H621" s="1"/>
      <c r="I621" s="1"/>
      <c r="J621" s="59"/>
      <c r="K621" s="1"/>
      <c r="L621" s="33" t="str">
        <f t="shared" si="288"/>
        <v>-</v>
      </c>
      <c r="M621" s="1"/>
      <c r="N621" s="1"/>
      <c r="O621" s="1"/>
      <c r="P621" s="59"/>
      <c r="Q621" s="1"/>
      <c r="R621" s="1"/>
      <c r="S621" s="59"/>
      <c r="T621" s="1"/>
      <c r="U621" s="59"/>
      <c r="V621" s="1"/>
      <c r="W621" s="1"/>
      <c r="X621" s="1"/>
      <c r="Y621" s="74"/>
    </row>
    <row r="622" spans="1:25" s="35" customFormat="1" ht="93.6" x14ac:dyDescent="0.25">
      <c r="A622" s="417" t="s">
        <v>499</v>
      </c>
      <c r="B622" s="417"/>
      <c r="C622" s="417"/>
      <c r="D622" s="417"/>
      <c r="E622" s="20" t="s">
        <v>348</v>
      </c>
      <c r="F622" s="20" t="s">
        <v>249</v>
      </c>
      <c r="G622" s="21">
        <f>G623+G625+G627</f>
        <v>1550000</v>
      </c>
      <c r="H622" s="21">
        <f>H623+H625+H627</f>
        <v>275000</v>
      </c>
      <c r="I622" s="21">
        <f>I623+I625+I627+I629</f>
        <v>1550000</v>
      </c>
      <c r="J622" s="21">
        <f t="shared" ref="J622:U622" si="317">J623+J625+J627+J629</f>
        <v>275000</v>
      </c>
      <c r="K622" s="21">
        <f t="shared" si="317"/>
        <v>846191.57</v>
      </c>
      <c r="L622" s="22">
        <f t="shared" si="288"/>
        <v>54.593004516129028</v>
      </c>
      <c r="M622" s="21">
        <f t="shared" si="317"/>
        <v>0</v>
      </c>
      <c r="N622" s="21">
        <f t="shared" si="317"/>
        <v>0</v>
      </c>
      <c r="O622" s="21">
        <f t="shared" si="317"/>
        <v>0</v>
      </c>
      <c r="P622" s="21">
        <f t="shared" si="317"/>
        <v>0</v>
      </c>
      <c r="Q622" s="21">
        <f t="shared" si="317"/>
        <v>0</v>
      </c>
      <c r="R622" s="21">
        <f t="shared" si="317"/>
        <v>0</v>
      </c>
      <c r="S622" s="21">
        <f t="shared" si="317"/>
        <v>0</v>
      </c>
      <c r="T622" s="21">
        <f t="shared" si="317"/>
        <v>0</v>
      </c>
      <c r="U622" s="21">
        <f t="shared" si="317"/>
        <v>0</v>
      </c>
      <c r="V622" s="1"/>
      <c r="W622" s="1"/>
      <c r="X622" s="1"/>
      <c r="Y622" s="74"/>
    </row>
    <row r="623" spans="1:25" s="36" customFormat="1" ht="15.6" hidden="1" x14ac:dyDescent="0.25">
      <c r="A623" s="24" t="s">
        <v>220</v>
      </c>
      <c r="B623" s="25">
        <v>11</v>
      </c>
      <c r="C623" s="26" t="s">
        <v>25</v>
      </c>
      <c r="D623" s="27">
        <v>381</v>
      </c>
      <c r="E623" s="20"/>
      <c r="F623" s="20"/>
      <c r="G623" s="21">
        <f>SUM(G624)</f>
        <v>50000</v>
      </c>
      <c r="H623" s="21">
        <f t="shared" ref="H623:U623" si="318">SUM(H624)</f>
        <v>50000</v>
      </c>
      <c r="I623" s="21">
        <f t="shared" si="318"/>
        <v>50000</v>
      </c>
      <c r="J623" s="21">
        <f t="shared" si="318"/>
        <v>50000</v>
      </c>
      <c r="K623" s="21">
        <f t="shared" si="318"/>
        <v>50000</v>
      </c>
      <c r="L623" s="22">
        <f t="shared" si="288"/>
        <v>100</v>
      </c>
      <c r="M623" s="21">
        <f t="shared" si="318"/>
        <v>0</v>
      </c>
      <c r="N623" s="21">
        <f t="shared" si="318"/>
        <v>0</v>
      </c>
      <c r="O623" s="21">
        <f t="shared" si="318"/>
        <v>0</v>
      </c>
      <c r="P623" s="21">
        <f t="shared" si="318"/>
        <v>0</v>
      </c>
      <c r="Q623" s="21">
        <f t="shared" si="318"/>
        <v>0</v>
      </c>
      <c r="R623" s="21">
        <f t="shared" si="318"/>
        <v>0</v>
      </c>
      <c r="S623" s="21">
        <f t="shared" si="318"/>
        <v>0</v>
      </c>
      <c r="T623" s="21">
        <f t="shared" si="318"/>
        <v>0</v>
      </c>
      <c r="U623" s="21">
        <f t="shared" si="318"/>
        <v>0</v>
      </c>
      <c r="V623" s="21"/>
      <c r="W623" s="21"/>
      <c r="X623" s="21"/>
      <c r="Y623" s="132"/>
    </row>
    <row r="624" spans="1:25" s="35" customFormat="1" hidden="1" x14ac:dyDescent="0.25">
      <c r="A624" s="28" t="s">
        <v>220</v>
      </c>
      <c r="B624" s="29">
        <v>11</v>
      </c>
      <c r="C624" s="30" t="s">
        <v>25</v>
      </c>
      <c r="D624" s="31">
        <v>3811</v>
      </c>
      <c r="E624" s="32" t="s">
        <v>141</v>
      </c>
      <c r="F624" s="32"/>
      <c r="G624" s="1">
        <v>50000</v>
      </c>
      <c r="H624" s="1">
        <v>50000</v>
      </c>
      <c r="I624" s="1">
        <v>50000</v>
      </c>
      <c r="J624" s="1">
        <v>50000</v>
      </c>
      <c r="K624" s="1">
        <v>50000</v>
      </c>
      <c r="L624" s="33">
        <f t="shared" si="288"/>
        <v>100</v>
      </c>
      <c r="M624" s="1">
        <v>0</v>
      </c>
      <c r="N624" s="1">
        <v>0</v>
      </c>
      <c r="O624" s="1">
        <v>0</v>
      </c>
      <c r="P624" s="1">
        <f>O624</f>
        <v>0</v>
      </c>
      <c r="Q624" s="1">
        <v>0</v>
      </c>
      <c r="R624" s="1">
        <v>0</v>
      </c>
      <c r="S624" s="1">
        <f>R624</f>
        <v>0</v>
      </c>
      <c r="T624" s="1">
        <v>0</v>
      </c>
      <c r="U624" s="1">
        <f>T624</f>
        <v>0</v>
      </c>
      <c r="V624" s="1"/>
      <c r="W624" s="1"/>
      <c r="X624" s="1"/>
      <c r="Y624" s="74"/>
    </row>
    <row r="625" spans="1:25" s="36" customFormat="1" ht="15.6" hidden="1" x14ac:dyDescent="0.25">
      <c r="A625" s="24" t="s">
        <v>220</v>
      </c>
      <c r="B625" s="25">
        <v>12</v>
      </c>
      <c r="C625" s="26" t="s">
        <v>25</v>
      </c>
      <c r="D625" s="27">
        <v>382</v>
      </c>
      <c r="E625" s="20"/>
      <c r="F625" s="20"/>
      <c r="G625" s="21">
        <f>SUM(G626)</f>
        <v>225000</v>
      </c>
      <c r="H625" s="21">
        <f t="shared" ref="H625:U625" si="319">SUM(H626)</f>
        <v>225000</v>
      </c>
      <c r="I625" s="21">
        <f t="shared" si="319"/>
        <v>225000</v>
      </c>
      <c r="J625" s="21">
        <f t="shared" si="319"/>
        <v>225000</v>
      </c>
      <c r="K625" s="21">
        <f t="shared" si="319"/>
        <v>119428.74</v>
      </c>
      <c r="L625" s="22">
        <f t="shared" si="288"/>
        <v>53.079439999999998</v>
      </c>
      <c r="M625" s="21">
        <f t="shared" si="319"/>
        <v>0</v>
      </c>
      <c r="N625" s="21">
        <f t="shared" si="319"/>
        <v>0</v>
      </c>
      <c r="O625" s="21">
        <f t="shared" si="319"/>
        <v>0</v>
      </c>
      <c r="P625" s="21">
        <f t="shared" si="319"/>
        <v>0</v>
      </c>
      <c r="Q625" s="21">
        <f t="shared" si="319"/>
        <v>0</v>
      </c>
      <c r="R625" s="21">
        <f t="shared" si="319"/>
        <v>0</v>
      </c>
      <c r="S625" s="21">
        <f t="shared" si="319"/>
        <v>0</v>
      </c>
      <c r="T625" s="21">
        <f t="shared" si="319"/>
        <v>0</v>
      </c>
      <c r="U625" s="21">
        <f t="shared" si="319"/>
        <v>0</v>
      </c>
      <c r="V625" s="21"/>
      <c r="W625" s="21"/>
      <c r="X625" s="21"/>
      <c r="Y625" s="132"/>
    </row>
    <row r="626" spans="1:25" s="35" customFormat="1" ht="30.75" hidden="1" customHeight="1" x14ac:dyDescent="0.25">
      <c r="A626" s="28" t="s">
        <v>220</v>
      </c>
      <c r="B626" s="29">
        <v>12</v>
      </c>
      <c r="C626" s="30" t="s">
        <v>25</v>
      </c>
      <c r="D626" s="31">
        <v>3821</v>
      </c>
      <c r="E626" s="32" t="s">
        <v>38</v>
      </c>
      <c r="F626" s="32"/>
      <c r="G626" s="1">
        <v>225000</v>
      </c>
      <c r="H626" s="1">
        <v>225000</v>
      </c>
      <c r="I626" s="1">
        <v>225000</v>
      </c>
      <c r="J626" s="1">
        <v>225000</v>
      </c>
      <c r="K626" s="1">
        <v>119428.74</v>
      </c>
      <c r="L626" s="33">
        <f t="shared" si="288"/>
        <v>53.079439999999998</v>
      </c>
      <c r="M626" s="1">
        <v>0</v>
      </c>
      <c r="N626" s="1">
        <v>0</v>
      </c>
      <c r="O626" s="1"/>
      <c r="P626" s="1">
        <f>O626</f>
        <v>0</v>
      </c>
      <c r="Q626" s="1">
        <v>0</v>
      </c>
      <c r="R626" s="1">
        <v>0</v>
      </c>
      <c r="S626" s="1">
        <f>R626</f>
        <v>0</v>
      </c>
      <c r="T626" s="1">
        <v>0</v>
      </c>
      <c r="U626" s="1">
        <f>T626</f>
        <v>0</v>
      </c>
      <c r="V626" s="1"/>
      <c r="W626" s="1"/>
      <c r="X626" s="1"/>
      <c r="Y626" s="74"/>
    </row>
    <row r="627" spans="1:25" s="36" customFormat="1" ht="15.6" hidden="1" x14ac:dyDescent="0.25">
      <c r="A627" s="24" t="s">
        <v>220</v>
      </c>
      <c r="B627" s="25">
        <v>51</v>
      </c>
      <c r="C627" s="26" t="s">
        <v>25</v>
      </c>
      <c r="D627" s="27">
        <v>382</v>
      </c>
      <c r="E627" s="20"/>
      <c r="F627" s="20"/>
      <c r="G627" s="21">
        <f>SUM(G628)</f>
        <v>1275000</v>
      </c>
      <c r="H627" s="21">
        <f t="shared" ref="H627:U627" si="320">SUM(H628)</f>
        <v>0</v>
      </c>
      <c r="I627" s="21">
        <f t="shared" si="320"/>
        <v>1275000</v>
      </c>
      <c r="J627" s="21">
        <f t="shared" si="320"/>
        <v>0</v>
      </c>
      <c r="K627" s="21">
        <f t="shared" si="320"/>
        <v>676762.83</v>
      </c>
      <c r="L627" s="22">
        <f t="shared" si="288"/>
        <v>53.079437647058825</v>
      </c>
      <c r="M627" s="21">
        <f t="shared" si="320"/>
        <v>0</v>
      </c>
      <c r="N627" s="21">
        <f t="shared" si="320"/>
        <v>0</v>
      </c>
      <c r="O627" s="21">
        <f t="shared" si="320"/>
        <v>0</v>
      </c>
      <c r="P627" s="21">
        <f t="shared" si="320"/>
        <v>0</v>
      </c>
      <c r="Q627" s="21">
        <f t="shared" si="320"/>
        <v>0</v>
      </c>
      <c r="R627" s="21">
        <f t="shared" si="320"/>
        <v>0</v>
      </c>
      <c r="S627" s="21">
        <f t="shared" si="320"/>
        <v>0</v>
      </c>
      <c r="T627" s="21">
        <f t="shared" si="320"/>
        <v>0</v>
      </c>
      <c r="U627" s="21">
        <f t="shared" si="320"/>
        <v>0</v>
      </c>
      <c r="V627" s="21"/>
      <c r="W627" s="21"/>
      <c r="X627" s="21"/>
      <c r="Y627" s="132"/>
    </row>
    <row r="628" spans="1:25" s="35" customFormat="1" ht="34.5" hidden="1" customHeight="1" x14ac:dyDescent="0.25">
      <c r="A628" s="28" t="s">
        <v>220</v>
      </c>
      <c r="B628" s="29">
        <v>51</v>
      </c>
      <c r="C628" s="30" t="s">
        <v>25</v>
      </c>
      <c r="D628" s="31">
        <v>3821</v>
      </c>
      <c r="E628" s="32" t="s">
        <v>38</v>
      </c>
      <c r="F628" s="32"/>
      <c r="G628" s="1">
        <v>1275000</v>
      </c>
      <c r="H628" s="59"/>
      <c r="I628" s="1">
        <v>1275000</v>
      </c>
      <c r="J628" s="59"/>
      <c r="K628" s="1">
        <v>676762.83</v>
      </c>
      <c r="L628" s="33">
        <f t="shared" si="288"/>
        <v>53.079437647058825</v>
      </c>
      <c r="M628" s="1">
        <v>0</v>
      </c>
      <c r="N628" s="59"/>
      <c r="O628" s="1"/>
      <c r="P628" s="59"/>
      <c r="Q628" s="1">
        <v>0</v>
      </c>
      <c r="R628" s="1">
        <v>0</v>
      </c>
      <c r="S628" s="59"/>
      <c r="T628" s="1">
        <v>0</v>
      </c>
      <c r="U628" s="59"/>
      <c r="V628" s="1"/>
      <c r="W628" s="1"/>
      <c r="X628" s="1"/>
      <c r="Y628" s="74"/>
    </row>
    <row r="629" spans="1:25" s="36" customFormat="1" ht="15.6" hidden="1" x14ac:dyDescent="0.25">
      <c r="A629" s="24" t="s">
        <v>220</v>
      </c>
      <c r="B629" s="25">
        <v>563</v>
      </c>
      <c r="C629" s="26" t="s">
        <v>25</v>
      </c>
      <c r="D629" s="27">
        <v>382</v>
      </c>
      <c r="E629" s="20"/>
      <c r="F629" s="20"/>
      <c r="G629" s="21"/>
      <c r="H629" s="21"/>
      <c r="I629" s="21">
        <f>I630</f>
        <v>0</v>
      </c>
      <c r="J629" s="21">
        <f t="shared" ref="J629:U629" si="321">J630</f>
        <v>0</v>
      </c>
      <c r="K629" s="21">
        <f t="shared" si="321"/>
        <v>0</v>
      </c>
      <c r="L629" s="22" t="str">
        <f t="shared" si="288"/>
        <v>-</v>
      </c>
      <c r="M629" s="21">
        <f t="shared" si="321"/>
        <v>0</v>
      </c>
      <c r="N629" s="21">
        <f t="shared" si="321"/>
        <v>0</v>
      </c>
      <c r="O629" s="21">
        <f t="shared" si="321"/>
        <v>0</v>
      </c>
      <c r="P629" s="21">
        <f t="shared" si="321"/>
        <v>0</v>
      </c>
      <c r="Q629" s="21">
        <f t="shared" si="321"/>
        <v>0</v>
      </c>
      <c r="R629" s="21">
        <f t="shared" si="321"/>
        <v>0</v>
      </c>
      <c r="S629" s="21">
        <f t="shared" si="321"/>
        <v>0</v>
      </c>
      <c r="T629" s="21">
        <f t="shared" si="321"/>
        <v>0</v>
      </c>
      <c r="U629" s="21">
        <f t="shared" si="321"/>
        <v>0</v>
      </c>
      <c r="V629" s="21"/>
      <c r="W629" s="21"/>
      <c r="X629" s="21"/>
      <c r="Y629" s="132"/>
    </row>
    <row r="630" spans="1:25" s="35" customFormat="1" hidden="1" x14ac:dyDescent="0.25">
      <c r="A630" s="28" t="s">
        <v>220</v>
      </c>
      <c r="B630" s="29">
        <v>563</v>
      </c>
      <c r="C630" s="30" t="s">
        <v>25</v>
      </c>
      <c r="D630" s="31">
        <v>3821</v>
      </c>
      <c r="E630" s="32" t="s">
        <v>38</v>
      </c>
      <c r="F630" s="32"/>
      <c r="G630" s="1"/>
      <c r="H630" s="1"/>
      <c r="I630" s="1"/>
      <c r="J630" s="59"/>
      <c r="K630" s="1"/>
      <c r="L630" s="33" t="str">
        <f t="shared" si="288"/>
        <v>-</v>
      </c>
      <c r="M630" s="1"/>
      <c r="N630" s="1"/>
      <c r="O630" s="1"/>
      <c r="P630" s="59"/>
      <c r="Q630" s="1"/>
      <c r="R630" s="1"/>
      <c r="S630" s="59"/>
      <c r="T630" s="1"/>
      <c r="U630" s="59"/>
      <c r="V630" s="1"/>
      <c r="W630" s="1"/>
      <c r="X630" s="1"/>
      <c r="Y630" s="74"/>
    </row>
    <row r="631" spans="1:25" s="35" customFormat="1" ht="93.6" x14ac:dyDescent="0.25">
      <c r="A631" s="417" t="s">
        <v>500</v>
      </c>
      <c r="B631" s="417"/>
      <c r="C631" s="417"/>
      <c r="D631" s="417"/>
      <c r="E631" s="20" t="s">
        <v>347</v>
      </c>
      <c r="F631" s="20" t="s">
        <v>249</v>
      </c>
      <c r="G631" s="21">
        <f>G632+G634+G636</f>
        <v>5850000</v>
      </c>
      <c r="H631" s="21">
        <f>H632+H634+H636</f>
        <v>877500</v>
      </c>
      <c r="I631" s="21">
        <f>I632+I634+I636+I638</f>
        <v>5950000</v>
      </c>
      <c r="J631" s="21">
        <f t="shared" ref="J631:U631" si="322">J632+J634+J636+J638</f>
        <v>977500</v>
      </c>
      <c r="K631" s="21">
        <f t="shared" si="322"/>
        <v>100000</v>
      </c>
      <c r="L631" s="22">
        <f t="shared" si="288"/>
        <v>1.680672268907563</v>
      </c>
      <c r="M631" s="21">
        <f t="shared" si="322"/>
        <v>3900000</v>
      </c>
      <c r="N631" s="21">
        <f t="shared" si="322"/>
        <v>585000</v>
      </c>
      <c r="O631" s="21">
        <f t="shared" si="322"/>
        <v>0</v>
      </c>
      <c r="P631" s="21">
        <f t="shared" si="322"/>
        <v>0</v>
      </c>
      <c r="Q631" s="21">
        <f t="shared" si="322"/>
        <v>0</v>
      </c>
      <c r="R631" s="21">
        <f t="shared" si="322"/>
        <v>0</v>
      </c>
      <c r="S631" s="21">
        <f t="shared" si="322"/>
        <v>0</v>
      </c>
      <c r="T631" s="21">
        <f t="shared" si="322"/>
        <v>0</v>
      </c>
      <c r="U631" s="21">
        <f t="shared" si="322"/>
        <v>0</v>
      </c>
      <c r="V631" s="1"/>
      <c r="W631" s="1"/>
      <c r="X631" s="1"/>
      <c r="Y631" s="74"/>
    </row>
    <row r="632" spans="1:25" s="36" customFormat="1" ht="15.6" hidden="1" x14ac:dyDescent="0.25">
      <c r="A632" s="24" t="s">
        <v>221</v>
      </c>
      <c r="B632" s="25">
        <v>11</v>
      </c>
      <c r="C632" s="26" t="s">
        <v>25</v>
      </c>
      <c r="D632" s="27">
        <v>381</v>
      </c>
      <c r="E632" s="20"/>
      <c r="F632" s="20"/>
      <c r="G632" s="21">
        <f>SUM(G633)</f>
        <v>0</v>
      </c>
      <c r="H632" s="21">
        <f t="shared" ref="H632:U632" si="323">SUM(H633)</f>
        <v>0</v>
      </c>
      <c r="I632" s="21">
        <f t="shared" si="323"/>
        <v>100000</v>
      </c>
      <c r="J632" s="21">
        <f t="shared" si="323"/>
        <v>100000</v>
      </c>
      <c r="K632" s="21">
        <f t="shared" si="323"/>
        <v>100000</v>
      </c>
      <c r="L632" s="22">
        <f t="shared" si="288"/>
        <v>100</v>
      </c>
      <c r="M632" s="21">
        <f t="shared" si="323"/>
        <v>0</v>
      </c>
      <c r="N632" s="21">
        <f t="shared" si="323"/>
        <v>0</v>
      </c>
      <c r="O632" s="21">
        <f t="shared" si="323"/>
        <v>0</v>
      </c>
      <c r="P632" s="21">
        <f t="shared" si="323"/>
        <v>0</v>
      </c>
      <c r="Q632" s="21">
        <f t="shared" si="323"/>
        <v>0</v>
      </c>
      <c r="R632" s="21">
        <f t="shared" si="323"/>
        <v>0</v>
      </c>
      <c r="S632" s="21">
        <f t="shared" si="323"/>
        <v>0</v>
      </c>
      <c r="T632" s="21">
        <f t="shared" si="323"/>
        <v>0</v>
      </c>
      <c r="U632" s="21">
        <f t="shared" si="323"/>
        <v>0</v>
      </c>
      <c r="V632" s="21"/>
      <c r="W632" s="21"/>
      <c r="X632" s="21"/>
      <c r="Y632" s="132"/>
    </row>
    <row r="633" spans="1:25" s="35" customFormat="1" ht="15.6" hidden="1" x14ac:dyDescent="0.25">
      <c r="A633" s="28" t="s">
        <v>221</v>
      </c>
      <c r="B633" s="29">
        <v>11</v>
      </c>
      <c r="C633" s="30" t="s">
        <v>25</v>
      </c>
      <c r="D633" s="31">
        <v>3811</v>
      </c>
      <c r="E633" s="32" t="s">
        <v>141</v>
      </c>
      <c r="F633" s="20"/>
      <c r="G633" s="1">
        <v>0</v>
      </c>
      <c r="H633" s="1">
        <v>0</v>
      </c>
      <c r="I633" s="1">
        <v>100000</v>
      </c>
      <c r="J633" s="1">
        <v>100000</v>
      </c>
      <c r="K633" s="1">
        <v>100000</v>
      </c>
      <c r="L633" s="33">
        <f t="shared" si="288"/>
        <v>100</v>
      </c>
      <c r="M633" s="1">
        <v>0</v>
      </c>
      <c r="N633" s="1">
        <v>0</v>
      </c>
      <c r="O633" s="1">
        <v>0</v>
      </c>
      <c r="P633" s="1">
        <f>O633</f>
        <v>0</v>
      </c>
      <c r="Q633" s="1">
        <v>0</v>
      </c>
      <c r="R633" s="1">
        <v>0</v>
      </c>
      <c r="S633" s="1">
        <f>R633</f>
        <v>0</v>
      </c>
      <c r="T633" s="1">
        <v>0</v>
      </c>
      <c r="U633" s="1">
        <f>T633</f>
        <v>0</v>
      </c>
      <c r="V633" s="1"/>
      <c r="W633" s="1"/>
      <c r="X633" s="1"/>
      <c r="Y633" s="74"/>
    </row>
    <row r="634" spans="1:25" s="36" customFormat="1" ht="15.6" hidden="1" x14ac:dyDescent="0.25">
      <c r="A634" s="24" t="s">
        <v>221</v>
      </c>
      <c r="B634" s="25">
        <v>12</v>
      </c>
      <c r="C634" s="26" t="s">
        <v>25</v>
      </c>
      <c r="D634" s="27">
        <v>382</v>
      </c>
      <c r="E634" s="20"/>
      <c r="F634" s="20"/>
      <c r="G634" s="21">
        <f>SUM(G635)</f>
        <v>877500</v>
      </c>
      <c r="H634" s="21">
        <f t="shared" ref="H634:U634" si="324">SUM(H635)</f>
        <v>877500</v>
      </c>
      <c r="I634" s="21">
        <f t="shared" si="324"/>
        <v>877500</v>
      </c>
      <c r="J634" s="21">
        <f t="shared" si="324"/>
        <v>877500</v>
      </c>
      <c r="K634" s="21">
        <f t="shared" si="324"/>
        <v>0</v>
      </c>
      <c r="L634" s="22">
        <f t="shared" si="288"/>
        <v>0</v>
      </c>
      <c r="M634" s="21">
        <f t="shared" si="324"/>
        <v>585000</v>
      </c>
      <c r="N634" s="21">
        <f t="shared" si="324"/>
        <v>585000</v>
      </c>
      <c r="O634" s="21">
        <f t="shared" si="324"/>
        <v>0</v>
      </c>
      <c r="P634" s="21">
        <f t="shared" si="324"/>
        <v>0</v>
      </c>
      <c r="Q634" s="21">
        <f t="shared" si="324"/>
        <v>0</v>
      </c>
      <c r="R634" s="21">
        <f t="shared" si="324"/>
        <v>0</v>
      </c>
      <c r="S634" s="21">
        <f t="shared" si="324"/>
        <v>0</v>
      </c>
      <c r="T634" s="21">
        <f t="shared" si="324"/>
        <v>0</v>
      </c>
      <c r="U634" s="21">
        <f t="shared" si="324"/>
        <v>0</v>
      </c>
      <c r="V634" s="21"/>
      <c r="W634" s="21"/>
      <c r="X634" s="21"/>
      <c r="Y634" s="132"/>
    </row>
    <row r="635" spans="1:25" s="35" customFormat="1" ht="31.5" hidden="1" customHeight="1" x14ac:dyDescent="0.25">
      <c r="A635" s="28" t="s">
        <v>221</v>
      </c>
      <c r="B635" s="29">
        <v>12</v>
      </c>
      <c r="C635" s="30" t="s">
        <v>25</v>
      </c>
      <c r="D635" s="31">
        <v>3821</v>
      </c>
      <c r="E635" s="32" t="s">
        <v>38</v>
      </c>
      <c r="F635" s="32"/>
      <c r="G635" s="1">
        <v>877500</v>
      </c>
      <c r="H635" s="1">
        <v>877500</v>
      </c>
      <c r="I635" s="1">
        <v>877500</v>
      </c>
      <c r="J635" s="1">
        <v>877500</v>
      </c>
      <c r="K635" s="1">
        <v>0</v>
      </c>
      <c r="L635" s="33">
        <f t="shared" si="288"/>
        <v>0</v>
      </c>
      <c r="M635" s="1">
        <v>585000</v>
      </c>
      <c r="N635" s="1">
        <v>585000</v>
      </c>
      <c r="O635" s="1">
        <v>0</v>
      </c>
      <c r="P635" s="1">
        <f>O635</f>
        <v>0</v>
      </c>
      <c r="Q635" s="1">
        <v>0</v>
      </c>
      <c r="R635" s="1"/>
      <c r="S635" s="1">
        <f>R635</f>
        <v>0</v>
      </c>
      <c r="T635" s="1">
        <v>0</v>
      </c>
      <c r="U635" s="1">
        <f>T635</f>
        <v>0</v>
      </c>
      <c r="V635" s="1"/>
      <c r="W635" s="1"/>
      <c r="X635" s="1"/>
      <c r="Y635" s="74"/>
    </row>
    <row r="636" spans="1:25" s="36" customFormat="1" ht="15.6" hidden="1" x14ac:dyDescent="0.25">
      <c r="A636" s="24" t="s">
        <v>221</v>
      </c>
      <c r="B636" s="25">
        <v>51</v>
      </c>
      <c r="C636" s="26" t="s">
        <v>25</v>
      </c>
      <c r="D636" s="27">
        <v>382</v>
      </c>
      <c r="E636" s="20"/>
      <c r="F636" s="20"/>
      <c r="G636" s="21">
        <f>SUM(G637)</f>
        <v>4972500</v>
      </c>
      <c r="H636" s="21">
        <f t="shared" ref="H636:U636" si="325">SUM(H637)</f>
        <v>0</v>
      </c>
      <c r="I636" s="21">
        <f t="shared" si="325"/>
        <v>4972500</v>
      </c>
      <c r="J636" s="21">
        <f t="shared" si="325"/>
        <v>0</v>
      </c>
      <c r="K636" s="21">
        <f t="shared" si="325"/>
        <v>0</v>
      </c>
      <c r="L636" s="22">
        <f t="shared" si="288"/>
        <v>0</v>
      </c>
      <c r="M636" s="21">
        <f t="shared" si="325"/>
        <v>3315000</v>
      </c>
      <c r="N636" s="21">
        <f t="shared" si="325"/>
        <v>0</v>
      </c>
      <c r="O636" s="21">
        <f t="shared" si="325"/>
        <v>0</v>
      </c>
      <c r="P636" s="21">
        <f t="shared" si="325"/>
        <v>0</v>
      </c>
      <c r="Q636" s="21">
        <f t="shared" si="325"/>
        <v>0</v>
      </c>
      <c r="R636" s="21">
        <f t="shared" si="325"/>
        <v>0</v>
      </c>
      <c r="S636" s="21">
        <f t="shared" si="325"/>
        <v>0</v>
      </c>
      <c r="T636" s="21">
        <f t="shared" si="325"/>
        <v>0</v>
      </c>
      <c r="U636" s="21">
        <f t="shared" si="325"/>
        <v>0</v>
      </c>
      <c r="V636" s="21"/>
      <c r="W636" s="21"/>
      <c r="X636" s="21"/>
      <c r="Y636" s="132"/>
    </row>
    <row r="637" spans="1:25" s="35" customFormat="1" ht="32.25" hidden="1" customHeight="1" x14ac:dyDescent="0.25">
      <c r="A637" s="28" t="s">
        <v>221</v>
      </c>
      <c r="B637" s="29">
        <v>51</v>
      </c>
      <c r="C637" s="30" t="s">
        <v>25</v>
      </c>
      <c r="D637" s="31">
        <v>3821</v>
      </c>
      <c r="E637" s="32" t="s">
        <v>38</v>
      </c>
      <c r="F637" s="32"/>
      <c r="G637" s="1">
        <v>4972500</v>
      </c>
      <c r="H637" s="59"/>
      <c r="I637" s="1">
        <v>4972500</v>
      </c>
      <c r="J637" s="59"/>
      <c r="K637" s="1">
        <v>0</v>
      </c>
      <c r="L637" s="33">
        <f t="shared" si="288"/>
        <v>0</v>
      </c>
      <c r="M637" s="1">
        <v>3315000</v>
      </c>
      <c r="N637" s="59"/>
      <c r="O637" s="1">
        <v>0</v>
      </c>
      <c r="P637" s="59"/>
      <c r="Q637" s="1">
        <v>0</v>
      </c>
      <c r="R637" s="1"/>
      <c r="S637" s="59"/>
      <c r="T637" s="1">
        <v>0</v>
      </c>
      <c r="U637" s="59"/>
      <c r="V637" s="1"/>
      <c r="W637" s="1"/>
      <c r="X637" s="1"/>
      <c r="Y637" s="74"/>
    </row>
    <row r="638" spans="1:25" s="36" customFormat="1" ht="15.6" hidden="1" x14ac:dyDescent="0.25">
      <c r="A638" s="24" t="s">
        <v>221</v>
      </c>
      <c r="B638" s="25">
        <v>563</v>
      </c>
      <c r="C638" s="26" t="s">
        <v>25</v>
      </c>
      <c r="D638" s="27">
        <v>382</v>
      </c>
      <c r="E638" s="20"/>
      <c r="F638" s="20"/>
      <c r="G638" s="21"/>
      <c r="H638" s="21"/>
      <c r="I638" s="21">
        <f>I639</f>
        <v>0</v>
      </c>
      <c r="J638" s="21">
        <f t="shared" ref="J638:U638" si="326">J639</f>
        <v>0</v>
      </c>
      <c r="K638" s="21">
        <f t="shared" si="326"/>
        <v>0</v>
      </c>
      <c r="L638" s="22" t="str">
        <f t="shared" si="288"/>
        <v>-</v>
      </c>
      <c r="M638" s="21">
        <f t="shared" si="326"/>
        <v>0</v>
      </c>
      <c r="N638" s="21">
        <f t="shared" si="326"/>
        <v>0</v>
      </c>
      <c r="O638" s="21">
        <f t="shared" si="326"/>
        <v>0</v>
      </c>
      <c r="P638" s="21">
        <f t="shared" si="326"/>
        <v>0</v>
      </c>
      <c r="Q638" s="21">
        <f t="shared" si="326"/>
        <v>0</v>
      </c>
      <c r="R638" s="21">
        <f t="shared" si="326"/>
        <v>0</v>
      </c>
      <c r="S638" s="21">
        <f t="shared" si="326"/>
        <v>0</v>
      </c>
      <c r="T638" s="21">
        <f t="shared" si="326"/>
        <v>0</v>
      </c>
      <c r="U638" s="21">
        <f t="shared" si="326"/>
        <v>0</v>
      </c>
      <c r="V638" s="21"/>
      <c r="W638" s="21"/>
      <c r="X638" s="21"/>
      <c r="Y638" s="132"/>
    </row>
    <row r="639" spans="1:25" s="35" customFormat="1" hidden="1" x14ac:dyDescent="0.25">
      <c r="A639" s="28" t="s">
        <v>221</v>
      </c>
      <c r="B639" s="29">
        <v>563</v>
      </c>
      <c r="C639" s="30" t="s">
        <v>25</v>
      </c>
      <c r="D639" s="31">
        <v>3821</v>
      </c>
      <c r="E639" s="32" t="s">
        <v>38</v>
      </c>
      <c r="F639" s="32"/>
      <c r="G639" s="1"/>
      <c r="H639" s="1"/>
      <c r="I639" s="1"/>
      <c r="J639" s="59"/>
      <c r="K639" s="1"/>
      <c r="L639" s="33" t="str">
        <f t="shared" si="288"/>
        <v>-</v>
      </c>
      <c r="M639" s="1"/>
      <c r="N639" s="1"/>
      <c r="O639" s="1"/>
      <c r="P639" s="59"/>
      <c r="Q639" s="1"/>
      <c r="R639" s="1"/>
      <c r="S639" s="59"/>
      <c r="T639" s="1"/>
      <c r="U639" s="59"/>
      <c r="V639" s="1"/>
      <c r="W639" s="1"/>
      <c r="X639" s="1"/>
      <c r="Y639" s="74"/>
    </row>
    <row r="640" spans="1:25" ht="93.6" x14ac:dyDescent="0.25">
      <c r="A640" s="417" t="s">
        <v>501</v>
      </c>
      <c r="B640" s="417"/>
      <c r="C640" s="417"/>
      <c r="D640" s="417"/>
      <c r="E640" s="20" t="s">
        <v>346</v>
      </c>
      <c r="F640" s="20" t="s">
        <v>249</v>
      </c>
      <c r="G640" s="21">
        <f>G641+G643+G645</f>
        <v>15300000</v>
      </c>
      <c r="H640" s="21">
        <f>H641+H643+H645</f>
        <v>6502500</v>
      </c>
      <c r="I640" s="21">
        <f>I641+I643+I645+I647</f>
        <v>15300000</v>
      </c>
      <c r="J640" s="21">
        <f t="shared" ref="J640:U640" si="327">J641+J643+J645+J647</f>
        <v>6502500</v>
      </c>
      <c r="K640" s="21">
        <f t="shared" si="327"/>
        <v>10304501.16</v>
      </c>
      <c r="L640" s="22">
        <f t="shared" ref="L640:L716" si="328">IF(I640=0, "-", K640/I640*100)</f>
        <v>67.349680784313719</v>
      </c>
      <c r="M640" s="21">
        <f t="shared" si="327"/>
        <v>9975000</v>
      </c>
      <c r="N640" s="21">
        <f t="shared" si="327"/>
        <v>4110000</v>
      </c>
      <c r="O640" s="21">
        <f t="shared" si="327"/>
        <v>0</v>
      </c>
      <c r="P640" s="21">
        <f t="shared" si="327"/>
        <v>0</v>
      </c>
      <c r="Q640" s="21">
        <f t="shared" si="327"/>
        <v>0</v>
      </c>
      <c r="R640" s="21">
        <f t="shared" si="327"/>
        <v>0</v>
      </c>
      <c r="S640" s="21">
        <f t="shared" si="327"/>
        <v>0</v>
      </c>
      <c r="T640" s="21">
        <f t="shared" si="327"/>
        <v>0</v>
      </c>
      <c r="U640" s="21">
        <f t="shared" si="327"/>
        <v>0</v>
      </c>
    </row>
    <row r="641" spans="1:25" s="36" customFormat="1" ht="15.6" hidden="1" x14ac:dyDescent="0.25">
      <c r="A641" s="24" t="s">
        <v>156</v>
      </c>
      <c r="B641" s="25">
        <v>11</v>
      </c>
      <c r="C641" s="52" t="s">
        <v>25</v>
      </c>
      <c r="D641" s="27">
        <v>386</v>
      </c>
      <c r="E641" s="20"/>
      <c r="F641" s="20"/>
      <c r="G641" s="21">
        <f>SUM(G642)</f>
        <v>4950000</v>
      </c>
      <c r="H641" s="21">
        <f t="shared" ref="H641:U641" si="329">SUM(H642)</f>
        <v>4950000</v>
      </c>
      <c r="I641" s="21">
        <f t="shared" si="329"/>
        <v>4950000</v>
      </c>
      <c r="J641" s="21">
        <f t="shared" si="329"/>
        <v>4950000</v>
      </c>
      <c r="K641" s="21">
        <f t="shared" si="329"/>
        <v>0</v>
      </c>
      <c r="L641" s="22">
        <f t="shared" si="328"/>
        <v>0</v>
      </c>
      <c r="M641" s="21">
        <f t="shared" si="329"/>
        <v>3075000</v>
      </c>
      <c r="N641" s="21">
        <f t="shared" si="329"/>
        <v>3075000</v>
      </c>
      <c r="O641" s="21">
        <f t="shared" si="329"/>
        <v>0</v>
      </c>
      <c r="P641" s="21">
        <f t="shared" si="329"/>
        <v>0</v>
      </c>
      <c r="Q641" s="21">
        <f t="shared" si="329"/>
        <v>0</v>
      </c>
      <c r="R641" s="21">
        <f t="shared" si="329"/>
        <v>0</v>
      </c>
      <c r="S641" s="21">
        <f t="shared" si="329"/>
        <v>0</v>
      </c>
      <c r="T641" s="21">
        <f t="shared" si="329"/>
        <v>0</v>
      </c>
      <c r="U641" s="21">
        <f t="shared" si="329"/>
        <v>0</v>
      </c>
      <c r="V641" s="21"/>
      <c r="W641" s="21"/>
      <c r="X641" s="21"/>
      <c r="Y641" s="132"/>
    </row>
    <row r="642" spans="1:25" s="35" customFormat="1" ht="45" hidden="1" x14ac:dyDescent="0.25">
      <c r="A642" s="28" t="s">
        <v>156</v>
      </c>
      <c r="B642" s="29">
        <v>11</v>
      </c>
      <c r="C642" s="53" t="s">
        <v>25</v>
      </c>
      <c r="D642" s="31">
        <v>3861</v>
      </c>
      <c r="E642" s="32" t="s">
        <v>282</v>
      </c>
      <c r="F642" s="32"/>
      <c r="G642" s="54">
        <v>4950000</v>
      </c>
      <c r="H642" s="54">
        <v>4950000</v>
      </c>
      <c r="I642" s="54">
        <v>4950000</v>
      </c>
      <c r="J642" s="54">
        <v>4950000</v>
      </c>
      <c r="K642" s="54">
        <v>0</v>
      </c>
      <c r="L642" s="33">
        <f t="shared" si="328"/>
        <v>0</v>
      </c>
      <c r="M642" s="54">
        <v>3075000</v>
      </c>
      <c r="N642" s="54">
        <v>3075000</v>
      </c>
      <c r="O642" s="54">
        <v>0</v>
      </c>
      <c r="P642" s="54">
        <f>O642</f>
        <v>0</v>
      </c>
      <c r="Q642" s="54">
        <v>0</v>
      </c>
      <c r="R642" s="54">
        <v>0</v>
      </c>
      <c r="S642" s="54">
        <f>R642</f>
        <v>0</v>
      </c>
      <c r="T642" s="54">
        <v>0</v>
      </c>
      <c r="U642" s="54">
        <f>T642</f>
        <v>0</v>
      </c>
      <c r="V642" s="1"/>
      <c r="W642" s="1"/>
      <c r="X642" s="1"/>
      <c r="Y642" s="74"/>
    </row>
    <row r="643" spans="1:25" s="36" customFormat="1" ht="15.6" hidden="1" x14ac:dyDescent="0.25">
      <c r="A643" s="24" t="s">
        <v>156</v>
      </c>
      <c r="B643" s="25">
        <v>12</v>
      </c>
      <c r="C643" s="52" t="s">
        <v>25</v>
      </c>
      <c r="D643" s="27">
        <v>386</v>
      </c>
      <c r="E643" s="20"/>
      <c r="F643" s="20"/>
      <c r="G643" s="55">
        <f>SUM(G644)</f>
        <v>1552500</v>
      </c>
      <c r="H643" s="55">
        <f t="shared" ref="H643:U643" si="330">SUM(H644)</f>
        <v>1552500</v>
      </c>
      <c r="I643" s="55">
        <f t="shared" si="330"/>
        <v>1552500</v>
      </c>
      <c r="J643" s="55">
        <f t="shared" si="330"/>
        <v>1552500</v>
      </c>
      <c r="K643" s="55">
        <f t="shared" si="330"/>
        <v>1545675.17</v>
      </c>
      <c r="L643" s="22">
        <f t="shared" si="328"/>
        <v>99.560397423510466</v>
      </c>
      <c r="M643" s="55">
        <f t="shared" si="330"/>
        <v>1035000</v>
      </c>
      <c r="N643" s="55">
        <f t="shared" si="330"/>
        <v>1035000</v>
      </c>
      <c r="O643" s="55">
        <f t="shared" si="330"/>
        <v>0</v>
      </c>
      <c r="P643" s="55">
        <f t="shared" si="330"/>
        <v>0</v>
      </c>
      <c r="Q643" s="55">
        <f t="shared" si="330"/>
        <v>0</v>
      </c>
      <c r="R643" s="55">
        <f t="shared" si="330"/>
        <v>0</v>
      </c>
      <c r="S643" s="55">
        <f t="shared" si="330"/>
        <v>0</v>
      </c>
      <c r="T643" s="55">
        <f t="shared" si="330"/>
        <v>0</v>
      </c>
      <c r="U643" s="55">
        <f t="shared" si="330"/>
        <v>0</v>
      </c>
      <c r="V643" s="21"/>
      <c r="W643" s="21"/>
      <c r="X643" s="21"/>
      <c r="Y643" s="132"/>
    </row>
    <row r="644" spans="1:25" s="35" customFormat="1" ht="45" hidden="1" x14ac:dyDescent="0.25">
      <c r="A644" s="28" t="s">
        <v>156</v>
      </c>
      <c r="B644" s="29">
        <v>12</v>
      </c>
      <c r="C644" s="53" t="s">
        <v>25</v>
      </c>
      <c r="D644" s="31">
        <v>3861</v>
      </c>
      <c r="E644" s="32" t="s">
        <v>282</v>
      </c>
      <c r="F644" s="32"/>
      <c r="G644" s="54">
        <v>1552500</v>
      </c>
      <c r="H644" s="54">
        <v>1552500</v>
      </c>
      <c r="I644" s="54">
        <v>1552500</v>
      </c>
      <c r="J644" s="54">
        <v>1552500</v>
      </c>
      <c r="K644" s="54">
        <v>1545675.17</v>
      </c>
      <c r="L644" s="33">
        <f t="shared" si="328"/>
        <v>99.560397423510466</v>
      </c>
      <c r="M644" s="54">
        <v>1035000</v>
      </c>
      <c r="N644" s="54">
        <v>1035000</v>
      </c>
      <c r="O644" s="54">
        <v>0</v>
      </c>
      <c r="P644" s="54">
        <f>O644</f>
        <v>0</v>
      </c>
      <c r="Q644" s="54">
        <v>0</v>
      </c>
      <c r="R644" s="54"/>
      <c r="S644" s="54">
        <f>R644</f>
        <v>0</v>
      </c>
      <c r="T644" s="54">
        <v>0</v>
      </c>
      <c r="U644" s="54">
        <f>T644</f>
        <v>0</v>
      </c>
      <c r="V644" s="1"/>
      <c r="W644" s="1"/>
      <c r="X644" s="1"/>
      <c r="Y644" s="74"/>
    </row>
    <row r="645" spans="1:25" s="36" customFormat="1" ht="15.6" hidden="1" x14ac:dyDescent="0.25">
      <c r="A645" s="24" t="s">
        <v>156</v>
      </c>
      <c r="B645" s="25">
        <v>51</v>
      </c>
      <c r="C645" s="52" t="s">
        <v>25</v>
      </c>
      <c r="D645" s="27">
        <v>386</v>
      </c>
      <c r="E645" s="20"/>
      <c r="F645" s="20"/>
      <c r="G645" s="55">
        <f>SUM(G646)</f>
        <v>8797500</v>
      </c>
      <c r="H645" s="55">
        <f t="shared" ref="H645:U645" si="331">SUM(H646)</f>
        <v>0</v>
      </c>
      <c r="I645" s="55">
        <f t="shared" si="331"/>
        <v>8797500</v>
      </c>
      <c r="J645" s="55">
        <f t="shared" si="331"/>
        <v>0</v>
      </c>
      <c r="K645" s="55">
        <f t="shared" si="331"/>
        <v>8758825.9900000002</v>
      </c>
      <c r="L645" s="22">
        <f t="shared" si="328"/>
        <v>99.560397726626888</v>
      </c>
      <c r="M645" s="55">
        <f t="shared" si="331"/>
        <v>5865000</v>
      </c>
      <c r="N645" s="55">
        <f t="shared" si="331"/>
        <v>0</v>
      </c>
      <c r="O645" s="55">
        <f t="shared" si="331"/>
        <v>0</v>
      </c>
      <c r="P645" s="55">
        <f t="shared" si="331"/>
        <v>0</v>
      </c>
      <c r="Q645" s="55">
        <f t="shared" si="331"/>
        <v>0</v>
      </c>
      <c r="R645" s="55">
        <f t="shared" si="331"/>
        <v>0</v>
      </c>
      <c r="S645" s="55">
        <f t="shared" si="331"/>
        <v>0</v>
      </c>
      <c r="T645" s="55">
        <f t="shared" si="331"/>
        <v>0</v>
      </c>
      <c r="U645" s="55">
        <f t="shared" si="331"/>
        <v>0</v>
      </c>
      <c r="V645" s="21"/>
      <c r="W645" s="21"/>
      <c r="X645" s="21"/>
      <c r="Y645" s="132"/>
    </row>
    <row r="646" spans="1:25" s="35" customFormat="1" ht="45" hidden="1" x14ac:dyDescent="0.25">
      <c r="A646" s="28" t="s">
        <v>156</v>
      </c>
      <c r="B646" s="29">
        <v>51</v>
      </c>
      <c r="C646" s="53" t="s">
        <v>25</v>
      </c>
      <c r="D646" s="31">
        <v>3861</v>
      </c>
      <c r="E646" s="32" t="s">
        <v>282</v>
      </c>
      <c r="F646" s="32"/>
      <c r="G646" s="54">
        <v>8797500</v>
      </c>
      <c r="H646" s="80"/>
      <c r="I646" s="54">
        <v>8797500</v>
      </c>
      <c r="J646" s="59"/>
      <c r="K646" s="54">
        <v>8758825.9900000002</v>
      </c>
      <c r="L646" s="33">
        <f t="shared" si="328"/>
        <v>99.560397726626888</v>
      </c>
      <c r="M646" s="54">
        <v>5865000</v>
      </c>
      <c r="N646" s="80"/>
      <c r="O646" s="54">
        <v>0</v>
      </c>
      <c r="P646" s="59"/>
      <c r="Q646" s="54">
        <v>0</v>
      </c>
      <c r="R646" s="54"/>
      <c r="S646" s="59"/>
      <c r="T646" s="54">
        <v>0</v>
      </c>
      <c r="U646" s="59"/>
      <c r="V646" s="1"/>
      <c r="W646" s="1"/>
      <c r="X646" s="1"/>
      <c r="Y646" s="74"/>
    </row>
    <row r="647" spans="1:25" s="36" customFormat="1" ht="15.6" hidden="1" x14ac:dyDescent="0.25">
      <c r="A647" s="24" t="s">
        <v>156</v>
      </c>
      <c r="B647" s="25">
        <v>563</v>
      </c>
      <c r="C647" s="52" t="s">
        <v>25</v>
      </c>
      <c r="D647" s="27">
        <v>386</v>
      </c>
      <c r="E647" s="20"/>
      <c r="F647" s="20"/>
      <c r="G647" s="55"/>
      <c r="H647" s="55"/>
      <c r="I647" s="55">
        <f>I648</f>
        <v>0</v>
      </c>
      <c r="J647" s="55">
        <f t="shared" ref="J647:U647" si="332">J648</f>
        <v>0</v>
      </c>
      <c r="K647" s="55">
        <f t="shared" si="332"/>
        <v>0</v>
      </c>
      <c r="L647" s="22" t="str">
        <f t="shared" si="328"/>
        <v>-</v>
      </c>
      <c r="M647" s="55">
        <f t="shared" si="332"/>
        <v>0</v>
      </c>
      <c r="N647" s="55">
        <f t="shared" si="332"/>
        <v>0</v>
      </c>
      <c r="O647" s="55">
        <f t="shared" si="332"/>
        <v>0</v>
      </c>
      <c r="P647" s="55">
        <f t="shared" si="332"/>
        <v>0</v>
      </c>
      <c r="Q647" s="55">
        <f t="shared" si="332"/>
        <v>0</v>
      </c>
      <c r="R647" s="55">
        <f t="shared" si="332"/>
        <v>0</v>
      </c>
      <c r="S647" s="55">
        <f t="shared" si="332"/>
        <v>0</v>
      </c>
      <c r="T647" s="55">
        <f t="shared" si="332"/>
        <v>0</v>
      </c>
      <c r="U647" s="55">
        <f t="shared" si="332"/>
        <v>0</v>
      </c>
      <c r="V647" s="21"/>
      <c r="W647" s="21"/>
      <c r="X647" s="21"/>
      <c r="Y647" s="132"/>
    </row>
    <row r="648" spans="1:25" s="35" customFormat="1" ht="45" hidden="1" x14ac:dyDescent="0.25">
      <c r="A648" s="28" t="s">
        <v>156</v>
      </c>
      <c r="B648" s="29">
        <v>563</v>
      </c>
      <c r="C648" s="53" t="s">
        <v>25</v>
      </c>
      <c r="D648" s="31">
        <v>3861</v>
      </c>
      <c r="E648" s="32" t="s">
        <v>282</v>
      </c>
      <c r="F648" s="32"/>
      <c r="G648" s="54"/>
      <c r="H648" s="54"/>
      <c r="I648" s="54"/>
      <c r="J648" s="59"/>
      <c r="K648" s="54"/>
      <c r="L648" s="33" t="str">
        <f t="shared" si="328"/>
        <v>-</v>
      </c>
      <c r="M648" s="54"/>
      <c r="N648" s="54"/>
      <c r="O648" s="54"/>
      <c r="P648" s="59"/>
      <c r="Q648" s="54"/>
      <c r="R648" s="54"/>
      <c r="S648" s="59"/>
      <c r="T648" s="54"/>
      <c r="U648" s="59"/>
      <c r="V648" s="1"/>
      <c r="W648" s="1"/>
      <c r="X648" s="1"/>
      <c r="Y648" s="74"/>
    </row>
    <row r="649" spans="1:25" s="36" customFormat="1" ht="93.6" x14ac:dyDescent="0.25">
      <c r="A649" s="417" t="s">
        <v>502</v>
      </c>
      <c r="B649" s="417"/>
      <c r="C649" s="417"/>
      <c r="D649" s="417"/>
      <c r="E649" s="20" t="s">
        <v>374</v>
      </c>
      <c r="F649" s="20" t="s">
        <v>249</v>
      </c>
      <c r="G649" s="55">
        <f>G650+G652+G654+G656</f>
        <v>8400000</v>
      </c>
      <c r="H649" s="55">
        <f>H650+H652+H654+H656</f>
        <v>1260000</v>
      </c>
      <c r="I649" s="55">
        <f>I650+I652+I654+I656+I658+I660</f>
        <v>8400000</v>
      </c>
      <c r="J649" s="55">
        <f t="shared" ref="J649:U649" si="333">J650+J652+J654+J656+J658+J660</f>
        <v>1260000</v>
      </c>
      <c r="K649" s="55">
        <f t="shared" si="333"/>
        <v>0</v>
      </c>
      <c r="L649" s="22">
        <f t="shared" si="328"/>
        <v>0</v>
      </c>
      <c r="M649" s="55">
        <f t="shared" si="333"/>
        <v>0</v>
      </c>
      <c r="N649" s="55">
        <f t="shared" si="333"/>
        <v>0</v>
      </c>
      <c r="O649" s="55">
        <f t="shared" si="333"/>
        <v>0</v>
      </c>
      <c r="P649" s="55">
        <f t="shared" si="333"/>
        <v>0</v>
      </c>
      <c r="Q649" s="55">
        <f t="shared" si="333"/>
        <v>3600000</v>
      </c>
      <c r="R649" s="55">
        <f t="shared" si="333"/>
        <v>0</v>
      </c>
      <c r="S649" s="55">
        <f t="shared" si="333"/>
        <v>0</v>
      </c>
      <c r="T649" s="55">
        <f t="shared" si="333"/>
        <v>0</v>
      </c>
      <c r="U649" s="55">
        <f t="shared" si="333"/>
        <v>0</v>
      </c>
      <c r="V649" s="21"/>
      <c r="W649" s="21"/>
      <c r="X649" s="21"/>
      <c r="Y649" s="132"/>
    </row>
    <row r="650" spans="1:25" s="36" customFormat="1" ht="15.6" hidden="1" x14ac:dyDescent="0.25">
      <c r="A650" s="24" t="s">
        <v>339</v>
      </c>
      <c r="B650" s="25">
        <v>12</v>
      </c>
      <c r="C650" s="24" t="s">
        <v>25</v>
      </c>
      <c r="D650" s="42">
        <v>323</v>
      </c>
      <c r="E650" s="20"/>
      <c r="F650" s="20"/>
      <c r="G650" s="55">
        <f>SUM(G651)</f>
        <v>810000</v>
      </c>
      <c r="H650" s="55">
        <f t="shared" ref="H650:U650" si="334">SUM(H651)</f>
        <v>810000</v>
      </c>
      <c r="I650" s="55">
        <f t="shared" si="334"/>
        <v>810000</v>
      </c>
      <c r="J650" s="55">
        <f t="shared" si="334"/>
        <v>810000</v>
      </c>
      <c r="K650" s="55">
        <f t="shared" si="334"/>
        <v>0</v>
      </c>
      <c r="L650" s="22">
        <f t="shared" si="328"/>
        <v>0</v>
      </c>
      <c r="M650" s="55">
        <f t="shared" si="334"/>
        <v>0</v>
      </c>
      <c r="N650" s="55">
        <f t="shared" si="334"/>
        <v>0</v>
      </c>
      <c r="O650" s="55">
        <f t="shared" si="334"/>
        <v>0</v>
      </c>
      <c r="P650" s="55">
        <f t="shared" si="334"/>
        <v>0</v>
      </c>
      <c r="Q650" s="55">
        <f t="shared" si="334"/>
        <v>540000</v>
      </c>
      <c r="R650" s="55">
        <f t="shared" si="334"/>
        <v>0</v>
      </c>
      <c r="S650" s="55">
        <f t="shared" si="334"/>
        <v>0</v>
      </c>
      <c r="T650" s="55">
        <f t="shared" si="334"/>
        <v>0</v>
      </c>
      <c r="U650" s="55">
        <f t="shared" si="334"/>
        <v>0</v>
      </c>
      <c r="V650" s="21"/>
      <c r="W650" s="21"/>
      <c r="X650" s="21"/>
      <c r="Y650" s="132"/>
    </row>
    <row r="651" spans="1:25" s="36" customFormat="1" ht="15.6" hidden="1" x14ac:dyDescent="0.25">
      <c r="A651" s="28" t="s">
        <v>339</v>
      </c>
      <c r="B651" s="29">
        <v>12</v>
      </c>
      <c r="C651" s="28" t="s">
        <v>25</v>
      </c>
      <c r="D651" s="56">
        <v>3238</v>
      </c>
      <c r="E651" s="32" t="s">
        <v>122</v>
      </c>
      <c r="F651" s="32"/>
      <c r="G651" s="54">
        <v>810000</v>
      </c>
      <c r="H651" s="54">
        <v>810000</v>
      </c>
      <c r="I651" s="54">
        <v>810000</v>
      </c>
      <c r="J651" s="54">
        <v>810000</v>
      </c>
      <c r="K651" s="54">
        <v>0</v>
      </c>
      <c r="L651" s="33">
        <f t="shared" si="328"/>
        <v>0</v>
      </c>
      <c r="M651" s="54">
        <v>0</v>
      </c>
      <c r="N651" s="54">
        <v>0</v>
      </c>
      <c r="O651" s="54"/>
      <c r="P651" s="54">
        <f>O651</f>
        <v>0</v>
      </c>
      <c r="Q651" s="54">
        <v>540000</v>
      </c>
      <c r="R651" s="54"/>
      <c r="S651" s="54">
        <f>R651</f>
        <v>0</v>
      </c>
      <c r="T651" s="54"/>
      <c r="U651" s="54">
        <f>T651</f>
        <v>0</v>
      </c>
      <c r="V651" s="21"/>
      <c r="W651" s="21"/>
      <c r="X651" s="21"/>
      <c r="Y651" s="132"/>
    </row>
    <row r="652" spans="1:25" s="36" customFormat="1" ht="15.6" hidden="1" x14ac:dyDescent="0.25">
      <c r="A652" s="24" t="s">
        <v>339</v>
      </c>
      <c r="B652" s="25">
        <v>12</v>
      </c>
      <c r="C652" s="24" t="s">
        <v>25</v>
      </c>
      <c r="D652" s="42">
        <v>422</v>
      </c>
      <c r="E652" s="20"/>
      <c r="F652" s="20"/>
      <c r="G652" s="55">
        <f>SUM(G653)</f>
        <v>450000</v>
      </c>
      <c r="H652" s="55">
        <f t="shared" ref="H652:U652" si="335">SUM(H653)</f>
        <v>450000</v>
      </c>
      <c r="I652" s="55">
        <f t="shared" si="335"/>
        <v>450000</v>
      </c>
      <c r="J652" s="55">
        <f t="shared" si="335"/>
        <v>450000</v>
      </c>
      <c r="K652" s="55">
        <f t="shared" si="335"/>
        <v>0</v>
      </c>
      <c r="L652" s="22">
        <f t="shared" si="328"/>
        <v>0</v>
      </c>
      <c r="M652" s="55">
        <f t="shared" si="335"/>
        <v>0</v>
      </c>
      <c r="N652" s="55">
        <f t="shared" si="335"/>
        <v>0</v>
      </c>
      <c r="O652" s="55">
        <f t="shared" si="335"/>
        <v>0</v>
      </c>
      <c r="P652" s="55">
        <f t="shared" si="335"/>
        <v>0</v>
      </c>
      <c r="Q652" s="55">
        <f t="shared" si="335"/>
        <v>0</v>
      </c>
      <c r="R652" s="55">
        <f t="shared" si="335"/>
        <v>0</v>
      </c>
      <c r="S652" s="55">
        <f t="shared" si="335"/>
        <v>0</v>
      </c>
      <c r="T652" s="55">
        <f t="shared" si="335"/>
        <v>0</v>
      </c>
      <c r="U652" s="55">
        <f t="shared" si="335"/>
        <v>0</v>
      </c>
      <c r="V652" s="21"/>
      <c r="W652" s="21"/>
      <c r="X652" s="21"/>
      <c r="Y652" s="132"/>
    </row>
    <row r="653" spans="1:25" s="35" customFormat="1" hidden="1" x14ac:dyDescent="0.25">
      <c r="A653" s="28" t="s">
        <v>339</v>
      </c>
      <c r="B653" s="29">
        <v>12</v>
      </c>
      <c r="C653" s="28" t="s">
        <v>25</v>
      </c>
      <c r="D653" s="56">
        <v>4222</v>
      </c>
      <c r="E653" s="32" t="s">
        <v>130</v>
      </c>
      <c r="F653" s="32"/>
      <c r="G653" s="54">
        <v>450000</v>
      </c>
      <c r="H653" s="54">
        <v>450000</v>
      </c>
      <c r="I653" s="54">
        <v>450000</v>
      </c>
      <c r="J653" s="54">
        <v>450000</v>
      </c>
      <c r="K653" s="54">
        <v>0</v>
      </c>
      <c r="L653" s="33">
        <f t="shared" si="328"/>
        <v>0</v>
      </c>
      <c r="M653" s="54">
        <v>0</v>
      </c>
      <c r="N653" s="54">
        <v>0</v>
      </c>
      <c r="O653" s="54"/>
      <c r="P653" s="54">
        <f>O653</f>
        <v>0</v>
      </c>
      <c r="Q653" s="54">
        <v>0</v>
      </c>
      <c r="R653" s="54"/>
      <c r="S653" s="54">
        <f>R653</f>
        <v>0</v>
      </c>
      <c r="T653" s="54"/>
      <c r="U653" s="54">
        <f>T653</f>
        <v>0</v>
      </c>
      <c r="V653" s="1"/>
      <c r="W653" s="1"/>
      <c r="X653" s="1"/>
      <c r="Y653" s="74"/>
    </row>
    <row r="654" spans="1:25" s="36" customFormat="1" ht="15.6" hidden="1" x14ac:dyDescent="0.25">
      <c r="A654" s="24" t="s">
        <v>339</v>
      </c>
      <c r="B654" s="25">
        <v>51</v>
      </c>
      <c r="C654" s="24" t="s">
        <v>25</v>
      </c>
      <c r="D654" s="42">
        <v>323</v>
      </c>
      <c r="E654" s="20"/>
      <c r="F654" s="20"/>
      <c r="G654" s="55">
        <f>SUM(G655)</f>
        <v>4590000</v>
      </c>
      <c r="H654" s="55">
        <f t="shared" ref="H654:U654" si="336">SUM(H655)</f>
        <v>0</v>
      </c>
      <c r="I654" s="55">
        <f t="shared" si="336"/>
        <v>4590000</v>
      </c>
      <c r="J654" s="55">
        <f t="shared" si="336"/>
        <v>0</v>
      </c>
      <c r="K654" s="55">
        <f t="shared" si="336"/>
        <v>0</v>
      </c>
      <c r="L654" s="22">
        <f t="shared" si="328"/>
        <v>0</v>
      </c>
      <c r="M654" s="55">
        <f t="shared" si="336"/>
        <v>0</v>
      </c>
      <c r="N654" s="55">
        <f t="shared" si="336"/>
        <v>0</v>
      </c>
      <c r="O654" s="55">
        <f t="shared" si="336"/>
        <v>0</v>
      </c>
      <c r="P654" s="55">
        <f t="shared" si="336"/>
        <v>0</v>
      </c>
      <c r="Q654" s="55">
        <f t="shared" si="336"/>
        <v>3060000</v>
      </c>
      <c r="R654" s="55">
        <f t="shared" si="336"/>
        <v>0</v>
      </c>
      <c r="S654" s="55">
        <f t="shared" si="336"/>
        <v>0</v>
      </c>
      <c r="T654" s="55">
        <f t="shared" si="336"/>
        <v>0</v>
      </c>
      <c r="U654" s="55">
        <f t="shared" si="336"/>
        <v>0</v>
      </c>
      <c r="V654" s="21"/>
      <c r="W654" s="21"/>
      <c r="X654" s="21"/>
      <c r="Y654" s="132"/>
    </row>
    <row r="655" spans="1:25" s="35" customFormat="1" hidden="1" x14ac:dyDescent="0.25">
      <c r="A655" s="28" t="s">
        <v>339</v>
      </c>
      <c r="B655" s="29">
        <v>51</v>
      </c>
      <c r="C655" s="28" t="s">
        <v>25</v>
      </c>
      <c r="D655" s="56">
        <v>3238</v>
      </c>
      <c r="E655" s="32" t="s">
        <v>122</v>
      </c>
      <c r="F655" s="32"/>
      <c r="G655" s="54">
        <v>4590000</v>
      </c>
      <c r="H655" s="80"/>
      <c r="I655" s="54">
        <v>4590000</v>
      </c>
      <c r="J655" s="59"/>
      <c r="K655" s="54">
        <v>0</v>
      </c>
      <c r="L655" s="33">
        <f t="shared" si="328"/>
        <v>0</v>
      </c>
      <c r="M655" s="54">
        <v>0</v>
      </c>
      <c r="N655" s="80"/>
      <c r="O655" s="54"/>
      <c r="P655" s="59"/>
      <c r="Q655" s="54">
        <v>3060000</v>
      </c>
      <c r="R655" s="54"/>
      <c r="S655" s="59"/>
      <c r="T655" s="54"/>
      <c r="U655" s="59"/>
      <c r="V655" s="1"/>
      <c r="W655" s="1"/>
      <c r="X655" s="1"/>
      <c r="Y655" s="74"/>
    </row>
    <row r="656" spans="1:25" s="36" customFormat="1" ht="15.6" hidden="1" x14ac:dyDescent="0.25">
      <c r="A656" s="24" t="s">
        <v>339</v>
      </c>
      <c r="B656" s="25">
        <v>51</v>
      </c>
      <c r="C656" s="24" t="s">
        <v>25</v>
      </c>
      <c r="D656" s="42">
        <v>422</v>
      </c>
      <c r="E656" s="20"/>
      <c r="F656" s="20"/>
      <c r="G656" s="55">
        <f>SUM(G657)</f>
        <v>2550000</v>
      </c>
      <c r="H656" s="55">
        <f t="shared" ref="H656:U656" si="337">SUM(H657)</f>
        <v>0</v>
      </c>
      <c r="I656" s="55">
        <f t="shared" si="337"/>
        <v>2550000</v>
      </c>
      <c r="J656" s="55">
        <f t="shared" si="337"/>
        <v>0</v>
      </c>
      <c r="K656" s="55">
        <f t="shared" si="337"/>
        <v>0</v>
      </c>
      <c r="L656" s="22">
        <f t="shared" si="328"/>
        <v>0</v>
      </c>
      <c r="M656" s="55">
        <f t="shared" si="337"/>
        <v>0</v>
      </c>
      <c r="N656" s="55">
        <f t="shared" si="337"/>
        <v>0</v>
      </c>
      <c r="O656" s="55">
        <f t="shared" si="337"/>
        <v>0</v>
      </c>
      <c r="P656" s="55">
        <f t="shared" si="337"/>
        <v>0</v>
      </c>
      <c r="Q656" s="55">
        <f t="shared" si="337"/>
        <v>0</v>
      </c>
      <c r="R656" s="55">
        <f t="shared" si="337"/>
        <v>0</v>
      </c>
      <c r="S656" s="55">
        <f t="shared" si="337"/>
        <v>0</v>
      </c>
      <c r="T656" s="55">
        <f t="shared" si="337"/>
        <v>0</v>
      </c>
      <c r="U656" s="55">
        <f t="shared" si="337"/>
        <v>0</v>
      </c>
      <c r="V656" s="21"/>
      <c r="W656" s="21"/>
      <c r="X656" s="21"/>
      <c r="Y656" s="132"/>
    </row>
    <row r="657" spans="1:25" s="36" customFormat="1" ht="15.6" hidden="1" x14ac:dyDescent="0.25">
      <c r="A657" s="28" t="s">
        <v>339</v>
      </c>
      <c r="B657" s="29">
        <v>51</v>
      </c>
      <c r="C657" s="28" t="s">
        <v>25</v>
      </c>
      <c r="D657" s="56">
        <v>4222</v>
      </c>
      <c r="E657" s="32" t="s">
        <v>130</v>
      </c>
      <c r="F657" s="32"/>
      <c r="G657" s="54">
        <v>2550000</v>
      </c>
      <c r="H657" s="80"/>
      <c r="I657" s="54">
        <v>2550000</v>
      </c>
      <c r="J657" s="59"/>
      <c r="K657" s="54">
        <v>0</v>
      </c>
      <c r="L657" s="33">
        <f t="shared" si="328"/>
        <v>0</v>
      </c>
      <c r="M657" s="54">
        <v>0</v>
      </c>
      <c r="N657" s="80"/>
      <c r="O657" s="54"/>
      <c r="P657" s="59"/>
      <c r="Q657" s="54">
        <v>0</v>
      </c>
      <c r="R657" s="54"/>
      <c r="S657" s="59"/>
      <c r="T657" s="54"/>
      <c r="U657" s="59"/>
      <c r="V657" s="21"/>
      <c r="W657" s="21"/>
      <c r="X657" s="21"/>
      <c r="Y657" s="132"/>
    </row>
    <row r="658" spans="1:25" s="36" customFormat="1" ht="15.6" hidden="1" x14ac:dyDescent="0.25">
      <c r="A658" s="24" t="s">
        <v>339</v>
      </c>
      <c r="B658" s="25">
        <v>563</v>
      </c>
      <c r="C658" s="24" t="s">
        <v>25</v>
      </c>
      <c r="D658" s="42">
        <v>323</v>
      </c>
      <c r="E658" s="20"/>
      <c r="F658" s="20"/>
      <c r="G658" s="55"/>
      <c r="H658" s="55"/>
      <c r="I658" s="55">
        <f>I659</f>
        <v>0</v>
      </c>
      <c r="J658" s="55">
        <f t="shared" ref="J658:U658" si="338">J659</f>
        <v>0</v>
      </c>
      <c r="K658" s="55">
        <f t="shared" si="338"/>
        <v>0</v>
      </c>
      <c r="L658" s="22" t="str">
        <f t="shared" si="328"/>
        <v>-</v>
      </c>
      <c r="M658" s="55">
        <f t="shared" si="338"/>
        <v>0</v>
      </c>
      <c r="N658" s="55">
        <f t="shared" si="338"/>
        <v>0</v>
      </c>
      <c r="O658" s="55">
        <f t="shared" si="338"/>
        <v>0</v>
      </c>
      <c r="P658" s="55">
        <f t="shared" si="338"/>
        <v>0</v>
      </c>
      <c r="Q658" s="55">
        <f t="shared" si="338"/>
        <v>0</v>
      </c>
      <c r="R658" s="55">
        <f t="shared" si="338"/>
        <v>0</v>
      </c>
      <c r="S658" s="55">
        <f t="shared" si="338"/>
        <v>0</v>
      </c>
      <c r="T658" s="55">
        <f t="shared" si="338"/>
        <v>0</v>
      </c>
      <c r="U658" s="55">
        <f t="shared" si="338"/>
        <v>0</v>
      </c>
      <c r="V658" s="21"/>
      <c r="W658" s="21"/>
      <c r="X658" s="21"/>
      <c r="Y658" s="132"/>
    </row>
    <row r="659" spans="1:25" s="36" customFormat="1" ht="15.6" hidden="1" x14ac:dyDescent="0.25">
      <c r="A659" s="28" t="s">
        <v>339</v>
      </c>
      <c r="B659" s="29">
        <v>563</v>
      </c>
      <c r="C659" s="28" t="s">
        <v>25</v>
      </c>
      <c r="D659" s="56">
        <v>3238</v>
      </c>
      <c r="E659" s="32" t="s">
        <v>122</v>
      </c>
      <c r="F659" s="32"/>
      <c r="G659" s="54"/>
      <c r="H659" s="54"/>
      <c r="I659" s="54"/>
      <c r="J659" s="59"/>
      <c r="K659" s="54"/>
      <c r="L659" s="33" t="str">
        <f t="shared" si="328"/>
        <v>-</v>
      </c>
      <c r="M659" s="54"/>
      <c r="N659" s="54"/>
      <c r="O659" s="54"/>
      <c r="P659" s="59"/>
      <c r="Q659" s="54"/>
      <c r="R659" s="54"/>
      <c r="S659" s="59"/>
      <c r="T659" s="54"/>
      <c r="U659" s="59"/>
      <c r="V659" s="21"/>
      <c r="W659" s="21"/>
      <c r="X659" s="21"/>
      <c r="Y659" s="132"/>
    </row>
    <row r="660" spans="1:25" s="36" customFormat="1" ht="15.6" hidden="1" x14ac:dyDescent="0.25">
      <c r="A660" s="24" t="s">
        <v>339</v>
      </c>
      <c r="B660" s="25">
        <v>563</v>
      </c>
      <c r="C660" s="24" t="s">
        <v>25</v>
      </c>
      <c r="D660" s="42">
        <v>422</v>
      </c>
      <c r="E660" s="20"/>
      <c r="F660" s="20"/>
      <c r="G660" s="55"/>
      <c r="H660" s="55"/>
      <c r="I660" s="55">
        <f>I661</f>
        <v>0</v>
      </c>
      <c r="J660" s="55">
        <f t="shared" ref="J660:U660" si="339">J661</f>
        <v>0</v>
      </c>
      <c r="K660" s="55">
        <f t="shared" si="339"/>
        <v>0</v>
      </c>
      <c r="L660" s="22" t="str">
        <f t="shared" si="328"/>
        <v>-</v>
      </c>
      <c r="M660" s="55">
        <f t="shared" si="339"/>
        <v>0</v>
      </c>
      <c r="N660" s="55">
        <f t="shared" si="339"/>
        <v>0</v>
      </c>
      <c r="O660" s="55">
        <f t="shared" si="339"/>
        <v>0</v>
      </c>
      <c r="P660" s="55">
        <f t="shared" si="339"/>
        <v>0</v>
      </c>
      <c r="Q660" s="55">
        <f t="shared" si="339"/>
        <v>0</v>
      </c>
      <c r="R660" s="55">
        <f t="shared" si="339"/>
        <v>0</v>
      </c>
      <c r="S660" s="55">
        <f t="shared" si="339"/>
        <v>0</v>
      </c>
      <c r="T660" s="55">
        <f t="shared" si="339"/>
        <v>0</v>
      </c>
      <c r="U660" s="55">
        <f t="shared" si="339"/>
        <v>0</v>
      </c>
      <c r="V660" s="21"/>
      <c r="W660" s="21"/>
      <c r="X660" s="21"/>
      <c r="Y660" s="132"/>
    </row>
    <row r="661" spans="1:25" s="36" customFormat="1" ht="15.6" hidden="1" x14ac:dyDescent="0.25">
      <c r="A661" s="28" t="s">
        <v>339</v>
      </c>
      <c r="B661" s="29">
        <v>563</v>
      </c>
      <c r="C661" s="28" t="s">
        <v>25</v>
      </c>
      <c r="D661" s="56">
        <v>4222</v>
      </c>
      <c r="E661" s="32" t="s">
        <v>130</v>
      </c>
      <c r="F661" s="32"/>
      <c r="G661" s="54"/>
      <c r="H661" s="54"/>
      <c r="I661" s="54"/>
      <c r="J661" s="59"/>
      <c r="K661" s="54"/>
      <c r="L661" s="33" t="str">
        <f t="shared" si="328"/>
        <v>-</v>
      </c>
      <c r="M661" s="54"/>
      <c r="N661" s="54"/>
      <c r="O661" s="54"/>
      <c r="P661" s="59"/>
      <c r="Q661" s="54"/>
      <c r="R661" s="54"/>
      <c r="S661" s="59"/>
      <c r="T661" s="54"/>
      <c r="U661" s="59"/>
      <c r="V661" s="21"/>
      <c r="W661" s="21"/>
      <c r="X661" s="21"/>
      <c r="Y661" s="132"/>
    </row>
    <row r="662" spans="1:25" s="36" customFormat="1" ht="86.25" customHeight="1" x14ac:dyDescent="0.25">
      <c r="A662" s="417" t="s">
        <v>503</v>
      </c>
      <c r="B662" s="417"/>
      <c r="C662" s="417"/>
      <c r="D662" s="417"/>
      <c r="E662" s="20" t="s">
        <v>345</v>
      </c>
      <c r="F662" s="20" t="s">
        <v>251</v>
      </c>
      <c r="G662" s="21">
        <f>G663+G665+G667</f>
        <v>165204251</v>
      </c>
      <c r="H662" s="21">
        <f>H663+H665+H667</f>
        <v>26905638</v>
      </c>
      <c r="I662" s="21">
        <f>I663+I665+I667+I669</f>
        <v>170204251</v>
      </c>
      <c r="J662" s="21">
        <f t="shared" ref="J662:U662" si="340">J663+J665+J667+J669</f>
        <v>31905638</v>
      </c>
      <c r="K662" s="21">
        <f t="shared" si="340"/>
        <v>68850577.24000001</v>
      </c>
      <c r="L662" s="22">
        <f t="shared" si="328"/>
        <v>40.451737741849939</v>
      </c>
      <c r="M662" s="21">
        <f t="shared" si="340"/>
        <v>29179251</v>
      </c>
      <c r="N662" s="21">
        <f t="shared" si="340"/>
        <v>6076888</v>
      </c>
      <c r="O662" s="21">
        <f t="shared" si="340"/>
        <v>0</v>
      </c>
      <c r="P662" s="21">
        <f t="shared" si="340"/>
        <v>0</v>
      </c>
      <c r="Q662" s="21">
        <f t="shared" si="340"/>
        <v>0</v>
      </c>
      <c r="R662" s="21">
        <f t="shared" si="340"/>
        <v>0</v>
      </c>
      <c r="S662" s="21">
        <f t="shared" si="340"/>
        <v>0</v>
      </c>
      <c r="T662" s="21">
        <f t="shared" si="340"/>
        <v>0</v>
      </c>
      <c r="U662" s="21">
        <f t="shared" si="340"/>
        <v>0</v>
      </c>
      <c r="V662" s="21"/>
      <c r="W662" s="21"/>
      <c r="X662" s="21"/>
      <c r="Y662" s="132"/>
    </row>
    <row r="663" spans="1:25" s="36" customFormat="1" ht="15.6" hidden="1" x14ac:dyDescent="0.25">
      <c r="A663" s="24" t="s">
        <v>105</v>
      </c>
      <c r="B663" s="25">
        <v>11</v>
      </c>
      <c r="C663" s="52" t="s">
        <v>27</v>
      </c>
      <c r="D663" s="27">
        <v>386</v>
      </c>
      <c r="E663" s="20"/>
      <c r="F663" s="20"/>
      <c r="G663" s="21">
        <f>SUM(G664)</f>
        <v>2500000</v>
      </c>
      <c r="H663" s="21">
        <f t="shared" ref="H663:U663" si="341">SUM(H664)</f>
        <v>2500000</v>
      </c>
      <c r="I663" s="21">
        <f t="shared" si="341"/>
        <v>7500000</v>
      </c>
      <c r="J663" s="21">
        <f t="shared" si="341"/>
        <v>7500000</v>
      </c>
      <c r="K663" s="21">
        <f t="shared" si="341"/>
        <v>7500000</v>
      </c>
      <c r="L663" s="22">
        <f t="shared" si="328"/>
        <v>100</v>
      </c>
      <c r="M663" s="21">
        <f t="shared" si="341"/>
        <v>2000000</v>
      </c>
      <c r="N663" s="21">
        <f t="shared" si="341"/>
        <v>2000000</v>
      </c>
      <c r="O663" s="21">
        <f t="shared" si="341"/>
        <v>0</v>
      </c>
      <c r="P663" s="21">
        <f t="shared" si="341"/>
        <v>0</v>
      </c>
      <c r="Q663" s="21">
        <f t="shared" si="341"/>
        <v>0</v>
      </c>
      <c r="R663" s="21">
        <f t="shared" si="341"/>
        <v>0</v>
      </c>
      <c r="S663" s="21">
        <f t="shared" si="341"/>
        <v>0</v>
      </c>
      <c r="T663" s="21">
        <f t="shared" si="341"/>
        <v>0</v>
      </c>
      <c r="U663" s="21">
        <f t="shared" si="341"/>
        <v>0</v>
      </c>
      <c r="V663" s="21"/>
      <c r="W663" s="21"/>
      <c r="X663" s="21"/>
      <c r="Y663" s="132"/>
    </row>
    <row r="664" spans="1:25" s="35" customFormat="1" ht="48.75" hidden="1" customHeight="1" x14ac:dyDescent="0.25">
      <c r="A664" s="28" t="s">
        <v>105</v>
      </c>
      <c r="B664" s="29">
        <v>11</v>
      </c>
      <c r="C664" s="53" t="s">
        <v>27</v>
      </c>
      <c r="D664" s="31">
        <v>3861</v>
      </c>
      <c r="E664" s="32" t="s">
        <v>282</v>
      </c>
      <c r="F664" s="20"/>
      <c r="G664" s="1">
        <v>2500000</v>
      </c>
      <c r="H664" s="1">
        <v>2500000</v>
      </c>
      <c r="I664" s="1">
        <v>7500000</v>
      </c>
      <c r="J664" s="1">
        <v>7500000</v>
      </c>
      <c r="K664" s="1">
        <v>7500000</v>
      </c>
      <c r="L664" s="33">
        <f t="shared" si="328"/>
        <v>100</v>
      </c>
      <c r="M664" s="1">
        <v>2000000</v>
      </c>
      <c r="N664" s="1">
        <v>2000000</v>
      </c>
      <c r="O664" s="1"/>
      <c r="P664" s="1">
        <f>O664</f>
        <v>0</v>
      </c>
      <c r="Q664" s="1">
        <v>0</v>
      </c>
      <c r="R664" s="1">
        <v>0</v>
      </c>
      <c r="S664" s="1">
        <f>R664</f>
        <v>0</v>
      </c>
      <c r="T664" s="1">
        <v>0</v>
      </c>
      <c r="U664" s="1">
        <f>T664</f>
        <v>0</v>
      </c>
      <c r="V664" s="1"/>
      <c r="W664" s="1"/>
      <c r="X664" s="1"/>
      <c r="Y664" s="74"/>
    </row>
    <row r="665" spans="1:25" s="36" customFormat="1" ht="15.6" hidden="1" x14ac:dyDescent="0.25">
      <c r="A665" s="24" t="s">
        <v>105</v>
      </c>
      <c r="B665" s="25">
        <v>12</v>
      </c>
      <c r="C665" s="52" t="s">
        <v>27</v>
      </c>
      <c r="D665" s="27">
        <v>386</v>
      </c>
      <c r="E665" s="20"/>
      <c r="F665" s="20"/>
      <c r="G665" s="21">
        <f>SUM(G666)</f>
        <v>24405638</v>
      </c>
      <c r="H665" s="21">
        <f t="shared" ref="H665:U665" si="342">SUM(H666)</f>
        <v>24405638</v>
      </c>
      <c r="I665" s="21">
        <f t="shared" si="342"/>
        <v>24405638</v>
      </c>
      <c r="J665" s="21">
        <f t="shared" si="342"/>
        <v>24405638</v>
      </c>
      <c r="K665" s="21">
        <f t="shared" si="342"/>
        <v>9202586.5700000003</v>
      </c>
      <c r="L665" s="22">
        <f t="shared" si="328"/>
        <v>37.706805984748279</v>
      </c>
      <c r="M665" s="21">
        <f t="shared" si="342"/>
        <v>4076888</v>
      </c>
      <c r="N665" s="21">
        <f t="shared" si="342"/>
        <v>4076888</v>
      </c>
      <c r="O665" s="21">
        <f t="shared" si="342"/>
        <v>0</v>
      </c>
      <c r="P665" s="21">
        <f t="shared" si="342"/>
        <v>0</v>
      </c>
      <c r="Q665" s="21">
        <f t="shared" si="342"/>
        <v>0</v>
      </c>
      <c r="R665" s="21">
        <f t="shared" si="342"/>
        <v>0</v>
      </c>
      <c r="S665" s="21">
        <f t="shared" si="342"/>
        <v>0</v>
      </c>
      <c r="T665" s="21">
        <f t="shared" si="342"/>
        <v>0</v>
      </c>
      <c r="U665" s="21">
        <f t="shared" si="342"/>
        <v>0</v>
      </c>
      <c r="V665" s="21"/>
      <c r="W665" s="21"/>
      <c r="X665" s="21"/>
      <c r="Y665" s="132"/>
    </row>
    <row r="666" spans="1:25" s="35" customFormat="1" ht="48.75" hidden="1" customHeight="1" x14ac:dyDescent="0.25">
      <c r="A666" s="28" t="s">
        <v>105</v>
      </c>
      <c r="B666" s="29">
        <v>12</v>
      </c>
      <c r="C666" s="53" t="s">
        <v>27</v>
      </c>
      <c r="D666" s="31">
        <v>3861</v>
      </c>
      <c r="E666" s="32" t="s">
        <v>282</v>
      </c>
      <c r="F666" s="32"/>
      <c r="G666" s="1">
        <v>24405638</v>
      </c>
      <c r="H666" s="1">
        <v>24405638</v>
      </c>
      <c r="I666" s="1">
        <v>24405638</v>
      </c>
      <c r="J666" s="1">
        <v>24405638</v>
      </c>
      <c r="K666" s="1">
        <v>9202586.5700000003</v>
      </c>
      <c r="L666" s="33">
        <f t="shared" si="328"/>
        <v>37.706805984748279</v>
      </c>
      <c r="M666" s="1">
        <v>4076888</v>
      </c>
      <c r="N666" s="1">
        <v>4076888</v>
      </c>
      <c r="O666" s="1"/>
      <c r="P666" s="1">
        <f>O666</f>
        <v>0</v>
      </c>
      <c r="Q666" s="1">
        <v>0</v>
      </c>
      <c r="R666" s="1">
        <v>0</v>
      </c>
      <c r="S666" s="1">
        <f>R666</f>
        <v>0</v>
      </c>
      <c r="T666" s="1">
        <v>0</v>
      </c>
      <c r="U666" s="1">
        <f>T666</f>
        <v>0</v>
      </c>
      <c r="V666" s="1"/>
      <c r="W666" s="1"/>
      <c r="X666" s="1"/>
      <c r="Y666" s="74"/>
    </row>
    <row r="667" spans="1:25" s="36" customFormat="1" ht="15.6" hidden="1" x14ac:dyDescent="0.25">
      <c r="A667" s="24" t="s">
        <v>105</v>
      </c>
      <c r="B667" s="25">
        <v>51</v>
      </c>
      <c r="C667" s="52" t="s">
        <v>27</v>
      </c>
      <c r="D667" s="27">
        <v>386</v>
      </c>
      <c r="E667" s="20"/>
      <c r="F667" s="20"/>
      <c r="G667" s="21">
        <f>SUM(G668)</f>
        <v>138298613</v>
      </c>
      <c r="H667" s="21">
        <f t="shared" ref="H667:U667" si="343">SUM(H668)</f>
        <v>0</v>
      </c>
      <c r="I667" s="21">
        <f t="shared" si="343"/>
        <v>138298613</v>
      </c>
      <c r="J667" s="21">
        <f t="shared" si="343"/>
        <v>0</v>
      </c>
      <c r="K667" s="21">
        <f t="shared" si="343"/>
        <v>52147990.670000002</v>
      </c>
      <c r="L667" s="22">
        <f t="shared" si="328"/>
        <v>37.706806698054166</v>
      </c>
      <c r="M667" s="21">
        <f t="shared" si="343"/>
        <v>23102363</v>
      </c>
      <c r="N667" s="21">
        <f t="shared" si="343"/>
        <v>0</v>
      </c>
      <c r="O667" s="21">
        <f t="shared" si="343"/>
        <v>0</v>
      </c>
      <c r="P667" s="21">
        <f t="shared" si="343"/>
        <v>0</v>
      </c>
      <c r="Q667" s="21">
        <f t="shared" si="343"/>
        <v>0</v>
      </c>
      <c r="R667" s="21">
        <f t="shared" si="343"/>
        <v>0</v>
      </c>
      <c r="S667" s="21">
        <f t="shared" si="343"/>
        <v>0</v>
      </c>
      <c r="T667" s="21">
        <f t="shared" si="343"/>
        <v>0</v>
      </c>
      <c r="U667" s="21">
        <f t="shared" si="343"/>
        <v>0</v>
      </c>
      <c r="V667" s="21"/>
      <c r="W667" s="21"/>
      <c r="X667" s="21"/>
      <c r="Y667" s="132"/>
    </row>
    <row r="668" spans="1:25" s="71" customFormat="1" ht="45" hidden="1" x14ac:dyDescent="0.25">
      <c r="A668" s="28" t="s">
        <v>105</v>
      </c>
      <c r="B668" s="29">
        <v>51</v>
      </c>
      <c r="C668" s="53" t="s">
        <v>27</v>
      </c>
      <c r="D668" s="31">
        <v>3861</v>
      </c>
      <c r="E668" s="32" t="s">
        <v>282</v>
      </c>
      <c r="F668" s="32"/>
      <c r="G668" s="1">
        <v>138298613</v>
      </c>
      <c r="H668" s="59"/>
      <c r="I668" s="1">
        <v>138298613</v>
      </c>
      <c r="J668" s="59"/>
      <c r="K668" s="1">
        <v>52147990.670000002</v>
      </c>
      <c r="L668" s="33">
        <f t="shared" si="328"/>
        <v>37.706806698054166</v>
      </c>
      <c r="M668" s="1">
        <v>23102363</v>
      </c>
      <c r="N668" s="59"/>
      <c r="O668" s="1"/>
      <c r="P668" s="59"/>
      <c r="Q668" s="1">
        <v>0</v>
      </c>
      <c r="R668" s="1">
        <v>0</v>
      </c>
      <c r="S668" s="59"/>
      <c r="T668" s="1">
        <v>0</v>
      </c>
      <c r="U668" s="59"/>
      <c r="V668" s="128"/>
      <c r="W668" s="128"/>
      <c r="X668" s="128"/>
      <c r="Y668" s="137"/>
    </row>
    <row r="669" spans="1:25" s="71" customFormat="1" ht="15.6" hidden="1" x14ac:dyDescent="0.25">
      <c r="A669" s="24" t="s">
        <v>105</v>
      </c>
      <c r="B669" s="25">
        <v>563</v>
      </c>
      <c r="C669" s="52" t="s">
        <v>27</v>
      </c>
      <c r="D669" s="27">
        <v>386</v>
      </c>
      <c r="E669" s="20"/>
      <c r="F669" s="20"/>
      <c r="G669" s="21"/>
      <c r="H669" s="21"/>
      <c r="I669" s="21">
        <f>I670</f>
        <v>0</v>
      </c>
      <c r="J669" s="21">
        <f t="shared" ref="J669:U669" si="344">J670</f>
        <v>0</v>
      </c>
      <c r="K669" s="21">
        <f t="shared" si="344"/>
        <v>0</v>
      </c>
      <c r="L669" s="21">
        <f t="shared" si="344"/>
        <v>0</v>
      </c>
      <c r="M669" s="21">
        <f t="shared" si="344"/>
        <v>0</v>
      </c>
      <c r="N669" s="21">
        <f t="shared" si="344"/>
        <v>0</v>
      </c>
      <c r="O669" s="21">
        <f t="shared" si="344"/>
        <v>0</v>
      </c>
      <c r="P669" s="21">
        <f t="shared" si="344"/>
        <v>0</v>
      </c>
      <c r="Q669" s="21">
        <f t="shared" si="344"/>
        <v>0</v>
      </c>
      <c r="R669" s="21">
        <f t="shared" si="344"/>
        <v>0</v>
      </c>
      <c r="S669" s="21">
        <f t="shared" si="344"/>
        <v>0</v>
      </c>
      <c r="T669" s="21">
        <f t="shared" si="344"/>
        <v>0</v>
      </c>
      <c r="U669" s="21">
        <f t="shared" si="344"/>
        <v>0</v>
      </c>
      <c r="V669" s="128"/>
      <c r="W669" s="128"/>
      <c r="X669" s="128"/>
      <c r="Y669" s="137"/>
    </row>
    <row r="670" spans="1:25" s="71" customFormat="1" ht="45" hidden="1" x14ac:dyDescent="0.25">
      <c r="A670" s="28" t="s">
        <v>105</v>
      </c>
      <c r="B670" s="29">
        <v>563</v>
      </c>
      <c r="C670" s="53" t="s">
        <v>27</v>
      </c>
      <c r="D670" s="31">
        <v>3861</v>
      </c>
      <c r="E670" s="32" t="s">
        <v>282</v>
      </c>
      <c r="F670" s="32"/>
      <c r="G670" s="1"/>
      <c r="H670" s="1"/>
      <c r="I670" s="1"/>
      <c r="J670" s="59"/>
      <c r="K670" s="1"/>
      <c r="L670" s="33"/>
      <c r="M670" s="1"/>
      <c r="N670" s="1"/>
      <c r="O670" s="1"/>
      <c r="P670" s="59"/>
      <c r="Q670" s="1"/>
      <c r="R670" s="1"/>
      <c r="S670" s="59"/>
      <c r="T670" s="1"/>
      <c r="U670" s="59"/>
      <c r="V670" s="128"/>
      <c r="W670" s="128"/>
      <c r="X670" s="128"/>
      <c r="Y670" s="137"/>
    </row>
    <row r="671" spans="1:25" s="35" customFormat="1" ht="78" x14ac:dyDescent="0.25">
      <c r="A671" s="417" t="s">
        <v>504</v>
      </c>
      <c r="B671" s="418"/>
      <c r="C671" s="418"/>
      <c r="D671" s="418"/>
      <c r="E671" s="20" t="s">
        <v>354</v>
      </c>
      <c r="F671" s="20" t="s">
        <v>251</v>
      </c>
      <c r="G671" s="21">
        <f>G672+G674+G676</f>
        <v>36175000</v>
      </c>
      <c r="H671" s="21">
        <f t="shared" ref="H671:U671" si="345">H672+H674+H676</f>
        <v>36175000</v>
      </c>
      <c r="I671" s="21">
        <f t="shared" si="345"/>
        <v>3250000</v>
      </c>
      <c r="J671" s="21">
        <f t="shared" si="345"/>
        <v>3250000</v>
      </c>
      <c r="K671" s="21">
        <f t="shared" si="345"/>
        <v>3250000</v>
      </c>
      <c r="L671" s="22">
        <f t="shared" si="328"/>
        <v>100</v>
      </c>
      <c r="M671" s="21">
        <f t="shared" si="345"/>
        <v>126746115</v>
      </c>
      <c r="N671" s="21">
        <f t="shared" si="345"/>
        <v>112970917</v>
      </c>
      <c r="O671" s="21">
        <f t="shared" si="345"/>
        <v>0</v>
      </c>
      <c r="P671" s="21">
        <f t="shared" si="345"/>
        <v>0</v>
      </c>
      <c r="Q671" s="21">
        <f t="shared" si="345"/>
        <v>144500000</v>
      </c>
      <c r="R671" s="21">
        <f t="shared" si="345"/>
        <v>0</v>
      </c>
      <c r="S671" s="21">
        <f t="shared" si="345"/>
        <v>0</v>
      </c>
      <c r="T671" s="21">
        <f t="shared" si="345"/>
        <v>0</v>
      </c>
      <c r="U671" s="21">
        <f t="shared" si="345"/>
        <v>0</v>
      </c>
      <c r="V671" s="1"/>
      <c r="W671" s="1"/>
      <c r="X671" s="1"/>
      <c r="Y671" s="74"/>
    </row>
    <row r="672" spans="1:25" s="36" customFormat="1" ht="15.6" hidden="1" x14ac:dyDescent="0.25">
      <c r="A672" s="24" t="s">
        <v>222</v>
      </c>
      <c r="B672" s="24">
        <v>11</v>
      </c>
      <c r="C672" s="52" t="s">
        <v>27</v>
      </c>
      <c r="D672" s="27">
        <v>386</v>
      </c>
      <c r="E672" s="20"/>
      <c r="F672" s="20"/>
      <c r="G672" s="21">
        <f>SUM(G673)</f>
        <v>36175000</v>
      </c>
      <c r="H672" s="21">
        <f t="shared" ref="H672:U672" si="346">SUM(H673)</f>
        <v>36175000</v>
      </c>
      <c r="I672" s="21">
        <f t="shared" si="346"/>
        <v>3250000</v>
      </c>
      <c r="J672" s="21">
        <f t="shared" si="346"/>
        <v>3250000</v>
      </c>
      <c r="K672" s="21">
        <f t="shared" si="346"/>
        <v>3250000</v>
      </c>
      <c r="L672" s="22">
        <f t="shared" si="328"/>
        <v>100</v>
      </c>
      <c r="M672" s="21">
        <f t="shared" si="346"/>
        <v>110540000</v>
      </c>
      <c r="N672" s="21">
        <f t="shared" si="346"/>
        <v>110540000</v>
      </c>
      <c r="O672" s="21">
        <f t="shared" si="346"/>
        <v>0</v>
      </c>
      <c r="P672" s="21">
        <f t="shared" si="346"/>
        <v>0</v>
      </c>
      <c r="Q672" s="21">
        <f t="shared" si="346"/>
        <v>0</v>
      </c>
      <c r="R672" s="21">
        <f t="shared" si="346"/>
        <v>0</v>
      </c>
      <c r="S672" s="21">
        <f t="shared" si="346"/>
        <v>0</v>
      </c>
      <c r="T672" s="21">
        <f t="shared" si="346"/>
        <v>0</v>
      </c>
      <c r="U672" s="21">
        <f t="shared" si="346"/>
        <v>0</v>
      </c>
      <c r="V672" s="21"/>
      <c r="W672" s="21"/>
      <c r="X672" s="21"/>
      <c r="Y672" s="132"/>
    </row>
    <row r="673" spans="1:25" s="35" customFormat="1" ht="48.75" hidden="1" customHeight="1" x14ac:dyDescent="0.25">
      <c r="A673" s="28" t="s">
        <v>222</v>
      </c>
      <c r="B673" s="28">
        <v>11</v>
      </c>
      <c r="C673" s="53" t="s">
        <v>27</v>
      </c>
      <c r="D673" s="31">
        <v>3861</v>
      </c>
      <c r="E673" s="32" t="s">
        <v>282</v>
      </c>
      <c r="F673" s="20"/>
      <c r="G673" s="1">
        <v>36175000</v>
      </c>
      <c r="H673" s="1">
        <v>36175000</v>
      </c>
      <c r="I673" s="1">
        <v>3250000</v>
      </c>
      <c r="J673" s="1">
        <v>3250000</v>
      </c>
      <c r="K673" s="1">
        <v>3250000</v>
      </c>
      <c r="L673" s="33">
        <f t="shared" si="328"/>
        <v>100</v>
      </c>
      <c r="M673" s="1">
        <v>110540000</v>
      </c>
      <c r="N673" s="1">
        <v>110540000</v>
      </c>
      <c r="O673" s="1"/>
      <c r="P673" s="1">
        <f>O673</f>
        <v>0</v>
      </c>
      <c r="Q673" s="1">
        <v>0</v>
      </c>
      <c r="R673" s="1"/>
      <c r="S673" s="1">
        <f>R673</f>
        <v>0</v>
      </c>
      <c r="T673" s="1"/>
      <c r="U673" s="1">
        <f>T673</f>
        <v>0</v>
      </c>
      <c r="V673" s="1"/>
      <c r="W673" s="1"/>
      <c r="X673" s="1"/>
      <c r="Y673" s="74"/>
    </row>
    <row r="674" spans="1:25" s="36" customFormat="1" ht="15.6" hidden="1" x14ac:dyDescent="0.25">
      <c r="A674" s="24" t="s">
        <v>222</v>
      </c>
      <c r="B674" s="25">
        <v>12</v>
      </c>
      <c r="C674" s="52" t="s">
        <v>27</v>
      </c>
      <c r="D674" s="27">
        <v>386</v>
      </c>
      <c r="E674" s="20"/>
      <c r="F674" s="20"/>
      <c r="G674" s="21">
        <f>SUM(G675)</f>
        <v>0</v>
      </c>
      <c r="H674" s="21">
        <f t="shared" ref="H674:U674" si="347">SUM(H675)</f>
        <v>0</v>
      </c>
      <c r="I674" s="21">
        <f t="shared" si="347"/>
        <v>0</v>
      </c>
      <c r="J674" s="21">
        <f t="shared" si="347"/>
        <v>0</v>
      </c>
      <c r="K674" s="21">
        <f t="shared" si="347"/>
        <v>0</v>
      </c>
      <c r="L674" s="22" t="str">
        <f t="shared" si="328"/>
        <v>-</v>
      </c>
      <c r="M674" s="21">
        <f t="shared" si="347"/>
        <v>2430917</v>
      </c>
      <c r="N674" s="21">
        <f t="shared" si="347"/>
        <v>2430917</v>
      </c>
      <c r="O674" s="21">
        <f t="shared" si="347"/>
        <v>0</v>
      </c>
      <c r="P674" s="21">
        <f t="shared" si="347"/>
        <v>0</v>
      </c>
      <c r="Q674" s="21">
        <f t="shared" si="347"/>
        <v>21675000</v>
      </c>
      <c r="R674" s="21">
        <f t="shared" si="347"/>
        <v>0</v>
      </c>
      <c r="S674" s="21">
        <f t="shared" si="347"/>
        <v>0</v>
      </c>
      <c r="T674" s="21">
        <f t="shared" si="347"/>
        <v>0</v>
      </c>
      <c r="U674" s="21">
        <f t="shared" si="347"/>
        <v>0</v>
      </c>
      <c r="V674" s="21"/>
      <c r="W674" s="21"/>
      <c r="X674" s="21"/>
      <c r="Y674" s="132"/>
    </row>
    <row r="675" spans="1:25" s="35" customFormat="1" ht="48.75" hidden="1" customHeight="1" x14ac:dyDescent="0.25">
      <c r="A675" s="28" t="s">
        <v>222</v>
      </c>
      <c r="B675" s="29">
        <v>12</v>
      </c>
      <c r="C675" s="53" t="s">
        <v>27</v>
      </c>
      <c r="D675" s="31">
        <v>3861</v>
      </c>
      <c r="E675" s="32" t="s">
        <v>282</v>
      </c>
      <c r="F675" s="20"/>
      <c r="G675" s="1"/>
      <c r="H675" s="1"/>
      <c r="I675" s="1"/>
      <c r="J675" s="1"/>
      <c r="K675" s="1"/>
      <c r="L675" s="33" t="str">
        <f t="shared" si="328"/>
        <v>-</v>
      </c>
      <c r="M675" s="1">
        <v>2430917</v>
      </c>
      <c r="N675" s="1">
        <v>2430917</v>
      </c>
      <c r="O675" s="1"/>
      <c r="P675" s="1">
        <f>O675</f>
        <v>0</v>
      </c>
      <c r="Q675" s="1">
        <v>21675000</v>
      </c>
      <c r="R675" s="1">
        <v>0</v>
      </c>
      <c r="S675" s="1">
        <f>R675</f>
        <v>0</v>
      </c>
      <c r="T675" s="1"/>
      <c r="U675" s="1">
        <f>T675</f>
        <v>0</v>
      </c>
      <c r="V675" s="1"/>
      <c r="W675" s="1"/>
      <c r="X675" s="1"/>
      <c r="Y675" s="74"/>
    </row>
    <row r="676" spans="1:25" s="36" customFormat="1" ht="15.6" hidden="1" x14ac:dyDescent="0.25">
      <c r="A676" s="24" t="s">
        <v>222</v>
      </c>
      <c r="B676" s="25">
        <v>51</v>
      </c>
      <c r="C676" s="52" t="s">
        <v>27</v>
      </c>
      <c r="D676" s="27">
        <v>386</v>
      </c>
      <c r="E676" s="20"/>
      <c r="F676" s="20"/>
      <c r="G676" s="21">
        <f>SUM(G677)</f>
        <v>0</v>
      </c>
      <c r="H676" s="21">
        <f t="shared" ref="H676:U676" si="348">SUM(H677)</f>
        <v>0</v>
      </c>
      <c r="I676" s="21">
        <f t="shared" si="348"/>
        <v>0</v>
      </c>
      <c r="J676" s="21">
        <f t="shared" si="348"/>
        <v>0</v>
      </c>
      <c r="K676" s="21">
        <f t="shared" si="348"/>
        <v>0</v>
      </c>
      <c r="L676" s="22" t="str">
        <f t="shared" si="328"/>
        <v>-</v>
      </c>
      <c r="M676" s="21">
        <f t="shared" si="348"/>
        <v>13775198</v>
      </c>
      <c r="N676" s="21">
        <f t="shared" si="348"/>
        <v>0</v>
      </c>
      <c r="O676" s="21">
        <f t="shared" si="348"/>
        <v>0</v>
      </c>
      <c r="P676" s="21">
        <f t="shared" si="348"/>
        <v>0</v>
      </c>
      <c r="Q676" s="21">
        <f t="shared" si="348"/>
        <v>122825000</v>
      </c>
      <c r="R676" s="21">
        <f t="shared" si="348"/>
        <v>0</v>
      </c>
      <c r="S676" s="21">
        <f t="shared" si="348"/>
        <v>0</v>
      </c>
      <c r="T676" s="21">
        <f t="shared" si="348"/>
        <v>0</v>
      </c>
      <c r="U676" s="21">
        <f t="shared" si="348"/>
        <v>0</v>
      </c>
      <c r="V676" s="21"/>
      <c r="W676" s="21"/>
      <c r="X676" s="21"/>
      <c r="Y676" s="132"/>
    </row>
    <row r="677" spans="1:25" s="35" customFormat="1" ht="48.75" hidden="1" customHeight="1" x14ac:dyDescent="0.25">
      <c r="A677" s="28" t="s">
        <v>222</v>
      </c>
      <c r="B677" s="29">
        <v>51</v>
      </c>
      <c r="C677" s="53" t="s">
        <v>27</v>
      </c>
      <c r="D677" s="31">
        <v>3861</v>
      </c>
      <c r="E677" s="32" t="s">
        <v>282</v>
      </c>
      <c r="F677" s="20"/>
      <c r="G677" s="1"/>
      <c r="H677" s="59"/>
      <c r="I677" s="1"/>
      <c r="J677" s="59"/>
      <c r="K677" s="1"/>
      <c r="L677" s="33" t="str">
        <f t="shared" si="328"/>
        <v>-</v>
      </c>
      <c r="M677" s="1">
        <v>13775198</v>
      </c>
      <c r="N677" s="59"/>
      <c r="O677" s="1"/>
      <c r="P677" s="59"/>
      <c r="Q677" s="1">
        <v>122825000</v>
      </c>
      <c r="R677" s="1">
        <v>0</v>
      </c>
      <c r="S677" s="59"/>
      <c r="T677" s="1"/>
      <c r="U677" s="59"/>
      <c r="V677" s="1"/>
      <c r="W677" s="1"/>
      <c r="X677" s="1"/>
      <c r="Y677" s="74"/>
    </row>
    <row r="678" spans="1:25" s="35" customFormat="1" ht="78" x14ac:dyDescent="0.25">
      <c r="A678" s="417" t="s">
        <v>505</v>
      </c>
      <c r="B678" s="418"/>
      <c r="C678" s="418"/>
      <c r="D678" s="418"/>
      <c r="E678" s="20" t="s">
        <v>327</v>
      </c>
      <c r="F678" s="20" t="s">
        <v>251</v>
      </c>
      <c r="G678" s="21">
        <f>G679+G681+G683</f>
        <v>79335000</v>
      </c>
      <c r="H678" s="21">
        <f>H679+H681+H683</f>
        <v>16796250</v>
      </c>
      <c r="I678" s="21">
        <f>I679+I681+I683+I685</f>
        <v>75175000</v>
      </c>
      <c r="J678" s="21">
        <f t="shared" ref="J678:U678" si="349">J679+J681+J683+J685</f>
        <v>12636250</v>
      </c>
      <c r="K678" s="21">
        <f t="shared" si="349"/>
        <v>0</v>
      </c>
      <c r="L678" s="22">
        <f t="shared" si="328"/>
        <v>0</v>
      </c>
      <c r="M678" s="21">
        <f t="shared" si="349"/>
        <v>71266560</v>
      </c>
      <c r="N678" s="21">
        <f t="shared" si="349"/>
        <v>71266560</v>
      </c>
      <c r="O678" s="21">
        <f t="shared" si="349"/>
        <v>0</v>
      </c>
      <c r="P678" s="21">
        <f t="shared" si="349"/>
        <v>0</v>
      </c>
      <c r="Q678" s="21">
        <f t="shared" si="349"/>
        <v>294868936</v>
      </c>
      <c r="R678" s="21">
        <f t="shared" si="349"/>
        <v>0</v>
      </c>
      <c r="S678" s="21">
        <f t="shared" si="349"/>
        <v>0</v>
      </c>
      <c r="T678" s="21">
        <f t="shared" si="349"/>
        <v>0</v>
      </c>
      <c r="U678" s="21">
        <f t="shared" si="349"/>
        <v>0</v>
      </c>
      <c r="V678" s="1"/>
      <c r="W678" s="1"/>
      <c r="X678" s="1"/>
      <c r="Y678" s="74"/>
    </row>
    <row r="679" spans="1:25" s="36" customFormat="1" ht="15.6" hidden="1" x14ac:dyDescent="0.25">
      <c r="A679" s="24" t="s">
        <v>367</v>
      </c>
      <c r="B679" s="24">
        <v>11</v>
      </c>
      <c r="C679" s="52" t="s">
        <v>27</v>
      </c>
      <c r="D679" s="42">
        <v>386</v>
      </c>
      <c r="E679" s="20"/>
      <c r="F679" s="20"/>
      <c r="G679" s="21">
        <f>SUM(G680)</f>
        <v>5760000</v>
      </c>
      <c r="H679" s="21">
        <f t="shared" ref="H679:U679" si="350">SUM(H680)</f>
        <v>5760000</v>
      </c>
      <c r="I679" s="21">
        <f t="shared" si="350"/>
        <v>1600000</v>
      </c>
      <c r="J679" s="21">
        <f t="shared" si="350"/>
        <v>1600000</v>
      </c>
      <c r="K679" s="21">
        <f t="shared" si="350"/>
        <v>0</v>
      </c>
      <c r="L679" s="22">
        <f t="shared" si="328"/>
        <v>0</v>
      </c>
      <c r="M679" s="21">
        <f t="shared" si="350"/>
        <v>71266560</v>
      </c>
      <c r="N679" s="21">
        <f t="shared" si="350"/>
        <v>71266560</v>
      </c>
      <c r="O679" s="21">
        <f t="shared" si="350"/>
        <v>0</v>
      </c>
      <c r="P679" s="21">
        <f t="shared" si="350"/>
        <v>0</v>
      </c>
      <c r="Q679" s="21">
        <f t="shared" si="350"/>
        <v>88618936</v>
      </c>
      <c r="R679" s="21">
        <f t="shared" si="350"/>
        <v>0</v>
      </c>
      <c r="S679" s="21">
        <f t="shared" si="350"/>
        <v>0</v>
      </c>
      <c r="T679" s="21">
        <f t="shared" si="350"/>
        <v>0</v>
      </c>
      <c r="U679" s="21">
        <f t="shared" si="350"/>
        <v>0</v>
      </c>
      <c r="V679" s="21"/>
      <c r="W679" s="21"/>
      <c r="X679" s="21"/>
      <c r="Y679" s="132"/>
    </row>
    <row r="680" spans="1:25" s="35" customFormat="1" ht="48.75" hidden="1" customHeight="1" x14ac:dyDescent="0.25">
      <c r="A680" s="28" t="s">
        <v>367</v>
      </c>
      <c r="B680" s="28">
        <v>11</v>
      </c>
      <c r="C680" s="53" t="s">
        <v>27</v>
      </c>
      <c r="D680" s="56">
        <v>3861</v>
      </c>
      <c r="E680" s="32" t="s">
        <v>282</v>
      </c>
      <c r="F680" s="32"/>
      <c r="G680" s="1">
        <v>5760000</v>
      </c>
      <c r="H680" s="1">
        <v>5760000</v>
      </c>
      <c r="I680" s="1">
        <v>1600000</v>
      </c>
      <c r="J680" s="1">
        <v>1600000</v>
      </c>
      <c r="K680" s="1">
        <v>0</v>
      </c>
      <c r="L680" s="33">
        <f t="shared" si="328"/>
        <v>0</v>
      </c>
      <c r="M680" s="1">
        <v>71266560</v>
      </c>
      <c r="N680" s="1">
        <v>71266560</v>
      </c>
      <c r="O680" s="1"/>
      <c r="P680" s="1">
        <f>O680</f>
        <v>0</v>
      </c>
      <c r="Q680" s="1">
        <v>88618936</v>
      </c>
      <c r="R680" s="1"/>
      <c r="S680" s="1">
        <f>R680</f>
        <v>0</v>
      </c>
      <c r="T680" s="1"/>
      <c r="U680" s="1">
        <f>T680</f>
        <v>0</v>
      </c>
      <c r="V680" s="1"/>
      <c r="W680" s="1"/>
      <c r="X680" s="1"/>
      <c r="Y680" s="74"/>
    </row>
    <row r="681" spans="1:25" s="36" customFormat="1" ht="15.6" hidden="1" x14ac:dyDescent="0.25">
      <c r="A681" s="24" t="s">
        <v>367</v>
      </c>
      <c r="B681" s="25">
        <v>12</v>
      </c>
      <c r="C681" s="52" t="s">
        <v>27</v>
      </c>
      <c r="D681" s="42">
        <v>386</v>
      </c>
      <c r="E681" s="20"/>
      <c r="F681" s="20"/>
      <c r="G681" s="21">
        <f>SUM(G682)</f>
        <v>11036250</v>
      </c>
      <c r="H681" s="21">
        <f t="shared" ref="H681:U681" si="351">SUM(H682)</f>
        <v>11036250</v>
      </c>
      <c r="I681" s="21">
        <f t="shared" si="351"/>
        <v>11036250</v>
      </c>
      <c r="J681" s="21">
        <f t="shared" si="351"/>
        <v>11036250</v>
      </c>
      <c r="K681" s="21">
        <f t="shared" si="351"/>
        <v>0</v>
      </c>
      <c r="L681" s="22">
        <f t="shared" si="328"/>
        <v>0</v>
      </c>
      <c r="M681" s="21">
        <f t="shared" si="351"/>
        <v>0</v>
      </c>
      <c r="N681" s="21">
        <f t="shared" si="351"/>
        <v>0</v>
      </c>
      <c r="O681" s="21">
        <f t="shared" si="351"/>
        <v>0</v>
      </c>
      <c r="P681" s="21">
        <f t="shared" si="351"/>
        <v>0</v>
      </c>
      <c r="Q681" s="21">
        <f t="shared" si="351"/>
        <v>30937500</v>
      </c>
      <c r="R681" s="21">
        <f t="shared" si="351"/>
        <v>0</v>
      </c>
      <c r="S681" s="21">
        <f t="shared" si="351"/>
        <v>0</v>
      </c>
      <c r="T681" s="21">
        <f t="shared" si="351"/>
        <v>0</v>
      </c>
      <c r="U681" s="21">
        <f t="shared" si="351"/>
        <v>0</v>
      </c>
      <c r="V681" s="21"/>
      <c r="W681" s="21"/>
      <c r="X681" s="21"/>
      <c r="Y681" s="132"/>
    </row>
    <row r="682" spans="1:25" s="35" customFormat="1" ht="48.75" hidden="1" customHeight="1" x14ac:dyDescent="0.25">
      <c r="A682" s="28" t="s">
        <v>367</v>
      </c>
      <c r="B682" s="29">
        <v>12</v>
      </c>
      <c r="C682" s="53" t="s">
        <v>27</v>
      </c>
      <c r="D682" s="56">
        <v>3861</v>
      </c>
      <c r="E682" s="32" t="s">
        <v>282</v>
      </c>
      <c r="F682" s="32"/>
      <c r="G682" s="1">
        <v>11036250</v>
      </c>
      <c r="H682" s="1">
        <v>11036250</v>
      </c>
      <c r="I682" s="1">
        <v>11036250</v>
      </c>
      <c r="J682" s="1">
        <v>11036250</v>
      </c>
      <c r="K682" s="1">
        <v>0</v>
      </c>
      <c r="L682" s="33">
        <f t="shared" si="328"/>
        <v>0</v>
      </c>
      <c r="M682" s="1">
        <v>0</v>
      </c>
      <c r="N682" s="1">
        <v>0</v>
      </c>
      <c r="O682" s="1"/>
      <c r="P682" s="1">
        <f>O682</f>
        <v>0</v>
      </c>
      <c r="Q682" s="1">
        <v>30937500</v>
      </c>
      <c r="R682" s="1"/>
      <c r="S682" s="1">
        <f>R682</f>
        <v>0</v>
      </c>
      <c r="T682" s="1"/>
      <c r="U682" s="1">
        <f>T682</f>
        <v>0</v>
      </c>
      <c r="V682" s="1"/>
      <c r="W682" s="1"/>
      <c r="X682" s="1"/>
      <c r="Y682" s="74"/>
    </row>
    <row r="683" spans="1:25" s="36" customFormat="1" ht="15.6" hidden="1" x14ac:dyDescent="0.25">
      <c r="A683" s="24" t="s">
        <v>367</v>
      </c>
      <c r="B683" s="25">
        <v>51</v>
      </c>
      <c r="C683" s="52" t="s">
        <v>27</v>
      </c>
      <c r="D683" s="42">
        <v>386</v>
      </c>
      <c r="E683" s="20"/>
      <c r="F683" s="20"/>
      <c r="G683" s="21">
        <f>SUM(G684)</f>
        <v>62538750</v>
      </c>
      <c r="H683" s="21">
        <f t="shared" ref="H683:U683" si="352">SUM(H684)</f>
        <v>0</v>
      </c>
      <c r="I683" s="21">
        <f t="shared" si="352"/>
        <v>62538750</v>
      </c>
      <c r="J683" s="21">
        <f t="shared" si="352"/>
        <v>0</v>
      </c>
      <c r="K683" s="21">
        <f t="shared" si="352"/>
        <v>0</v>
      </c>
      <c r="L683" s="22">
        <f t="shared" si="328"/>
        <v>0</v>
      </c>
      <c r="M683" s="21">
        <f t="shared" si="352"/>
        <v>0</v>
      </c>
      <c r="N683" s="21">
        <f t="shared" si="352"/>
        <v>0</v>
      </c>
      <c r="O683" s="21">
        <f t="shared" si="352"/>
        <v>0</v>
      </c>
      <c r="P683" s="21">
        <f t="shared" si="352"/>
        <v>0</v>
      </c>
      <c r="Q683" s="21">
        <f t="shared" si="352"/>
        <v>175312500</v>
      </c>
      <c r="R683" s="21">
        <f t="shared" si="352"/>
        <v>0</v>
      </c>
      <c r="S683" s="21">
        <f t="shared" si="352"/>
        <v>0</v>
      </c>
      <c r="T683" s="21">
        <f t="shared" si="352"/>
        <v>0</v>
      </c>
      <c r="U683" s="21">
        <f t="shared" si="352"/>
        <v>0</v>
      </c>
      <c r="V683" s="21"/>
      <c r="W683" s="21"/>
      <c r="X683" s="21"/>
      <c r="Y683" s="132"/>
    </row>
    <row r="684" spans="1:25" s="35" customFormat="1" ht="45" hidden="1" x14ac:dyDescent="0.25">
      <c r="A684" s="28" t="s">
        <v>367</v>
      </c>
      <c r="B684" s="29">
        <v>51</v>
      </c>
      <c r="C684" s="53" t="s">
        <v>27</v>
      </c>
      <c r="D684" s="56">
        <v>3861</v>
      </c>
      <c r="E684" s="32" t="s">
        <v>282</v>
      </c>
      <c r="F684" s="32"/>
      <c r="G684" s="1">
        <v>62538750</v>
      </c>
      <c r="H684" s="59"/>
      <c r="I684" s="1">
        <v>62538750</v>
      </c>
      <c r="J684" s="59"/>
      <c r="K684" s="1">
        <v>0</v>
      </c>
      <c r="L684" s="33">
        <f t="shared" si="328"/>
        <v>0</v>
      </c>
      <c r="M684" s="1">
        <v>0</v>
      </c>
      <c r="N684" s="59"/>
      <c r="O684" s="1"/>
      <c r="P684" s="59"/>
      <c r="Q684" s="1">
        <v>175312500</v>
      </c>
      <c r="R684" s="1"/>
      <c r="S684" s="59"/>
      <c r="T684" s="1"/>
      <c r="U684" s="59"/>
      <c r="V684" s="1"/>
      <c r="W684" s="1"/>
      <c r="X684" s="1"/>
      <c r="Y684" s="74"/>
    </row>
    <row r="685" spans="1:25" s="36" customFormat="1" ht="15.6" hidden="1" x14ac:dyDescent="0.25">
      <c r="A685" s="24" t="s">
        <v>367</v>
      </c>
      <c r="B685" s="25">
        <v>563</v>
      </c>
      <c r="C685" s="52" t="s">
        <v>27</v>
      </c>
      <c r="D685" s="42">
        <v>386</v>
      </c>
      <c r="E685" s="20"/>
      <c r="F685" s="20"/>
      <c r="G685" s="21"/>
      <c r="H685" s="21"/>
      <c r="I685" s="21">
        <f>I686</f>
        <v>0</v>
      </c>
      <c r="J685" s="21">
        <f t="shared" ref="J685:U685" si="353">J686</f>
        <v>0</v>
      </c>
      <c r="K685" s="21">
        <f t="shared" si="353"/>
        <v>0</v>
      </c>
      <c r="L685" s="22" t="str">
        <f t="shared" si="328"/>
        <v>-</v>
      </c>
      <c r="M685" s="21">
        <f t="shared" si="353"/>
        <v>0</v>
      </c>
      <c r="N685" s="21">
        <f t="shared" si="353"/>
        <v>0</v>
      </c>
      <c r="O685" s="21">
        <f t="shared" si="353"/>
        <v>0</v>
      </c>
      <c r="P685" s="21">
        <f t="shared" si="353"/>
        <v>0</v>
      </c>
      <c r="Q685" s="21">
        <f t="shared" si="353"/>
        <v>0</v>
      </c>
      <c r="R685" s="21">
        <f t="shared" si="353"/>
        <v>0</v>
      </c>
      <c r="S685" s="21">
        <f t="shared" si="353"/>
        <v>0</v>
      </c>
      <c r="T685" s="21">
        <f t="shared" si="353"/>
        <v>0</v>
      </c>
      <c r="U685" s="21">
        <f t="shared" si="353"/>
        <v>0</v>
      </c>
      <c r="V685" s="21"/>
      <c r="W685" s="21"/>
      <c r="X685" s="21"/>
      <c r="Y685" s="132"/>
    </row>
    <row r="686" spans="1:25" s="35" customFormat="1" ht="45" hidden="1" x14ac:dyDescent="0.25">
      <c r="A686" s="28" t="s">
        <v>367</v>
      </c>
      <c r="B686" s="29">
        <v>563</v>
      </c>
      <c r="C686" s="53" t="s">
        <v>27</v>
      </c>
      <c r="D686" s="56">
        <v>3861</v>
      </c>
      <c r="E686" s="32" t="s">
        <v>282</v>
      </c>
      <c r="F686" s="32"/>
      <c r="G686" s="1"/>
      <c r="H686" s="1"/>
      <c r="I686" s="1"/>
      <c r="J686" s="59"/>
      <c r="K686" s="1"/>
      <c r="L686" s="33" t="str">
        <f t="shared" si="328"/>
        <v>-</v>
      </c>
      <c r="M686" s="1"/>
      <c r="N686" s="1"/>
      <c r="O686" s="1"/>
      <c r="P686" s="59"/>
      <c r="Q686" s="1"/>
      <c r="R686" s="1"/>
      <c r="S686" s="59"/>
      <c r="T686" s="1"/>
      <c r="U686" s="59"/>
      <c r="V686" s="1"/>
      <c r="W686" s="1"/>
      <c r="X686" s="1"/>
      <c r="Y686" s="74"/>
    </row>
    <row r="687" spans="1:25" s="35" customFormat="1" ht="78" x14ac:dyDescent="0.25">
      <c r="A687" s="417" t="s">
        <v>506</v>
      </c>
      <c r="B687" s="418"/>
      <c r="C687" s="418"/>
      <c r="D687" s="418"/>
      <c r="E687" s="20" t="s">
        <v>437</v>
      </c>
      <c r="F687" s="20" t="s">
        <v>251</v>
      </c>
      <c r="G687" s="21">
        <f>G688+G690+G692</f>
        <v>17390000</v>
      </c>
      <c r="H687" s="21">
        <f>H688+H690+H692</f>
        <v>4767500</v>
      </c>
      <c r="I687" s="21">
        <f>I688+I690+I692+I694</f>
        <v>14990000</v>
      </c>
      <c r="J687" s="21">
        <f t="shared" ref="J687:U687" si="354">J688+J690+J692+J694</f>
        <v>2367500</v>
      </c>
      <c r="K687" s="21">
        <f t="shared" si="354"/>
        <v>140000</v>
      </c>
      <c r="L687" s="22">
        <f t="shared" si="328"/>
        <v>0.93395597064709812</v>
      </c>
      <c r="M687" s="21">
        <f t="shared" si="354"/>
        <v>5080000</v>
      </c>
      <c r="N687" s="21">
        <f t="shared" si="354"/>
        <v>5080000</v>
      </c>
      <c r="O687" s="21">
        <f t="shared" si="354"/>
        <v>0</v>
      </c>
      <c r="P687" s="21">
        <f t="shared" si="354"/>
        <v>0</v>
      </c>
      <c r="Q687" s="21">
        <f t="shared" si="354"/>
        <v>14980000</v>
      </c>
      <c r="R687" s="21">
        <f t="shared" si="354"/>
        <v>0</v>
      </c>
      <c r="S687" s="21">
        <f t="shared" si="354"/>
        <v>0</v>
      </c>
      <c r="T687" s="21">
        <f t="shared" si="354"/>
        <v>0</v>
      </c>
      <c r="U687" s="21">
        <f t="shared" si="354"/>
        <v>0</v>
      </c>
      <c r="V687" s="1"/>
      <c r="W687" s="1"/>
      <c r="X687" s="1"/>
      <c r="Y687" s="74"/>
    </row>
    <row r="688" spans="1:25" s="36" customFormat="1" ht="15.6" hidden="1" x14ac:dyDescent="0.25">
      <c r="A688" s="24" t="s">
        <v>336</v>
      </c>
      <c r="B688" s="24">
        <v>11</v>
      </c>
      <c r="C688" s="52" t="s">
        <v>27</v>
      </c>
      <c r="D688" s="42">
        <v>386</v>
      </c>
      <c r="E688" s="20"/>
      <c r="F688" s="20"/>
      <c r="G688" s="21">
        <f>SUM(G689)</f>
        <v>2540000</v>
      </c>
      <c r="H688" s="21">
        <f t="shared" ref="H688:U688" si="355">SUM(H689)</f>
        <v>2540000</v>
      </c>
      <c r="I688" s="21">
        <f t="shared" si="355"/>
        <v>140000</v>
      </c>
      <c r="J688" s="21">
        <f t="shared" si="355"/>
        <v>140000</v>
      </c>
      <c r="K688" s="21">
        <f t="shared" si="355"/>
        <v>140000</v>
      </c>
      <c r="L688" s="22">
        <f t="shared" si="328"/>
        <v>100</v>
      </c>
      <c r="M688" s="21">
        <f t="shared" si="355"/>
        <v>5080000</v>
      </c>
      <c r="N688" s="21">
        <f t="shared" si="355"/>
        <v>5080000</v>
      </c>
      <c r="O688" s="21">
        <f t="shared" si="355"/>
        <v>0</v>
      </c>
      <c r="P688" s="21">
        <f t="shared" si="355"/>
        <v>0</v>
      </c>
      <c r="Q688" s="21">
        <f t="shared" si="355"/>
        <v>5080000</v>
      </c>
      <c r="R688" s="21">
        <f t="shared" si="355"/>
        <v>0</v>
      </c>
      <c r="S688" s="21">
        <f t="shared" si="355"/>
        <v>0</v>
      </c>
      <c r="T688" s="21">
        <f t="shared" si="355"/>
        <v>0</v>
      </c>
      <c r="U688" s="21">
        <f t="shared" si="355"/>
        <v>0</v>
      </c>
      <c r="V688" s="21"/>
      <c r="W688" s="21"/>
      <c r="X688" s="21"/>
      <c r="Y688" s="132"/>
    </row>
    <row r="689" spans="1:25" s="35" customFormat="1" ht="48.75" hidden="1" customHeight="1" x14ac:dyDescent="0.25">
      <c r="A689" s="28" t="s">
        <v>336</v>
      </c>
      <c r="B689" s="28">
        <v>11</v>
      </c>
      <c r="C689" s="53" t="s">
        <v>27</v>
      </c>
      <c r="D689" s="56">
        <v>3861</v>
      </c>
      <c r="E689" s="32" t="s">
        <v>282</v>
      </c>
      <c r="F689" s="32"/>
      <c r="G689" s="1">
        <v>2540000</v>
      </c>
      <c r="H689" s="1">
        <v>2540000</v>
      </c>
      <c r="I689" s="1">
        <v>140000</v>
      </c>
      <c r="J689" s="1">
        <v>140000</v>
      </c>
      <c r="K689" s="1">
        <v>140000</v>
      </c>
      <c r="L689" s="33">
        <f t="shared" si="328"/>
        <v>100</v>
      </c>
      <c r="M689" s="1">
        <v>5080000</v>
      </c>
      <c r="N689" s="1">
        <v>5080000</v>
      </c>
      <c r="O689" s="1"/>
      <c r="P689" s="1">
        <f>O689</f>
        <v>0</v>
      </c>
      <c r="Q689" s="1">
        <v>5080000</v>
      </c>
      <c r="R689" s="1"/>
      <c r="S689" s="1">
        <f>R689</f>
        <v>0</v>
      </c>
      <c r="T689" s="1">
        <v>0</v>
      </c>
      <c r="U689" s="1">
        <f>T689</f>
        <v>0</v>
      </c>
      <c r="V689" s="1"/>
      <c r="W689" s="1"/>
      <c r="X689" s="1"/>
      <c r="Y689" s="74"/>
    </row>
    <row r="690" spans="1:25" s="36" customFormat="1" ht="15.6" hidden="1" x14ac:dyDescent="0.25">
      <c r="A690" s="24" t="s">
        <v>336</v>
      </c>
      <c r="B690" s="25">
        <v>12</v>
      </c>
      <c r="C690" s="52" t="s">
        <v>27</v>
      </c>
      <c r="D690" s="42">
        <v>386</v>
      </c>
      <c r="E690" s="20"/>
      <c r="F690" s="20"/>
      <c r="G690" s="21">
        <f>SUM(G691)</f>
        <v>2227500</v>
      </c>
      <c r="H690" s="21">
        <f t="shared" ref="H690:U690" si="356">SUM(H691)</f>
        <v>2227500</v>
      </c>
      <c r="I690" s="21">
        <f t="shared" si="356"/>
        <v>2227500</v>
      </c>
      <c r="J690" s="21">
        <f t="shared" si="356"/>
        <v>2227500</v>
      </c>
      <c r="K690" s="21">
        <f t="shared" si="356"/>
        <v>0</v>
      </c>
      <c r="L690" s="22">
        <f t="shared" si="328"/>
        <v>0</v>
      </c>
      <c r="M690" s="21">
        <f t="shared" si="356"/>
        <v>0</v>
      </c>
      <c r="N690" s="21">
        <f t="shared" si="356"/>
        <v>0</v>
      </c>
      <c r="O690" s="21">
        <f t="shared" si="356"/>
        <v>0</v>
      </c>
      <c r="P690" s="21">
        <f t="shared" si="356"/>
        <v>0</v>
      </c>
      <c r="Q690" s="21">
        <f t="shared" si="356"/>
        <v>1485000</v>
      </c>
      <c r="R690" s="21">
        <f t="shared" si="356"/>
        <v>0</v>
      </c>
      <c r="S690" s="21">
        <f t="shared" si="356"/>
        <v>0</v>
      </c>
      <c r="T690" s="21">
        <f t="shared" si="356"/>
        <v>0</v>
      </c>
      <c r="U690" s="21">
        <f t="shared" si="356"/>
        <v>0</v>
      </c>
      <c r="V690" s="21"/>
      <c r="W690" s="21"/>
      <c r="X690" s="21"/>
      <c r="Y690" s="132"/>
    </row>
    <row r="691" spans="1:25" s="35" customFormat="1" ht="48.75" hidden="1" customHeight="1" x14ac:dyDescent="0.25">
      <c r="A691" s="28" t="s">
        <v>336</v>
      </c>
      <c r="B691" s="29">
        <v>12</v>
      </c>
      <c r="C691" s="53" t="s">
        <v>27</v>
      </c>
      <c r="D691" s="56">
        <v>3861</v>
      </c>
      <c r="E691" s="32" t="s">
        <v>282</v>
      </c>
      <c r="F691" s="32"/>
      <c r="G691" s="1">
        <v>2227500</v>
      </c>
      <c r="H691" s="1">
        <v>2227500</v>
      </c>
      <c r="I691" s="1">
        <v>2227500</v>
      </c>
      <c r="J691" s="1">
        <v>2227500</v>
      </c>
      <c r="K691" s="1">
        <v>0</v>
      </c>
      <c r="L691" s="33">
        <f t="shared" si="328"/>
        <v>0</v>
      </c>
      <c r="M691" s="1">
        <v>0</v>
      </c>
      <c r="N691" s="1">
        <v>0</v>
      </c>
      <c r="O691" s="1">
        <v>0</v>
      </c>
      <c r="P691" s="1">
        <f>O691</f>
        <v>0</v>
      </c>
      <c r="Q691" s="1">
        <v>1485000</v>
      </c>
      <c r="R691" s="1"/>
      <c r="S691" s="1">
        <f>R691</f>
        <v>0</v>
      </c>
      <c r="T691" s="1"/>
      <c r="U691" s="1">
        <f>T691</f>
        <v>0</v>
      </c>
      <c r="V691" s="1"/>
      <c r="W691" s="1"/>
      <c r="X691" s="1"/>
      <c r="Y691" s="74"/>
    </row>
    <row r="692" spans="1:25" s="36" customFormat="1" ht="15.6" hidden="1" x14ac:dyDescent="0.25">
      <c r="A692" s="24" t="s">
        <v>336</v>
      </c>
      <c r="B692" s="25">
        <v>51</v>
      </c>
      <c r="C692" s="52" t="s">
        <v>27</v>
      </c>
      <c r="D692" s="42">
        <v>386</v>
      </c>
      <c r="E692" s="20"/>
      <c r="F692" s="20"/>
      <c r="G692" s="21">
        <f>SUM(G693)</f>
        <v>12622500</v>
      </c>
      <c r="H692" s="21">
        <f t="shared" ref="H692:U692" si="357">SUM(H693)</f>
        <v>0</v>
      </c>
      <c r="I692" s="21">
        <f t="shared" si="357"/>
        <v>12622500</v>
      </c>
      <c r="J692" s="21">
        <f t="shared" si="357"/>
        <v>0</v>
      </c>
      <c r="K692" s="21">
        <f t="shared" si="357"/>
        <v>0</v>
      </c>
      <c r="L692" s="22">
        <f t="shared" si="328"/>
        <v>0</v>
      </c>
      <c r="M692" s="21">
        <f t="shared" si="357"/>
        <v>0</v>
      </c>
      <c r="N692" s="21">
        <f t="shared" si="357"/>
        <v>0</v>
      </c>
      <c r="O692" s="21">
        <f t="shared" si="357"/>
        <v>0</v>
      </c>
      <c r="P692" s="21">
        <f t="shared" si="357"/>
        <v>0</v>
      </c>
      <c r="Q692" s="21">
        <f t="shared" si="357"/>
        <v>8415000</v>
      </c>
      <c r="R692" s="21">
        <f t="shared" si="357"/>
        <v>0</v>
      </c>
      <c r="S692" s="21">
        <f t="shared" si="357"/>
        <v>0</v>
      </c>
      <c r="T692" s="21">
        <f t="shared" si="357"/>
        <v>0</v>
      </c>
      <c r="U692" s="21">
        <f t="shared" si="357"/>
        <v>0</v>
      </c>
      <c r="V692" s="21"/>
      <c r="W692" s="21"/>
      <c r="X692" s="21"/>
      <c r="Y692" s="132"/>
    </row>
    <row r="693" spans="1:25" s="35" customFormat="1" ht="45" hidden="1" x14ac:dyDescent="0.25">
      <c r="A693" s="28" t="s">
        <v>336</v>
      </c>
      <c r="B693" s="29">
        <v>51</v>
      </c>
      <c r="C693" s="53" t="s">
        <v>27</v>
      </c>
      <c r="D693" s="56">
        <v>3861</v>
      </c>
      <c r="E693" s="32" t="s">
        <v>282</v>
      </c>
      <c r="F693" s="32"/>
      <c r="G693" s="1">
        <v>12622500</v>
      </c>
      <c r="H693" s="59"/>
      <c r="I693" s="1">
        <v>12622500</v>
      </c>
      <c r="J693" s="59"/>
      <c r="K693" s="1">
        <v>0</v>
      </c>
      <c r="L693" s="33">
        <f t="shared" si="328"/>
        <v>0</v>
      </c>
      <c r="M693" s="1">
        <v>0</v>
      </c>
      <c r="N693" s="59"/>
      <c r="O693" s="1">
        <v>0</v>
      </c>
      <c r="P693" s="59"/>
      <c r="Q693" s="1">
        <v>8415000</v>
      </c>
      <c r="R693" s="1"/>
      <c r="S693" s="59"/>
      <c r="T693" s="1"/>
      <c r="U693" s="59"/>
      <c r="V693" s="1"/>
      <c r="W693" s="1"/>
      <c r="X693" s="1"/>
      <c r="Y693" s="74"/>
    </row>
    <row r="694" spans="1:25" s="36" customFormat="1" ht="15.6" hidden="1" x14ac:dyDescent="0.25">
      <c r="A694" s="24" t="s">
        <v>336</v>
      </c>
      <c r="B694" s="25">
        <v>563</v>
      </c>
      <c r="C694" s="52" t="s">
        <v>27</v>
      </c>
      <c r="D694" s="42">
        <v>386</v>
      </c>
      <c r="E694" s="20"/>
      <c r="F694" s="20"/>
      <c r="G694" s="21"/>
      <c r="H694" s="21"/>
      <c r="I694" s="21">
        <f>I695</f>
        <v>0</v>
      </c>
      <c r="J694" s="21">
        <f t="shared" ref="J694:U694" si="358">J695</f>
        <v>0</v>
      </c>
      <c r="K694" s="21">
        <f t="shared" si="358"/>
        <v>0</v>
      </c>
      <c r="L694" s="22" t="str">
        <f t="shared" si="328"/>
        <v>-</v>
      </c>
      <c r="M694" s="21">
        <f t="shared" si="358"/>
        <v>0</v>
      </c>
      <c r="N694" s="21">
        <f t="shared" si="358"/>
        <v>0</v>
      </c>
      <c r="O694" s="21">
        <f t="shared" si="358"/>
        <v>0</v>
      </c>
      <c r="P694" s="21">
        <f t="shared" si="358"/>
        <v>0</v>
      </c>
      <c r="Q694" s="21">
        <f t="shared" si="358"/>
        <v>0</v>
      </c>
      <c r="R694" s="21">
        <f t="shared" si="358"/>
        <v>0</v>
      </c>
      <c r="S694" s="21">
        <f t="shared" si="358"/>
        <v>0</v>
      </c>
      <c r="T694" s="21">
        <f t="shared" si="358"/>
        <v>0</v>
      </c>
      <c r="U694" s="21">
        <f t="shared" si="358"/>
        <v>0</v>
      </c>
      <c r="V694" s="21"/>
      <c r="W694" s="21"/>
      <c r="X694" s="21"/>
      <c r="Y694" s="132"/>
    </row>
    <row r="695" spans="1:25" s="35" customFormat="1" ht="45" hidden="1" x14ac:dyDescent="0.25">
      <c r="A695" s="28" t="s">
        <v>336</v>
      </c>
      <c r="B695" s="29">
        <v>563</v>
      </c>
      <c r="C695" s="53" t="s">
        <v>27</v>
      </c>
      <c r="D695" s="56">
        <v>3861</v>
      </c>
      <c r="E695" s="32" t="s">
        <v>282</v>
      </c>
      <c r="F695" s="32"/>
      <c r="G695" s="1"/>
      <c r="H695" s="1"/>
      <c r="I695" s="1"/>
      <c r="J695" s="59"/>
      <c r="K695" s="1"/>
      <c r="L695" s="33" t="str">
        <f t="shared" si="328"/>
        <v>-</v>
      </c>
      <c r="M695" s="1"/>
      <c r="N695" s="1"/>
      <c r="O695" s="1"/>
      <c r="P695" s="59"/>
      <c r="Q695" s="1"/>
      <c r="R695" s="1"/>
      <c r="S695" s="59"/>
      <c r="T695" s="1"/>
      <c r="U695" s="59"/>
      <c r="V695" s="1"/>
      <c r="W695" s="1"/>
      <c r="X695" s="1"/>
      <c r="Y695" s="74"/>
    </row>
    <row r="696" spans="1:25" s="35" customFormat="1" ht="84.75" customHeight="1" x14ac:dyDescent="0.25">
      <c r="A696" s="417" t="s">
        <v>507</v>
      </c>
      <c r="B696" s="418"/>
      <c r="C696" s="418"/>
      <c r="D696" s="418"/>
      <c r="E696" s="20" t="s">
        <v>328</v>
      </c>
      <c r="F696" s="20" t="s">
        <v>251</v>
      </c>
      <c r="G696" s="21">
        <f>G697+G699+G701</f>
        <v>48500000</v>
      </c>
      <c r="H696" s="21">
        <f t="shared" ref="H696:T696" si="359">H697+H699+H701</f>
        <v>48500000</v>
      </c>
      <c r="I696" s="21">
        <f t="shared" si="359"/>
        <v>3800000</v>
      </c>
      <c r="J696" s="21">
        <f t="shared" si="359"/>
        <v>3800000</v>
      </c>
      <c r="K696" s="21">
        <f t="shared" si="359"/>
        <v>3800000</v>
      </c>
      <c r="L696" s="22">
        <f t="shared" si="328"/>
        <v>100</v>
      </c>
      <c r="M696" s="21">
        <f t="shared" si="359"/>
        <v>153000000</v>
      </c>
      <c r="N696" s="21">
        <f t="shared" si="359"/>
        <v>22950000</v>
      </c>
      <c r="O696" s="21">
        <f t="shared" si="359"/>
        <v>0</v>
      </c>
      <c r="P696" s="21">
        <f t="shared" si="359"/>
        <v>0</v>
      </c>
      <c r="Q696" s="21">
        <f t="shared" si="359"/>
        <v>204000000</v>
      </c>
      <c r="R696" s="21">
        <f t="shared" si="359"/>
        <v>0</v>
      </c>
      <c r="S696" s="21">
        <f t="shared" si="359"/>
        <v>0</v>
      </c>
      <c r="T696" s="21">
        <f t="shared" si="359"/>
        <v>0</v>
      </c>
      <c r="U696" s="21">
        <f>U697+U699+U701</f>
        <v>0</v>
      </c>
      <c r="V696" s="1"/>
      <c r="W696" s="1"/>
      <c r="X696" s="1"/>
      <c r="Y696" s="74"/>
    </row>
    <row r="697" spans="1:25" s="36" customFormat="1" ht="15.6" hidden="1" x14ac:dyDescent="0.25">
      <c r="A697" s="24" t="s">
        <v>338</v>
      </c>
      <c r="B697" s="24">
        <v>11</v>
      </c>
      <c r="C697" s="52" t="s">
        <v>27</v>
      </c>
      <c r="D697" s="42">
        <v>386</v>
      </c>
      <c r="E697" s="20"/>
      <c r="F697" s="20"/>
      <c r="G697" s="21">
        <f>SUM(G698)</f>
        <v>48500000</v>
      </c>
      <c r="H697" s="21">
        <f t="shared" ref="H697:U697" si="360">SUM(H698)</f>
        <v>48500000</v>
      </c>
      <c r="I697" s="21">
        <f t="shared" si="360"/>
        <v>3800000</v>
      </c>
      <c r="J697" s="21">
        <f t="shared" si="360"/>
        <v>3800000</v>
      </c>
      <c r="K697" s="21">
        <f t="shared" si="360"/>
        <v>3800000</v>
      </c>
      <c r="L697" s="22">
        <f t="shared" si="328"/>
        <v>100</v>
      </c>
      <c r="M697" s="21">
        <f t="shared" si="360"/>
        <v>0</v>
      </c>
      <c r="N697" s="21">
        <f t="shared" si="360"/>
        <v>0</v>
      </c>
      <c r="O697" s="21">
        <f t="shared" si="360"/>
        <v>0</v>
      </c>
      <c r="P697" s="21">
        <f t="shared" si="360"/>
        <v>0</v>
      </c>
      <c r="Q697" s="21">
        <f t="shared" si="360"/>
        <v>0</v>
      </c>
      <c r="R697" s="21">
        <f t="shared" si="360"/>
        <v>0</v>
      </c>
      <c r="S697" s="21">
        <f t="shared" si="360"/>
        <v>0</v>
      </c>
      <c r="T697" s="21">
        <f t="shared" si="360"/>
        <v>0</v>
      </c>
      <c r="U697" s="21">
        <f t="shared" si="360"/>
        <v>0</v>
      </c>
      <c r="V697" s="21"/>
      <c r="W697" s="21"/>
      <c r="X697" s="21"/>
      <c r="Y697" s="132"/>
    </row>
    <row r="698" spans="1:25" s="35" customFormat="1" ht="48.75" hidden="1" customHeight="1" x14ac:dyDescent="0.25">
      <c r="A698" s="28" t="s">
        <v>338</v>
      </c>
      <c r="B698" s="28">
        <v>11</v>
      </c>
      <c r="C698" s="53" t="s">
        <v>27</v>
      </c>
      <c r="D698" s="56">
        <v>3861</v>
      </c>
      <c r="E698" s="32" t="s">
        <v>282</v>
      </c>
      <c r="F698" s="32"/>
      <c r="G698" s="1">
        <v>48500000</v>
      </c>
      <c r="H698" s="1">
        <v>48500000</v>
      </c>
      <c r="I698" s="1">
        <v>3800000</v>
      </c>
      <c r="J698" s="1">
        <v>3800000</v>
      </c>
      <c r="K698" s="1">
        <v>3800000</v>
      </c>
      <c r="L698" s="33">
        <f t="shared" si="328"/>
        <v>100</v>
      </c>
      <c r="M698" s="1">
        <v>0</v>
      </c>
      <c r="N698" s="1">
        <v>0</v>
      </c>
      <c r="O698" s="1"/>
      <c r="P698" s="1">
        <f>O698</f>
        <v>0</v>
      </c>
      <c r="Q698" s="1">
        <v>0</v>
      </c>
      <c r="R698" s="1">
        <v>0</v>
      </c>
      <c r="S698" s="1">
        <f>R698</f>
        <v>0</v>
      </c>
      <c r="T698" s="1">
        <v>0</v>
      </c>
      <c r="U698" s="1">
        <f>T698</f>
        <v>0</v>
      </c>
      <c r="V698" s="1"/>
      <c r="W698" s="1"/>
      <c r="X698" s="1"/>
      <c r="Y698" s="74"/>
    </row>
    <row r="699" spans="1:25" s="36" customFormat="1" ht="15.6" hidden="1" x14ac:dyDescent="0.25">
      <c r="A699" s="24" t="s">
        <v>338</v>
      </c>
      <c r="B699" s="24">
        <v>12</v>
      </c>
      <c r="C699" s="52" t="s">
        <v>27</v>
      </c>
      <c r="D699" s="42">
        <v>386</v>
      </c>
      <c r="E699" s="20"/>
      <c r="F699" s="20"/>
      <c r="G699" s="21">
        <f>SUM(G700)</f>
        <v>0</v>
      </c>
      <c r="H699" s="21">
        <f t="shared" ref="H699:U699" si="361">SUM(H700)</f>
        <v>0</v>
      </c>
      <c r="I699" s="21">
        <f t="shared" si="361"/>
        <v>0</v>
      </c>
      <c r="J699" s="21">
        <f t="shared" si="361"/>
        <v>0</v>
      </c>
      <c r="K699" s="21">
        <f t="shared" si="361"/>
        <v>0</v>
      </c>
      <c r="L699" s="22" t="str">
        <f t="shared" si="328"/>
        <v>-</v>
      </c>
      <c r="M699" s="21">
        <f t="shared" si="361"/>
        <v>22950000</v>
      </c>
      <c r="N699" s="21">
        <f t="shared" si="361"/>
        <v>22950000</v>
      </c>
      <c r="O699" s="21">
        <f t="shared" si="361"/>
        <v>0</v>
      </c>
      <c r="P699" s="21">
        <f t="shared" si="361"/>
        <v>0</v>
      </c>
      <c r="Q699" s="21">
        <f t="shared" si="361"/>
        <v>30600000</v>
      </c>
      <c r="R699" s="21">
        <f t="shared" si="361"/>
        <v>0</v>
      </c>
      <c r="S699" s="21">
        <f t="shared" si="361"/>
        <v>0</v>
      </c>
      <c r="T699" s="21">
        <f t="shared" si="361"/>
        <v>0</v>
      </c>
      <c r="U699" s="21">
        <f t="shared" si="361"/>
        <v>0</v>
      </c>
      <c r="V699" s="21"/>
      <c r="W699" s="21"/>
      <c r="X699" s="21"/>
      <c r="Y699" s="132"/>
    </row>
    <row r="700" spans="1:25" s="35" customFormat="1" ht="48.75" hidden="1" customHeight="1" x14ac:dyDescent="0.25">
      <c r="A700" s="28" t="s">
        <v>338</v>
      </c>
      <c r="B700" s="28">
        <v>12</v>
      </c>
      <c r="C700" s="53" t="s">
        <v>27</v>
      </c>
      <c r="D700" s="56">
        <v>3861</v>
      </c>
      <c r="E700" s="32" t="s">
        <v>282</v>
      </c>
      <c r="F700" s="32"/>
      <c r="G700" s="1"/>
      <c r="H700" s="1"/>
      <c r="I700" s="1"/>
      <c r="J700" s="1"/>
      <c r="K700" s="1"/>
      <c r="L700" s="33" t="str">
        <f t="shared" si="328"/>
        <v>-</v>
      </c>
      <c r="M700" s="1">
        <v>22950000</v>
      </c>
      <c r="N700" s="1">
        <v>22950000</v>
      </c>
      <c r="O700" s="1">
        <v>0</v>
      </c>
      <c r="P700" s="1">
        <f>O700</f>
        <v>0</v>
      </c>
      <c r="Q700" s="1">
        <v>30600000</v>
      </c>
      <c r="R700" s="1"/>
      <c r="S700" s="1">
        <f>R700</f>
        <v>0</v>
      </c>
      <c r="T700" s="1"/>
      <c r="U700" s="1">
        <f>T700</f>
        <v>0</v>
      </c>
      <c r="V700" s="1"/>
      <c r="W700" s="1"/>
      <c r="X700" s="1"/>
      <c r="Y700" s="74"/>
    </row>
    <row r="701" spans="1:25" s="36" customFormat="1" ht="15.6" hidden="1" x14ac:dyDescent="0.25">
      <c r="A701" s="24" t="s">
        <v>338</v>
      </c>
      <c r="B701" s="24">
        <v>51</v>
      </c>
      <c r="C701" s="52" t="s">
        <v>27</v>
      </c>
      <c r="D701" s="42">
        <v>386</v>
      </c>
      <c r="E701" s="20"/>
      <c r="F701" s="20"/>
      <c r="G701" s="21">
        <f>SUM(G702)</f>
        <v>0</v>
      </c>
      <c r="H701" s="21">
        <f t="shared" ref="H701:U701" si="362">SUM(H702)</f>
        <v>0</v>
      </c>
      <c r="I701" s="21">
        <f t="shared" si="362"/>
        <v>0</v>
      </c>
      <c r="J701" s="21">
        <f t="shared" si="362"/>
        <v>0</v>
      </c>
      <c r="K701" s="21">
        <f t="shared" si="362"/>
        <v>0</v>
      </c>
      <c r="L701" s="22" t="str">
        <f t="shared" si="328"/>
        <v>-</v>
      </c>
      <c r="M701" s="21">
        <f t="shared" si="362"/>
        <v>130050000</v>
      </c>
      <c r="N701" s="21">
        <f t="shared" si="362"/>
        <v>0</v>
      </c>
      <c r="O701" s="21">
        <f t="shared" si="362"/>
        <v>0</v>
      </c>
      <c r="P701" s="21">
        <f t="shared" si="362"/>
        <v>0</v>
      </c>
      <c r="Q701" s="21">
        <f t="shared" si="362"/>
        <v>173400000</v>
      </c>
      <c r="R701" s="21">
        <f t="shared" si="362"/>
        <v>0</v>
      </c>
      <c r="S701" s="21">
        <f t="shared" si="362"/>
        <v>0</v>
      </c>
      <c r="T701" s="21">
        <f t="shared" si="362"/>
        <v>0</v>
      </c>
      <c r="U701" s="21">
        <f t="shared" si="362"/>
        <v>0</v>
      </c>
      <c r="V701" s="21"/>
      <c r="W701" s="21"/>
      <c r="X701" s="21"/>
      <c r="Y701" s="132"/>
    </row>
    <row r="702" spans="1:25" s="35" customFormat="1" ht="48.75" hidden="1" customHeight="1" x14ac:dyDescent="0.25">
      <c r="A702" s="28" t="s">
        <v>338</v>
      </c>
      <c r="B702" s="28">
        <v>51</v>
      </c>
      <c r="C702" s="53" t="s">
        <v>27</v>
      </c>
      <c r="D702" s="56">
        <v>3861</v>
      </c>
      <c r="E702" s="32" t="s">
        <v>282</v>
      </c>
      <c r="F702" s="32"/>
      <c r="G702" s="1"/>
      <c r="H702" s="59"/>
      <c r="I702" s="1"/>
      <c r="J702" s="59"/>
      <c r="K702" s="1"/>
      <c r="L702" s="33" t="str">
        <f t="shared" si="328"/>
        <v>-</v>
      </c>
      <c r="M702" s="1">
        <v>130050000</v>
      </c>
      <c r="N702" s="59"/>
      <c r="O702" s="1">
        <v>0</v>
      </c>
      <c r="P702" s="59"/>
      <c r="Q702" s="1">
        <v>173400000</v>
      </c>
      <c r="R702" s="1"/>
      <c r="S702" s="59"/>
      <c r="T702" s="1"/>
      <c r="U702" s="59"/>
      <c r="V702" s="1"/>
      <c r="W702" s="1"/>
      <c r="X702" s="1"/>
      <c r="Y702" s="74"/>
    </row>
    <row r="703" spans="1:25" s="35" customFormat="1" ht="86.25" customHeight="1" x14ac:dyDescent="0.25">
      <c r="A703" s="417" t="s">
        <v>508</v>
      </c>
      <c r="B703" s="418"/>
      <c r="C703" s="418"/>
      <c r="D703" s="418"/>
      <c r="E703" s="20" t="s">
        <v>340</v>
      </c>
      <c r="F703" s="20" t="s">
        <v>251</v>
      </c>
      <c r="G703" s="21">
        <f>G704+G706+G708</f>
        <v>4000000</v>
      </c>
      <c r="H703" s="21">
        <f t="shared" ref="H703:U703" si="363">H704+H706+H708</f>
        <v>4000000</v>
      </c>
      <c r="I703" s="21">
        <f t="shared" si="363"/>
        <v>4000000</v>
      </c>
      <c r="J703" s="21">
        <f t="shared" si="363"/>
        <v>4000000</v>
      </c>
      <c r="K703" s="21">
        <f t="shared" si="363"/>
        <v>4000000</v>
      </c>
      <c r="L703" s="22">
        <f t="shared" si="328"/>
        <v>100</v>
      </c>
      <c r="M703" s="21">
        <f t="shared" si="363"/>
        <v>60000000</v>
      </c>
      <c r="N703" s="21">
        <f t="shared" si="363"/>
        <v>9000000</v>
      </c>
      <c r="O703" s="21">
        <f t="shared" si="363"/>
        <v>0</v>
      </c>
      <c r="P703" s="21">
        <f t="shared" si="363"/>
        <v>0</v>
      </c>
      <c r="Q703" s="21">
        <f t="shared" si="363"/>
        <v>100000000</v>
      </c>
      <c r="R703" s="21">
        <f t="shared" si="363"/>
        <v>0</v>
      </c>
      <c r="S703" s="21">
        <f t="shared" si="363"/>
        <v>0</v>
      </c>
      <c r="T703" s="21">
        <f t="shared" si="363"/>
        <v>0</v>
      </c>
      <c r="U703" s="21">
        <f t="shared" si="363"/>
        <v>0</v>
      </c>
      <c r="V703" s="1"/>
      <c r="W703" s="1"/>
      <c r="X703" s="1"/>
      <c r="Y703" s="74"/>
    </row>
    <row r="704" spans="1:25" s="36" customFormat="1" ht="15.6" hidden="1" x14ac:dyDescent="0.25">
      <c r="A704" s="24" t="s">
        <v>344</v>
      </c>
      <c r="B704" s="24">
        <v>11</v>
      </c>
      <c r="C704" s="52" t="s">
        <v>27</v>
      </c>
      <c r="D704" s="42">
        <v>386</v>
      </c>
      <c r="E704" s="20"/>
      <c r="F704" s="20"/>
      <c r="G704" s="21">
        <f>SUM(G705)</f>
        <v>4000000</v>
      </c>
      <c r="H704" s="21">
        <f t="shared" ref="H704:U704" si="364">SUM(H705)</f>
        <v>4000000</v>
      </c>
      <c r="I704" s="21">
        <f t="shared" si="364"/>
        <v>4000000</v>
      </c>
      <c r="J704" s="21">
        <f t="shared" si="364"/>
        <v>4000000</v>
      </c>
      <c r="K704" s="21">
        <f t="shared" si="364"/>
        <v>4000000</v>
      </c>
      <c r="L704" s="22">
        <f t="shared" si="328"/>
        <v>100</v>
      </c>
      <c r="M704" s="21">
        <f t="shared" si="364"/>
        <v>0</v>
      </c>
      <c r="N704" s="21">
        <f t="shared" si="364"/>
        <v>0</v>
      </c>
      <c r="O704" s="21">
        <f t="shared" si="364"/>
        <v>0</v>
      </c>
      <c r="P704" s="21">
        <f t="shared" si="364"/>
        <v>0</v>
      </c>
      <c r="Q704" s="21">
        <f t="shared" si="364"/>
        <v>0</v>
      </c>
      <c r="R704" s="21">
        <f t="shared" si="364"/>
        <v>0</v>
      </c>
      <c r="S704" s="21">
        <f t="shared" si="364"/>
        <v>0</v>
      </c>
      <c r="T704" s="21">
        <f t="shared" si="364"/>
        <v>0</v>
      </c>
      <c r="U704" s="21">
        <f t="shared" si="364"/>
        <v>0</v>
      </c>
      <c r="V704" s="21"/>
      <c r="W704" s="21"/>
      <c r="X704" s="21"/>
      <c r="Y704" s="132"/>
    </row>
    <row r="705" spans="1:25" s="35" customFormat="1" ht="48.75" hidden="1" customHeight="1" x14ac:dyDescent="0.25">
      <c r="A705" s="28" t="s">
        <v>344</v>
      </c>
      <c r="B705" s="28">
        <v>11</v>
      </c>
      <c r="C705" s="53" t="s">
        <v>27</v>
      </c>
      <c r="D705" s="56">
        <v>3861</v>
      </c>
      <c r="E705" s="32" t="s">
        <v>282</v>
      </c>
      <c r="F705" s="32"/>
      <c r="G705" s="1">
        <v>4000000</v>
      </c>
      <c r="H705" s="1">
        <v>4000000</v>
      </c>
      <c r="I705" s="1">
        <v>4000000</v>
      </c>
      <c r="J705" s="1">
        <v>4000000</v>
      </c>
      <c r="K705" s="1">
        <v>4000000</v>
      </c>
      <c r="L705" s="33">
        <f t="shared" si="328"/>
        <v>100</v>
      </c>
      <c r="M705" s="1">
        <v>0</v>
      </c>
      <c r="N705" s="1">
        <v>0</v>
      </c>
      <c r="O705" s="1">
        <v>0</v>
      </c>
      <c r="P705" s="1">
        <f>O705</f>
        <v>0</v>
      </c>
      <c r="Q705" s="1">
        <v>0</v>
      </c>
      <c r="R705" s="1">
        <v>0</v>
      </c>
      <c r="S705" s="1">
        <f>R705</f>
        <v>0</v>
      </c>
      <c r="T705" s="1">
        <v>0</v>
      </c>
      <c r="U705" s="1">
        <f>T705</f>
        <v>0</v>
      </c>
      <c r="V705" s="1"/>
      <c r="W705" s="1"/>
      <c r="X705" s="1"/>
      <c r="Y705" s="74"/>
    </row>
    <row r="706" spans="1:25" s="36" customFormat="1" ht="15.6" hidden="1" x14ac:dyDescent="0.25">
      <c r="A706" s="24" t="s">
        <v>344</v>
      </c>
      <c r="B706" s="24">
        <v>12</v>
      </c>
      <c r="C706" s="52" t="s">
        <v>27</v>
      </c>
      <c r="D706" s="42">
        <v>386</v>
      </c>
      <c r="E706" s="20"/>
      <c r="F706" s="20"/>
      <c r="G706" s="21">
        <f>SUM(G707)</f>
        <v>0</v>
      </c>
      <c r="H706" s="21">
        <f t="shared" ref="H706:U706" si="365">SUM(H707)</f>
        <v>0</v>
      </c>
      <c r="I706" s="21">
        <f t="shared" si="365"/>
        <v>0</v>
      </c>
      <c r="J706" s="21">
        <f t="shared" si="365"/>
        <v>0</v>
      </c>
      <c r="K706" s="21">
        <f t="shared" si="365"/>
        <v>0</v>
      </c>
      <c r="L706" s="22" t="str">
        <f t="shared" si="328"/>
        <v>-</v>
      </c>
      <c r="M706" s="21">
        <f t="shared" si="365"/>
        <v>9000000</v>
      </c>
      <c r="N706" s="21">
        <f t="shared" si="365"/>
        <v>9000000</v>
      </c>
      <c r="O706" s="21">
        <f t="shared" si="365"/>
        <v>0</v>
      </c>
      <c r="P706" s="21">
        <f t="shared" si="365"/>
        <v>0</v>
      </c>
      <c r="Q706" s="21">
        <f t="shared" si="365"/>
        <v>15000000</v>
      </c>
      <c r="R706" s="21">
        <f t="shared" si="365"/>
        <v>0</v>
      </c>
      <c r="S706" s="21">
        <f t="shared" si="365"/>
        <v>0</v>
      </c>
      <c r="T706" s="21">
        <f t="shared" si="365"/>
        <v>0</v>
      </c>
      <c r="U706" s="21">
        <f t="shared" si="365"/>
        <v>0</v>
      </c>
      <c r="V706" s="21"/>
      <c r="W706" s="21"/>
      <c r="X706" s="21"/>
      <c r="Y706" s="132"/>
    </row>
    <row r="707" spans="1:25" s="35" customFormat="1" ht="48.75" hidden="1" customHeight="1" x14ac:dyDescent="0.25">
      <c r="A707" s="28" t="s">
        <v>344</v>
      </c>
      <c r="B707" s="28">
        <v>12</v>
      </c>
      <c r="C707" s="53" t="s">
        <v>27</v>
      </c>
      <c r="D707" s="56">
        <v>3861</v>
      </c>
      <c r="E707" s="32" t="s">
        <v>282</v>
      </c>
      <c r="F707" s="32"/>
      <c r="G707" s="1"/>
      <c r="H707" s="1"/>
      <c r="I707" s="1"/>
      <c r="J707" s="1"/>
      <c r="K707" s="1"/>
      <c r="L707" s="33" t="str">
        <f t="shared" si="328"/>
        <v>-</v>
      </c>
      <c r="M707" s="1">
        <v>9000000</v>
      </c>
      <c r="N707" s="1">
        <v>9000000</v>
      </c>
      <c r="O707" s="1"/>
      <c r="P707" s="1">
        <f>O707</f>
        <v>0</v>
      </c>
      <c r="Q707" s="1">
        <v>15000000</v>
      </c>
      <c r="R707" s="1"/>
      <c r="S707" s="1">
        <f>R707</f>
        <v>0</v>
      </c>
      <c r="T707" s="1"/>
      <c r="U707" s="1">
        <f>T707</f>
        <v>0</v>
      </c>
      <c r="V707" s="1"/>
      <c r="W707" s="1"/>
      <c r="X707" s="1"/>
      <c r="Y707" s="74"/>
    </row>
    <row r="708" spans="1:25" s="36" customFormat="1" ht="15.6" hidden="1" x14ac:dyDescent="0.25">
      <c r="A708" s="24" t="s">
        <v>344</v>
      </c>
      <c r="B708" s="24">
        <v>51</v>
      </c>
      <c r="C708" s="52" t="s">
        <v>27</v>
      </c>
      <c r="D708" s="42">
        <v>386</v>
      </c>
      <c r="E708" s="20"/>
      <c r="F708" s="20"/>
      <c r="G708" s="21">
        <f>SUM(G709)</f>
        <v>0</v>
      </c>
      <c r="H708" s="21">
        <f t="shared" ref="H708:U708" si="366">SUM(H709)</f>
        <v>0</v>
      </c>
      <c r="I708" s="21">
        <f t="shared" si="366"/>
        <v>0</v>
      </c>
      <c r="J708" s="21">
        <f t="shared" si="366"/>
        <v>0</v>
      </c>
      <c r="K708" s="21">
        <f t="shared" si="366"/>
        <v>0</v>
      </c>
      <c r="L708" s="22" t="str">
        <f t="shared" si="328"/>
        <v>-</v>
      </c>
      <c r="M708" s="21">
        <f t="shared" si="366"/>
        <v>51000000</v>
      </c>
      <c r="N708" s="21">
        <f t="shared" si="366"/>
        <v>0</v>
      </c>
      <c r="O708" s="21">
        <f t="shared" si="366"/>
        <v>0</v>
      </c>
      <c r="P708" s="21">
        <f t="shared" si="366"/>
        <v>0</v>
      </c>
      <c r="Q708" s="21">
        <f t="shared" si="366"/>
        <v>85000000</v>
      </c>
      <c r="R708" s="21">
        <f t="shared" si="366"/>
        <v>0</v>
      </c>
      <c r="S708" s="21">
        <f t="shared" si="366"/>
        <v>0</v>
      </c>
      <c r="T708" s="21">
        <f t="shared" si="366"/>
        <v>0</v>
      </c>
      <c r="U708" s="21">
        <f t="shared" si="366"/>
        <v>0</v>
      </c>
      <c r="V708" s="21"/>
      <c r="W708" s="21"/>
      <c r="X708" s="21"/>
      <c r="Y708" s="132"/>
    </row>
    <row r="709" spans="1:25" s="35" customFormat="1" ht="48.75" hidden="1" customHeight="1" x14ac:dyDescent="0.25">
      <c r="A709" s="28" t="s">
        <v>344</v>
      </c>
      <c r="B709" s="28">
        <v>51</v>
      </c>
      <c r="C709" s="53" t="s">
        <v>27</v>
      </c>
      <c r="D709" s="56">
        <v>3861</v>
      </c>
      <c r="E709" s="32" t="s">
        <v>282</v>
      </c>
      <c r="F709" s="32"/>
      <c r="G709" s="1"/>
      <c r="H709" s="59"/>
      <c r="I709" s="1"/>
      <c r="J709" s="59"/>
      <c r="K709" s="1"/>
      <c r="L709" s="33" t="str">
        <f t="shared" si="328"/>
        <v>-</v>
      </c>
      <c r="M709" s="1">
        <v>51000000</v>
      </c>
      <c r="N709" s="59"/>
      <c r="O709" s="1"/>
      <c r="P709" s="59"/>
      <c r="Q709" s="1">
        <v>85000000</v>
      </c>
      <c r="R709" s="1"/>
      <c r="S709" s="59"/>
      <c r="T709" s="1"/>
      <c r="U709" s="59"/>
      <c r="V709" s="1"/>
      <c r="W709" s="1"/>
      <c r="X709" s="1"/>
      <c r="Y709" s="74"/>
    </row>
    <row r="710" spans="1:25" s="36" customFormat="1" ht="78" x14ac:dyDescent="0.25">
      <c r="A710" s="417" t="s">
        <v>509</v>
      </c>
      <c r="B710" s="418"/>
      <c r="C710" s="418"/>
      <c r="D710" s="418"/>
      <c r="E710" s="20" t="s">
        <v>324</v>
      </c>
      <c r="F710" s="20" t="s">
        <v>251</v>
      </c>
      <c r="G710" s="21">
        <f>G711+G713+G715</f>
        <v>36000000</v>
      </c>
      <c r="H710" s="21">
        <f t="shared" ref="H710:U710" si="367">H711+H713+H715</f>
        <v>36000000</v>
      </c>
      <c r="I710" s="21">
        <f t="shared" si="367"/>
        <v>6000000</v>
      </c>
      <c r="J710" s="21">
        <f t="shared" si="367"/>
        <v>6000000</v>
      </c>
      <c r="K710" s="21">
        <f t="shared" si="367"/>
        <v>6000000</v>
      </c>
      <c r="L710" s="22">
        <f t="shared" si="328"/>
        <v>100</v>
      </c>
      <c r="M710" s="21">
        <f t="shared" si="367"/>
        <v>145798200</v>
      </c>
      <c r="N710" s="21">
        <f t="shared" si="367"/>
        <v>21869730</v>
      </c>
      <c r="O710" s="21">
        <f t="shared" si="367"/>
        <v>0</v>
      </c>
      <c r="P710" s="21">
        <f t="shared" si="367"/>
        <v>0</v>
      </c>
      <c r="Q710" s="21">
        <f t="shared" si="367"/>
        <v>194397600</v>
      </c>
      <c r="R710" s="21">
        <f t="shared" si="367"/>
        <v>0</v>
      </c>
      <c r="S710" s="21">
        <f t="shared" si="367"/>
        <v>0</v>
      </c>
      <c r="T710" s="21">
        <f t="shared" si="367"/>
        <v>0</v>
      </c>
      <c r="U710" s="21">
        <f t="shared" si="367"/>
        <v>0</v>
      </c>
      <c r="V710" s="21"/>
      <c r="W710" s="21"/>
      <c r="X710" s="21"/>
      <c r="Y710" s="132"/>
    </row>
    <row r="711" spans="1:25" s="36" customFormat="1" ht="15.6" hidden="1" x14ac:dyDescent="0.25">
      <c r="A711" s="24" t="s">
        <v>334</v>
      </c>
      <c r="B711" s="24">
        <v>11</v>
      </c>
      <c r="C711" s="52" t="s">
        <v>27</v>
      </c>
      <c r="D711" s="42">
        <v>386</v>
      </c>
      <c r="E711" s="20"/>
      <c r="F711" s="20"/>
      <c r="G711" s="21">
        <f>SUM(G712)</f>
        <v>36000000</v>
      </c>
      <c r="H711" s="21">
        <f t="shared" ref="H711:U711" si="368">SUM(H712)</f>
        <v>36000000</v>
      </c>
      <c r="I711" s="21">
        <f t="shared" si="368"/>
        <v>6000000</v>
      </c>
      <c r="J711" s="21">
        <f t="shared" si="368"/>
        <v>6000000</v>
      </c>
      <c r="K711" s="21">
        <f t="shared" si="368"/>
        <v>6000000</v>
      </c>
      <c r="L711" s="22">
        <f t="shared" si="328"/>
        <v>100</v>
      </c>
      <c r="M711" s="21">
        <f t="shared" si="368"/>
        <v>0</v>
      </c>
      <c r="N711" s="21">
        <f t="shared" si="368"/>
        <v>0</v>
      </c>
      <c r="O711" s="21">
        <f t="shared" si="368"/>
        <v>0</v>
      </c>
      <c r="P711" s="21">
        <f t="shared" si="368"/>
        <v>0</v>
      </c>
      <c r="Q711" s="21">
        <f t="shared" si="368"/>
        <v>0</v>
      </c>
      <c r="R711" s="21">
        <f t="shared" si="368"/>
        <v>0</v>
      </c>
      <c r="S711" s="21">
        <f t="shared" si="368"/>
        <v>0</v>
      </c>
      <c r="T711" s="21">
        <f t="shared" si="368"/>
        <v>0</v>
      </c>
      <c r="U711" s="21">
        <f t="shared" si="368"/>
        <v>0</v>
      </c>
      <c r="V711" s="21"/>
      <c r="W711" s="21"/>
      <c r="X711" s="21"/>
      <c r="Y711" s="132"/>
    </row>
    <row r="712" spans="1:25" s="35" customFormat="1" ht="45" hidden="1" x14ac:dyDescent="0.25">
      <c r="A712" s="28" t="s">
        <v>334</v>
      </c>
      <c r="B712" s="28">
        <v>11</v>
      </c>
      <c r="C712" s="53" t="s">
        <v>27</v>
      </c>
      <c r="D712" s="56">
        <v>3861</v>
      </c>
      <c r="E712" s="32" t="s">
        <v>282</v>
      </c>
      <c r="F712" s="32"/>
      <c r="G712" s="1">
        <v>36000000</v>
      </c>
      <c r="H712" s="1">
        <v>36000000</v>
      </c>
      <c r="I712" s="1">
        <v>6000000</v>
      </c>
      <c r="J712" s="1">
        <v>6000000</v>
      </c>
      <c r="K712" s="1">
        <v>6000000</v>
      </c>
      <c r="L712" s="33">
        <f t="shared" si="328"/>
        <v>100</v>
      </c>
      <c r="M712" s="1">
        <v>0</v>
      </c>
      <c r="N712" s="1">
        <v>0</v>
      </c>
      <c r="O712" s="1">
        <v>0</v>
      </c>
      <c r="P712" s="1">
        <f>O712</f>
        <v>0</v>
      </c>
      <c r="Q712" s="1">
        <v>0</v>
      </c>
      <c r="R712" s="1">
        <v>0</v>
      </c>
      <c r="S712" s="1">
        <f>R712</f>
        <v>0</v>
      </c>
      <c r="T712" s="1">
        <v>0</v>
      </c>
      <c r="U712" s="1">
        <f>T712</f>
        <v>0</v>
      </c>
      <c r="V712" s="1"/>
      <c r="W712" s="1"/>
      <c r="X712" s="1"/>
      <c r="Y712" s="74"/>
    </row>
    <row r="713" spans="1:25" s="36" customFormat="1" ht="15.6" hidden="1" x14ac:dyDescent="0.25">
      <c r="A713" s="24" t="s">
        <v>334</v>
      </c>
      <c r="B713" s="24">
        <v>12</v>
      </c>
      <c r="C713" s="52" t="s">
        <v>27</v>
      </c>
      <c r="D713" s="42">
        <v>386</v>
      </c>
      <c r="E713" s="20"/>
      <c r="F713" s="20"/>
      <c r="G713" s="21">
        <f>SUM(G714)</f>
        <v>0</v>
      </c>
      <c r="H713" s="21">
        <f t="shared" ref="H713:U713" si="369">SUM(H714)</f>
        <v>0</v>
      </c>
      <c r="I713" s="21">
        <f t="shared" si="369"/>
        <v>0</v>
      </c>
      <c r="J713" s="21">
        <f t="shared" si="369"/>
        <v>0</v>
      </c>
      <c r="K713" s="21">
        <f t="shared" si="369"/>
        <v>0</v>
      </c>
      <c r="L713" s="22" t="str">
        <f t="shared" si="328"/>
        <v>-</v>
      </c>
      <c r="M713" s="21">
        <f t="shared" si="369"/>
        <v>21869730</v>
      </c>
      <c r="N713" s="21">
        <f t="shared" si="369"/>
        <v>21869730</v>
      </c>
      <c r="O713" s="21">
        <f t="shared" si="369"/>
        <v>0</v>
      </c>
      <c r="P713" s="21">
        <f t="shared" si="369"/>
        <v>0</v>
      </c>
      <c r="Q713" s="21">
        <f t="shared" si="369"/>
        <v>29159640</v>
      </c>
      <c r="R713" s="21">
        <f t="shared" si="369"/>
        <v>0</v>
      </c>
      <c r="S713" s="21">
        <f t="shared" si="369"/>
        <v>0</v>
      </c>
      <c r="T713" s="21">
        <f t="shared" si="369"/>
        <v>0</v>
      </c>
      <c r="U713" s="21">
        <f t="shared" si="369"/>
        <v>0</v>
      </c>
      <c r="V713" s="21"/>
      <c r="W713" s="21"/>
      <c r="X713" s="21"/>
      <c r="Y713" s="132"/>
    </row>
    <row r="714" spans="1:25" s="35" customFormat="1" ht="45" hidden="1" x14ac:dyDescent="0.25">
      <c r="A714" s="28" t="s">
        <v>334</v>
      </c>
      <c r="B714" s="28">
        <v>12</v>
      </c>
      <c r="C714" s="53" t="s">
        <v>27</v>
      </c>
      <c r="D714" s="56">
        <v>3861</v>
      </c>
      <c r="E714" s="32" t="s">
        <v>282</v>
      </c>
      <c r="F714" s="32"/>
      <c r="G714" s="1"/>
      <c r="H714" s="1"/>
      <c r="I714" s="1"/>
      <c r="J714" s="1"/>
      <c r="K714" s="1"/>
      <c r="L714" s="33" t="str">
        <f t="shared" si="328"/>
        <v>-</v>
      </c>
      <c r="M714" s="1">
        <v>21869730</v>
      </c>
      <c r="N714" s="1">
        <v>21869730</v>
      </c>
      <c r="O714" s="1"/>
      <c r="P714" s="1">
        <f>O714</f>
        <v>0</v>
      </c>
      <c r="Q714" s="1">
        <v>29159640</v>
      </c>
      <c r="R714" s="1"/>
      <c r="S714" s="1">
        <f>R714</f>
        <v>0</v>
      </c>
      <c r="T714" s="1"/>
      <c r="U714" s="1">
        <f>T714</f>
        <v>0</v>
      </c>
      <c r="V714" s="1"/>
      <c r="W714" s="1"/>
      <c r="X714" s="1"/>
      <c r="Y714" s="74"/>
    </row>
    <row r="715" spans="1:25" s="36" customFormat="1" ht="15.6" hidden="1" x14ac:dyDescent="0.25">
      <c r="A715" s="24" t="s">
        <v>334</v>
      </c>
      <c r="B715" s="24">
        <v>51</v>
      </c>
      <c r="C715" s="52" t="s">
        <v>27</v>
      </c>
      <c r="D715" s="42">
        <v>386</v>
      </c>
      <c r="E715" s="20"/>
      <c r="F715" s="20"/>
      <c r="G715" s="21">
        <f>SUM(G716)</f>
        <v>0</v>
      </c>
      <c r="H715" s="21">
        <f t="shared" ref="H715:U715" si="370">SUM(H716)</f>
        <v>0</v>
      </c>
      <c r="I715" s="21">
        <f t="shared" si="370"/>
        <v>0</v>
      </c>
      <c r="J715" s="21">
        <f t="shared" si="370"/>
        <v>0</v>
      </c>
      <c r="K715" s="21">
        <f t="shared" si="370"/>
        <v>0</v>
      </c>
      <c r="L715" s="22" t="str">
        <f t="shared" si="328"/>
        <v>-</v>
      </c>
      <c r="M715" s="21">
        <f t="shared" si="370"/>
        <v>123928470</v>
      </c>
      <c r="N715" s="21">
        <f t="shared" si="370"/>
        <v>0</v>
      </c>
      <c r="O715" s="21">
        <f t="shared" si="370"/>
        <v>0</v>
      </c>
      <c r="P715" s="21">
        <f t="shared" si="370"/>
        <v>0</v>
      </c>
      <c r="Q715" s="21">
        <f t="shared" si="370"/>
        <v>165237960</v>
      </c>
      <c r="R715" s="21">
        <f t="shared" si="370"/>
        <v>0</v>
      </c>
      <c r="S715" s="21">
        <f t="shared" si="370"/>
        <v>0</v>
      </c>
      <c r="T715" s="21">
        <f t="shared" si="370"/>
        <v>0</v>
      </c>
      <c r="U715" s="21">
        <f t="shared" si="370"/>
        <v>0</v>
      </c>
      <c r="V715" s="21"/>
      <c r="W715" s="21"/>
      <c r="X715" s="21"/>
      <c r="Y715" s="132"/>
    </row>
    <row r="716" spans="1:25" s="35" customFormat="1" ht="45" hidden="1" x14ac:dyDescent="0.25">
      <c r="A716" s="28" t="s">
        <v>334</v>
      </c>
      <c r="B716" s="28">
        <v>51</v>
      </c>
      <c r="C716" s="53" t="s">
        <v>27</v>
      </c>
      <c r="D716" s="56">
        <v>3861</v>
      </c>
      <c r="E716" s="32" t="s">
        <v>282</v>
      </c>
      <c r="F716" s="32"/>
      <c r="G716" s="1"/>
      <c r="H716" s="59"/>
      <c r="I716" s="1"/>
      <c r="J716" s="59"/>
      <c r="K716" s="1"/>
      <c r="L716" s="33" t="str">
        <f t="shared" si="328"/>
        <v>-</v>
      </c>
      <c r="M716" s="1">
        <v>123928470</v>
      </c>
      <c r="N716" s="59"/>
      <c r="O716" s="1"/>
      <c r="P716" s="59"/>
      <c r="Q716" s="1">
        <v>165237960</v>
      </c>
      <c r="R716" s="1"/>
      <c r="S716" s="59"/>
      <c r="T716" s="1"/>
      <c r="U716" s="59"/>
      <c r="V716" s="1"/>
      <c r="W716" s="1"/>
      <c r="X716" s="1"/>
      <c r="Y716" s="74"/>
    </row>
    <row r="717" spans="1:25" ht="78" x14ac:dyDescent="0.25">
      <c r="A717" s="417" t="s">
        <v>510</v>
      </c>
      <c r="B717" s="417"/>
      <c r="C717" s="417"/>
      <c r="D717" s="417"/>
      <c r="E717" s="20" t="s">
        <v>353</v>
      </c>
      <c r="F717" s="20" t="s">
        <v>251</v>
      </c>
      <c r="G717" s="21">
        <f>G718+G720+G722</f>
        <v>12000000</v>
      </c>
      <c r="H717" s="21">
        <f>H718+H720+H722</f>
        <v>2905000</v>
      </c>
      <c r="I717" s="21">
        <f>I718+I720+I722+I724</f>
        <v>18795231</v>
      </c>
      <c r="J717" s="21">
        <f t="shared" ref="J717:U717" si="371">J718+J720+J722+J724</f>
        <v>7330231</v>
      </c>
      <c r="K717" s="21">
        <f t="shared" si="371"/>
        <v>20197452.469999999</v>
      </c>
      <c r="L717" s="22">
        <f t="shared" ref="L717:L788" si="372">IF(I717=0, "-", K717/I717*100)</f>
        <v>107.46051735144941</v>
      </c>
      <c r="M717" s="21">
        <f t="shared" si="371"/>
        <v>0</v>
      </c>
      <c r="N717" s="21">
        <f t="shared" si="371"/>
        <v>0</v>
      </c>
      <c r="O717" s="21">
        <f t="shared" si="371"/>
        <v>0</v>
      </c>
      <c r="P717" s="21">
        <f t="shared" si="371"/>
        <v>0</v>
      </c>
      <c r="Q717" s="21">
        <f t="shared" si="371"/>
        <v>0</v>
      </c>
      <c r="R717" s="21">
        <f t="shared" si="371"/>
        <v>0</v>
      </c>
      <c r="S717" s="21">
        <f t="shared" si="371"/>
        <v>0</v>
      </c>
      <c r="T717" s="21">
        <f t="shared" si="371"/>
        <v>0</v>
      </c>
      <c r="U717" s="21">
        <f t="shared" si="371"/>
        <v>0</v>
      </c>
    </row>
    <row r="718" spans="1:25" s="36" customFormat="1" ht="15.6" hidden="1" x14ac:dyDescent="0.25">
      <c r="A718" s="24" t="s">
        <v>104</v>
      </c>
      <c r="B718" s="25">
        <v>11</v>
      </c>
      <c r="C718" s="52" t="s">
        <v>27</v>
      </c>
      <c r="D718" s="27">
        <v>386</v>
      </c>
      <c r="E718" s="20"/>
      <c r="F718" s="20"/>
      <c r="G718" s="21">
        <f>SUM(G719)</f>
        <v>1300000</v>
      </c>
      <c r="H718" s="21">
        <f t="shared" ref="H718:U718" si="373">SUM(H719)</f>
        <v>1300000</v>
      </c>
      <c r="I718" s="21">
        <f t="shared" si="373"/>
        <v>5045107</v>
      </c>
      <c r="J718" s="21">
        <f t="shared" si="373"/>
        <v>5045107</v>
      </c>
      <c r="K718" s="21">
        <f t="shared" si="373"/>
        <v>5045107</v>
      </c>
      <c r="L718" s="22">
        <f t="shared" si="372"/>
        <v>100</v>
      </c>
      <c r="M718" s="21">
        <f t="shared" si="373"/>
        <v>0</v>
      </c>
      <c r="N718" s="21">
        <f t="shared" si="373"/>
        <v>0</v>
      </c>
      <c r="O718" s="21">
        <f t="shared" si="373"/>
        <v>0</v>
      </c>
      <c r="P718" s="21">
        <f t="shared" si="373"/>
        <v>0</v>
      </c>
      <c r="Q718" s="21">
        <f t="shared" si="373"/>
        <v>0</v>
      </c>
      <c r="R718" s="21">
        <f t="shared" si="373"/>
        <v>0</v>
      </c>
      <c r="S718" s="21">
        <f t="shared" si="373"/>
        <v>0</v>
      </c>
      <c r="T718" s="21">
        <f t="shared" si="373"/>
        <v>0</v>
      </c>
      <c r="U718" s="21">
        <f t="shared" si="373"/>
        <v>0</v>
      </c>
      <c r="V718" s="21"/>
      <c r="W718" s="21"/>
      <c r="X718" s="21"/>
      <c r="Y718" s="132"/>
    </row>
    <row r="719" spans="1:25" s="35" customFormat="1" ht="45" hidden="1" x14ac:dyDescent="0.25">
      <c r="A719" s="28" t="s">
        <v>104</v>
      </c>
      <c r="B719" s="29">
        <v>11</v>
      </c>
      <c r="C719" s="53" t="s">
        <v>27</v>
      </c>
      <c r="D719" s="31">
        <v>3861</v>
      </c>
      <c r="E719" s="32" t="s">
        <v>282</v>
      </c>
      <c r="F719" s="20"/>
      <c r="G719" s="1">
        <v>1300000</v>
      </c>
      <c r="H719" s="1">
        <v>1300000</v>
      </c>
      <c r="I719" s="1">
        <v>5045107</v>
      </c>
      <c r="J719" s="1">
        <v>5045107</v>
      </c>
      <c r="K719" s="1">
        <v>5045107</v>
      </c>
      <c r="L719" s="33">
        <f t="shared" si="372"/>
        <v>100</v>
      </c>
      <c r="M719" s="1">
        <v>0</v>
      </c>
      <c r="N719" s="1">
        <v>0</v>
      </c>
      <c r="O719" s="1"/>
      <c r="P719" s="1">
        <f>O719</f>
        <v>0</v>
      </c>
      <c r="Q719" s="1">
        <v>0</v>
      </c>
      <c r="R719" s="1"/>
      <c r="S719" s="1">
        <f>R719</f>
        <v>0</v>
      </c>
      <c r="T719" s="1"/>
      <c r="U719" s="1">
        <f>T719</f>
        <v>0</v>
      </c>
      <c r="V719" s="1"/>
      <c r="W719" s="1"/>
      <c r="X719" s="1"/>
      <c r="Y719" s="74"/>
    </row>
    <row r="720" spans="1:25" s="36" customFormat="1" ht="15.6" hidden="1" x14ac:dyDescent="0.25">
      <c r="A720" s="24" t="s">
        <v>104</v>
      </c>
      <c r="B720" s="25">
        <v>12</v>
      </c>
      <c r="C720" s="52" t="s">
        <v>27</v>
      </c>
      <c r="D720" s="27">
        <v>386</v>
      </c>
      <c r="E720" s="20"/>
      <c r="F720" s="20"/>
      <c r="G720" s="21">
        <f>SUM(G721)</f>
        <v>1605000</v>
      </c>
      <c r="H720" s="21">
        <f t="shared" ref="H720:U720" si="374">SUM(H721)</f>
        <v>1605000</v>
      </c>
      <c r="I720" s="21">
        <f t="shared" si="374"/>
        <v>2285124</v>
      </c>
      <c r="J720" s="21">
        <f t="shared" si="374"/>
        <v>2285124</v>
      </c>
      <c r="K720" s="21">
        <f t="shared" si="374"/>
        <v>2272851.94</v>
      </c>
      <c r="L720" s="22">
        <f t="shared" si="372"/>
        <v>99.462958684080164</v>
      </c>
      <c r="M720" s="21">
        <f t="shared" si="374"/>
        <v>0</v>
      </c>
      <c r="N720" s="21">
        <f t="shared" si="374"/>
        <v>0</v>
      </c>
      <c r="O720" s="21">
        <f t="shared" si="374"/>
        <v>0</v>
      </c>
      <c r="P720" s="21">
        <f t="shared" si="374"/>
        <v>0</v>
      </c>
      <c r="Q720" s="21">
        <f t="shared" si="374"/>
        <v>0</v>
      </c>
      <c r="R720" s="21">
        <f t="shared" si="374"/>
        <v>0</v>
      </c>
      <c r="S720" s="21">
        <f t="shared" si="374"/>
        <v>0</v>
      </c>
      <c r="T720" s="21">
        <f t="shared" si="374"/>
        <v>0</v>
      </c>
      <c r="U720" s="21">
        <f t="shared" si="374"/>
        <v>0</v>
      </c>
      <c r="V720" s="21"/>
      <c r="W720" s="21"/>
      <c r="X720" s="21"/>
      <c r="Y720" s="132"/>
    </row>
    <row r="721" spans="1:25" s="36" customFormat="1" ht="45" hidden="1" x14ac:dyDescent="0.25">
      <c r="A721" s="28" t="s">
        <v>104</v>
      </c>
      <c r="B721" s="29">
        <v>12</v>
      </c>
      <c r="C721" s="53" t="s">
        <v>27</v>
      </c>
      <c r="D721" s="31">
        <v>3861</v>
      </c>
      <c r="E721" s="32" t="s">
        <v>282</v>
      </c>
      <c r="F721" s="32"/>
      <c r="G721" s="1">
        <v>1605000</v>
      </c>
      <c r="H721" s="1">
        <v>1605000</v>
      </c>
      <c r="I721" s="1">
        <v>2285124</v>
      </c>
      <c r="J721" s="1">
        <v>2285124</v>
      </c>
      <c r="K721" s="1">
        <v>2272851.94</v>
      </c>
      <c r="L721" s="33">
        <f t="shared" si="372"/>
        <v>99.462958684080164</v>
      </c>
      <c r="M721" s="1">
        <v>0</v>
      </c>
      <c r="N721" s="1">
        <v>0</v>
      </c>
      <c r="O721" s="1"/>
      <c r="P721" s="1">
        <f>O721</f>
        <v>0</v>
      </c>
      <c r="Q721" s="1">
        <v>0</v>
      </c>
      <c r="R721" s="1"/>
      <c r="S721" s="1">
        <f>R721</f>
        <v>0</v>
      </c>
      <c r="T721" s="1"/>
      <c r="U721" s="1">
        <f>T721</f>
        <v>0</v>
      </c>
      <c r="V721" s="21"/>
      <c r="W721" s="21"/>
      <c r="X721" s="21"/>
      <c r="Y721" s="132"/>
    </row>
    <row r="722" spans="1:25" s="36" customFormat="1" ht="15.6" hidden="1" x14ac:dyDescent="0.25">
      <c r="A722" s="24" t="s">
        <v>104</v>
      </c>
      <c r="B722" s="25">
        <v>51</v>
      </c>
      <c r="C722" s="52" t="s">
        <v>27</v>
      </c>
      <c r="D722" s="27">
        <v>386</v>
      </c>
      <c r="E722" s="20"/>
      <c r="F722" s="20"/>
      <c r="G722" s="21">
        <f>SUM(G723)</f>
        <v>9095000</v>
      </c>
      <c r="H722" s="21">
        <f t="shared" ref="H722:U722" si="375">SUM(H723)</f>
        <v>0</v>
      </c>
      <c r="I722" s="21">
        <f t="shared" si="375"/>
        <v>11465000</v>
      </c>
      <c r="J722" s="21">
        <f t="shared" si="375"/>
        <v>0</v>
      </c>
      <c r="K722" s="21">
        <f t="shared" si="375"/>
        <v>12879493.529999999</v>
      </c>
      <c r="L722" s="22">
        <f t="shared" si="372"/>
        <v>112.33749262974268</v>
      </c>
      <c r="M722" s="21">
        <f t="shared" si="375"/>
        <v>0</v>
      </c>
      <c r="N722" s="21">
        <f t="shared" si="375"/>
        <v>0</v>
      </c>
      <c r="O722" s="21">
        <f t="shared" si="375"/>
        <v>0</v>
      </c>
      <c r="P722" s="21">
        <f t="shared" si="375"/>
        <v>0</v>
      </c>
      <c r="Q722" s="21">
        <f t="shared" si="375"/>
        <v>0</v>
      </c>
      <c r="R722" s="21">
        <f t="shared" si="375"/>
        <v>0</v>
      </c>
      <c r="S722" s="21">
        <f t="shared" si="375"/>
        <v>0</v>
      </c>
      <c r="T722" s="21">
        <f t="shared" si="375"/>
        <v>0</v>
      </c>
      <c r="U722" s="21">
        <f t="shared" si="375"/>
        <v>0</v>
      </c>
      <c r="V722" s="21"/>
      <c r="W722" s="21"/>
      <c r="X722" s="21"/>
      <c r="Y722" s="132"/>
    </row>
    <row r="723" spans="1:25" s="35" customFormat="1" ht="45" hidden="1" x14ac:dyDescent="0.25">
      <c r="A723" s="28" t="s">
        <v>104</v>
      </c>
      <c r="B723" s="29">
        <v>51</v>
      </c>
      <c r="C723" s="53" t="s">
        <v>27</v>
      </c>
      <c r="D723" s="31">
        <v>3861</v>
      </c>
      <c r="E723" s="32" t="s">
        <v>282</v>
      </c>
      <c r="F723" s="32"/>
      <c r="G723" s="1">
        <v>9095000</v>
      </c>
      <c r="H723" s="59"/>
      <c r="I723" s="1">
        <v>11465000</v>
      </c>
      <c r="J723" s="59"/>
      <c r="K723" s="1">
        <v>12879493.529999999</v>
      </c>
      <c r="L723" s="33">
        <f t="shared" si="372"/>
        <v>112.33749262974268</v>
      </c>
      <c r="M723" s="1">
        <v>0</v>
      </c>
      <c r="N723" s="59"/>
      <c r="O723" s="1"/>
      <c r="P723" s="59"/>
      <c r="Q723" s="1">
        <v>0</v>
      </c>
      <c r="R723" s="1"/>
      <c r="S723" s="59"/>
      <c r="T723" s="1"/>
      <c r="U723" s="59"/>
      <c r="V723" s="1"/>
      <c r="W723" s="1"/>
      <c r="X723" s="1"/>
      <c r="Y723" s="74"/>
    </row>
    <row r="724" spans="1:25" s="36" customFormat="1" ht="15.6" hidden="1" x14ac:dyDescent="0.25">
      <c r="A724" s="24" t="s">
        <v>104</v>
      </c>
      <c r="B724" s="25">
        <v>563</v>
      </c>
      <c r="C724" s="52" t="s">
        <v>27</v>
      </c>
      <c r="D724" s="27">
        <v>386</v>
      </c>
      <c r="E724" s="20"/>
      <c r="F724" s="20"/>
      <c r="G724" s="21"/>
      <c r="H724" s="21"/>
      <c r="I724" s="21">
        <f>I725</f>
        <v>0</v>
      </c>
      <c r="J724" s="21">
        <f t="shared" ref="J724:U724" si="376">J725</f>
        <v>0</v>
      </c>
      <c r="K724" s="21">
        <f t="shared" si="376"/>
        <v>0</v>
      </c>
      <c r="L724" s="22" t="str">
        <f t="shared" si="372"/>
        <v>-</v>
      </c>
      <c r="M724" s="21">
        <f t="shared" si="376"/>
        <v>0</v>
      </c>
      <c r="N724" s="21">
        <f t="shared" si="376"/>
        <v>0</v>
      </c>
      <c r="O724" s="21">
        <f t="shared" si="376"/>
        <v>0</v>
      </c>
      <c r="P724" s="21">
        <f t="shared" si="376"/>
        <v>0</v>
      </c>
      <c r="Q724" s="21">
        <f t="shared" si="376"/>
        <v>0</v>
      </c>
      <c r="R724" s="21">
        <f t="shared" si="376"/>
        <v>0</v>
      </c>
      <c r="S724" s="21">
        <f t="shared" si="376"/>
        <v>0</v>
      </c>
      <c r="T724" s="21">
        <f t="shared" si="376"/>
        <v>0</v>
      </c>
      <c r="U724" s="21">
        <f t="shared" si="376"/>
        <v>0</v>
      </c>
      <c r="V724" s="21"/>
      <c r="W724" s="21"/>
      <c r="X724" s="21"/>
      <c r="Y724" s="132"/>
    </row>
    <row r="725" spans="1:25" s="35" customFormat="1" ht="45" hidden="1" x14ac:dyDescent="0.25">
      <c r="A725" s="28" t="s">
        <v>104</v>
      </c>
      <c r="B725" s="29">
        <v>563</v>
      </c>
      <c r="C725" s="53" t="s">
        <v>27</v>
      </c>
      <c r="D725" s="31">
        <v>3861</v>
      </c>
      <c r="E725" s="32" t="s">
        <v>282</v>
      </c>
      <c r="F725" s="32"/>
      <c r="G725" s="1"/>
      <c r="H725" s="1"/>
      <c r="I725" s="1"/>
      <c r="J725" s="59"/>
      <c r="K725" s="1"/>
      <c r="L725" s="33" t="str">
        <f t="shared" si="372"/>
        <v>-</v>
      </c>
      <c r="M725" s="1"/>
      <c r="N725" s="1"/>
      <c r="O725" s="1"/>
      <c r="P725" s="59"/>
      <c r="Q725" s="1"/>
      <c r="R725" s="1"/>
      <c r="S725" s="59"/>
      <c r="T725" s="1"/>
      <c r="U725" s="59"/>
      <c r="V725" s="1"/>
      <c r="W725" s="1"/>
      <c r="X725" s="1"/>
      <c r="Y725" s="74"/>
    </row>
    <row r="726" spans="1:25" ht="62.4" x14ac:dyDescent="0.25">
      <c r="A726" s="417" t="s">
        <v>511</v>
      </c>
      <c r="B726" s="418"/>
      <c r="C726" s="418"/>
      <c r="D726" s="418"/>
      <c r="E726" s="20" t="s">
        <v>352</v>
      </c>
      <c r="F726" s="20" t="s">
        <v>253</v>
      </c>
      <c r="G726" s="55">
        <f>G727+G729</f>
        <v>1800000</v>
      </c>
      <c r="H726" s="55">
        <f>H727+H729</f>
        <v>270000</v>
      </c>
      <c r="I726" s="55">
        <f>I727+I729+I731</f>
        <v>1857000</v>
      </c>
      <c r="J726" s="55">
        <f t="shared" ref="J726:U726" si="377">J727+J729+J731</f>
        <v>327000</v>
      </c>
      <c r="K726" s="55">
        <f t="shared" si="377"/>
        <v>1074909.33</v>
      </c>
      <c r="L726" s="22">
        <f t="shared" si="372"/>
        <v>57.884185783521815</v>
      </c>
      <c r="M726" s="55">
        <f t="shared" si="377"/>
        <v>0</v>
      </c>
      <c r="N726" s="55">
        <f t="shared" si="377"/>
        <v>0</v>
      </c>
      <c r="O726" s="55">
        <f t="shared" si="377"/>
        <v>0</v>
      </c>
      <c r="P726" s="55">
        <f t="shared" si="377"/>
        <v>0</v>
      </c>
      <c r="Q726" s="55">
        <f t="shared" si="377"/>
        <v>0</v>
      </c>
      <c r="R726" s="55">
        <f t="shared" si="377"/>
        <v>0</v>
      </c>
      <c r="S726" s="55">
        <f t="shared" si="377"/>
        <v>0</v>
      </c>
      <c r="T726" s="55">
        <f t="shared" si="377"/>
        <v>0</v>
      </c>
      <c r="U726" s="55">
        <f t="shared" si="377"/>
        <v>0</v>
      </c>
    </row>
    <row r="727" spans="1:25" s="36" customFormat="1" ht="15.6" hidden="1" x14ac:dyDescent="0.25">
      <c r="A727" s="24" t="s">
        <v>223</v>
      </c>
      <c r="B727" s="25">
        <v>12</v>
      </c>
      <c r="C727" s="52" t="s">
        <v>28</v>
      </c>
      <c r="D727" s="42">
        <v>323</v>
      </c>
      <c r="E727" s="20"/>
      <c r="F727" s="20"/>
      <c r="G727" s="55">
        <f>SUM(G728)</f>
        <v>270000</v>
      </c>
      <c r="H727" s="55">
        <f t="shared" ref="H727:U727" si="378">SUM(H728)</f>
        <v>270000</v>
      </c>
      <c r="I727" s="55">
        <f t="shared" si="378"/>
        <v>327000</v>
      </c>
      <c r="J727" s="55">
        <f t="shared" si="378"/>
        <v>327000</v>
      </c>
      <c r="K727" s="55">
        <f t="shared" si="378"/>
        <v>161236.4</v>
      </c>
      <c r="L727" s="22">
        <f t="shared" si="372"/>
        <v>49.307767584097853</v>
      </c>
      <c r="M727" s="55">
        <f t="shared" si="378"/>
        <v>0</v>
      </c>
      <c r="N727" s="55">
        <f t="shared" si="378"/>
        <v>0</v>
      </c>
      <c r="O727" s="55">
        <f t="shared" si="378"/>
        <v>0</v>
      </c>
      <c r="P727" s="55">
        <f t="shared" si="378"/>
        <v>0</v>
      </c>
      <c r="Q727" s="55">
        <f t="shared" si="378"/>
        <v>0</v>
      </c>
      <c r="R727" s="55">
        <f t="shared" si="378"/>
        <v>0</v>
      </c>
      <c r="S727" s="55">
        <f t="shared" si="378"/>
        <v>0</v>
      </c>
      <c r="T727" s="55">
        <f t="shared" si="378"/>
        <v>0</v>
      </c>
      <c r="U727" s="55">
        <f t="shared" si="378"/>
        <v>0</v>
      </c>
      <c r="V727" s="21"/>
      <c r="W727" s="21"/>
      <c r="X727" s="21"/>
      <c r="Y727" s="132"/>
    </row>
    <row r="728" spans="1:25" s="35" customFormat="1" hidden="1" x14ac:dyDescent="0.25">
      <c r="A728" s="28" t="s">
        <v>223</v>
      </c>
      <c r="B728" s="29">
        <v>12</v>
      </c>
      <c r="C728" s="53" t="s">
        <v>28</v>
      </c>
      <c r="D728" s="31">
        <v>3237</v>
      </c>
      <c r="E728" s="32" t="s">
        <v>36</v>
      </c>
      <c r="F728" s="32"/>
      <c r="G728" s="54">
        <v>270000</v>
      </c>
      <c r="H728" s="54">
        <v>270000</v>
      </c>
      <c r="I728" s="54">
        <v>327000</v>
      </c>
      <c r="J728" s="54">
        <v>327000</v>
      </c>
      <c r="K728" s="54">
        <v>161236.4</v>
      </c>
      <c r="L728" s="33">
        <f t="shared" si="372"/>
        <v>49.307767584097853</v>
      </c>
      <c r="M728" s="54">
        <v>0</v>
      </c>
      <c r="N728" s="54">
        <v>0</v>
      </c>
      <c r="O728" s="54"/>
      <c r="P728" s="54">
        <f>O728</f>
        <v>0</v>
      </c>
      <c r="Q728" s="54">
        <v>0</v>
      </c>
      <c r="R728" s="54"/>
      <c r="S728" s="54">
        <f>R728</f>
        <v>0</v>
      </c>
      <c r="T728" s="54"/>
      <c r="U728" s="54">
        <f>T728</f>
        <v>0</v>
      </c>
      <c r="V728" s="1"/>
      <c r="W728" s="1"/>
      <c r="X728" s="1"/>
      <c r="Y728" s="74"/>
    </row>
    <row r="729" spans="1:25" s="36" customFormat="1" ht="15.6" hidden="1" x14ac:dyDescent="0.25">
      <c r="A729" s="24" t="s">
        <v>223</v>
      </c>
      <c r="B729" s="25">
        <v>51</v>
      </c>
      <c r="C729" s="52" t="s">
        <v>28</v>
      </c>
      <c r="D729" s="27">
        <v>323</v>
      </c>
      <c r="E729" s="20"/>
      <c r="F729" s="20"/>
      <c r="G729" s="55">
        <f>SUM(G730)</f>
        <v>1530000</v>
      </c>
      <c r="H729" s="55">
        <f t="shared" ref="H729:U729" si="379">SUM(H730)</f>
        <v>0</v>
      </c>
      <c r="I729" s="55">
        <f t="shared" si="379"/>
        <v>1530000</v>
      </c>
      <c r="J729" s="55">
        <f t="shared" si="379"/>
        <v>0</v>
      </c>
      <c r="K729" s="55">
        <f t="shared" si="379"/>
        <v>913672.93</v>
      </c>
      <c r="L729" s="22">
        <f t="shared" si="372"/>
        <v>59.717184967320271</v>
      </c>
      <c r="M729" s="55">
        <f t="shared" si="379"/>
        <v>0</v>
      </c>
      <c r="N729" s="55">
        <f t="shared" si="379"/>
        <v>0</v>
      </c>
      <c r="O729" s="55">
        <f t="shared" si="379"/>
        <v>0</v>
      </c>
      <c r="P729" s="55">
        <f t="shared" si="379"/>
        <v>0</v>
      </c>
      <c r="Q729" s="55">
        <f t="shared" si="379"/>
        <v>0</v>
      </c>
      <c r="R729" s="55">
        <f t="shared" si="379"/>
        <v>0</v>
      </c>
      <c r="S729" s="55">
        <f t="shared" si="379"/>
        <v>0</v>
      </c>
      <c r="T729" s="55">
        <f t="shared" si="379"/>
        <v>0</v>
      </c>
      <c r="U729" s="55">
        <f t="shared" si="379"/>
        <v>0</v>
      </c>
      <c r="V729" s="21"/>
      <c r="W729" s="21"/>
      <c r="X729" s="21"/>
      <c r="Y729" s="132"/>
    </row>
    <row r="730" spans="1:25" s="35" customFormat="1" hidden="1" x14ac:dyDescent="0.25">
      <c r="A730" s="28" t="s">
        <v>223</v>
      </c>
      <c r="B730" s="29">
        <v>51</v>
      </c>
      <c r="C730" s="53" t="s">
        <v>28</v>
      </c>
      <c r="D730" s="31">
        <v>3237</v>
      </c>
      <c r="E730" s="32" t="s">
        <v>36</v>
      </c>
      <c r="F730" s="32"/>
      <c r="G730" s="54">
        <v>1530000</v>
      </c>
      <c r="H730" s="80"/>
      <c r="I730" s="54">
        <v>1530000</v>
      </c>
      <c r="J730" s="59"/>
      <c r="K730" s="54">
        <v>913672.93</v>
      </c>
      <c r="L730" s="33">
        <f t="shared" si="372"/>
        <v>59.717184967320271</v>
      </c>
      <c r="M730" s="54">
        <v>0</v>
      </c>
      <c r="N730" s="80"/>
      <c r="O730" s="54"/>
      <c r="P730" s="59"/>
      <c r="Q730" s="54">
        <v>0</v>
      </c>
      <c r="R730" s="54"/>
      <c r="S730" s="59"/>
      <c r="T730" s="54"/>
      <c r="U730" s="59"/>
      <c r="V730" s="1"/>
      <c r="W730" s="1"/>
      <c r="X730" s="1"/>
      <c r="Y730" s="74"/>
    </row>
    <row r="731" spans="1:25" s="36" customFormat="1" ht="15.6" hidden="1" x14ac:dyDescent="0.25">
      <c r="A731" s="24" t="s">
        <v>223</v>
      </c>
      <c r="B731" s="25">
        <v>563</v>
      </c>
      <c r="C731" s="52" t="s">
        <v>28</v>
      </c>
      <c r="D731" s="27">
        <v>323</v>
      </c>
      <c r="E731" s="20"/>
      <c r="F731" s="20"/>
      <c r="G731" s="55"/>
      <c r="H731" s="55"/>
      <c r="I731" s="55">
        <f>I732</f>
        <v>0</v>
      </c>
      <c r="J731" s="55">
        <f t="shared" ref="J731:U731" si="380">J732</f>
        <v>0</v>
      </c>
      <c r="K731" s="55">
        <f t="shared" si="380"/>
        <v>0</v>
      </c>
      <c r="L731" s="22" t="str">
        <f t="shared" si="372"/>
        <v>-</v>
      </c>
      <c r="M731" s="55">
        <f t="shared" si="380"/>
        <v>0</v>
      </c>
      <c r="N731" s="55">
        <f t="shared" si="380"/>
        <v>0</v>
      </c>
      <c r="O731" s="55">
        <f t="shared" si="380"/>
        <v>0</v>
      </c>
      <c r="P731" s="55">
        <f t="shared" si="380"/>
        <v>0</v>
      </c>
      <c r="Q731" s="55">
        <f t="shared" si="380"/>
        <v>0</v>
      </c>
      <c r="R731" s="55">
        <f t="shared" si="380"/>
        <v>0</v>
      </c>
      <c r="S731" s="55">
        <f t="shared" si="380"/>
        <v>0</v>
      </c>
      <c r="T731" s="55">
        <f t="shared" si="380"/>
        <v>0</v>
      </c>
      <c r="U731" s="55">
        <f t="shared" si="380"/>
        <v>0</v>
      </c>
      <c r="V731" s="21"/>
      <c r="W731" s="21"/>
      <c r="X731" s="21"/>
      <c r="Y731" s="132"/>
    </row>
    <row r="732" spans="1:25" s="35" customFormat="1" hidden="1" x14ac:dyDescent="0.25">
      <c r="A732" s="28" t="s">
        <v>223</v>
      </c>
      <c r="B732" s="29">
        <v>563</v>
      </c>
      <c r="C732" s="53" t="s">
        <v>28</v>
      </c>
      <c r="D732" s="31">
        <v>3237</v>
      </c>
      <c r="E732" s="32" t="s">
        <v>36</v>
      </c>
      <c r="F732" s="32"/>
      <c r="G732" s="54"/>
      <c r="H732" s="54"/>
      <c r="I732" s="54"/>
      <c r="J732" s="59"/>
      <c r="K732" s="54"/>
      <c r="L732" s="33" t="str">
        <f t="shared" si="372"/>
        <v>-</v>
      </c>
      <c r="M732" s="54"/>
      <c r="N732" s="54"/>
      <c r="O732" s="54"/>
      <c r="P732" s="59"/>
      <c r="Q732" s="54"/>
      <c r="R732" s="54"/>
      <c r="S732" s="59"/>
      <c r="T732" s="54"/>
      <c r="U732" s="59"/>
      <c r="V732" s="1"/>
      <c r="W732" s="1"/>
      <c r="X732" s="1"/>
      <c r="Y732" s="74"/>
    </row>
    <row r="733" spans="1:25" ht="93.6" x14ac:dyDescent="0.25">
      <c r="A733" s="417" t="s">
        <v>512</v>
      </c>
      <c r="B733" s="418"/>
      <c r="C733" s="418"/>
      <c r="D733" s="418"/>
      <c r="E733" s="20" t="s">
        <v>321</v>
      </c>
      <c r="F733" s="20" t="s">
        <v>249</v>
      </c>
      <c r="G733" s="55">
        <f>G734+G736+G738+G740</f>
        <v>795703</v>
      </c>
      <c r="H733" s="55">
        <f>H734+H736+H738+H740</f>
        <v>120703</v>
      </c>
      <c r="I733" s="55">
        <f>I734+I736+I738+I740+I742</f>
        <v>795703</v>
      </c>
      <c r="J733" s="55">
        <f t="shared" ref="J733:U733" si="381">J734+J736+J738+J740+J742</f>
        <v>120703</v>
      </c>
      <c r="K733" s="55">
        <f t="shared" si="381"/>
        <v>0</v>
      </c>
      <c r="L733" s="22">
        <f t="shared" si="372"/>
        <v>0</v>
      </c>
      <c r="M733" s="55">
        <f t="shared" si="381"/>
        <v>1856246</v>
      </c>
      <c r="N733" s="55">
        <f t="shared" si="381"/>
        <v>281246</v>
      </c>
      <c r="O733" s="55">
        <f t="shared" si="381"/>
        <v>0</v>
      </c>
      <c r="P733" s="55">
        <f t="shared" si="381"/>
        <v>0</v>
      </c>
      <c r="Q733" s="55">
        <f t="shared" si="381"/>
        <v>1325476</v>
      </c>
      <c r="R733" s="55">
        <f t="shared" si="381"/>
        <v>0</v>
      </c>
      <c r="S733" s="55">
        <f t="shared" si="381"/>
        <v>0</v>
      </c>
      <c r="T733" s="55">
        <f t="shared" si="381"/>
        <v>0</v>
      </c>
      <c r="U733" s="55">
        <f t="shared" si="381"/>
        <v>0</v>
      </c>
    </row>
    <row r="734" spans="1:25" s="36" customFormat="1" ht="15.6" hidden="1" x14ac:dyDescent="0.25">
      <c r="A734" s="24" t="s">
        <v>320</v>
      </c>
      <c r="B734" s="25">
        <v>12</v>
      </c>
      <c r="C734" s="52" t="s">
        <v>28</v>
      </c>
      <c r="D734" s="27">
        <v>323</v>
      </c>
      <c r="E734" s="20"/>
      <c r="F734" s="20"/>
      <c r="G734" s="55">
        <f>SUM(G735)</f>
        <v>120703</v>
      </c>
      <c r="H734" s="55">
        <f t="shared" ref="H734:U734" si="382">SUM(H735)</f>
        <v>120703</v>
      </c>
      <c r="I734" s="55">
        <f t="shared" si="382"/>
        <v>120703</v>
      </c>
      <c r="J734" s="55">
        <f t="shared" si="382"/>
        <v>120703</v>
      </c>
      <c r="K734" s="55">
        <f t="shared" si="382"/>
        <v>0</v>
      </c>
      <c r="L734" s="22">
        <f t="shared" si="372"/>
        <v>0</v>
      </c>
      <c r="M734" s="55">
        <f t="shared" si="382"/>
        <v>281246</v>
      </c>
      <c r="N734" s="55">
        <f t="shared" si="382"/>
        <v>281246</v>
      </c>
      <c r="O734" s="55">
        <f t="shared" si="382"/>
        <v>0</v>
      </c>
      <c r="P734" s="55">
        <f t="shared" si="382"/>
        <v>0</v>
      </c>
      <c r="Q734" s="55">
        <f t="shared" si="382"/>
        <v>200476</v>
      </c>
      <c r="R734" s="55">
        <f t="shared" si="382"/>
        <v>0</v>
      </c>
      <c r="S734" s="55">
        <f t="shared" si="382"/>
        <v>0</v>
      </c>
      <c r="T734" s="55">
        <f t="shared" si="382"/>
        <v>0</v>
      </c>
      <c r="U734" s="55">
        <f t="shared" si="382"/>
        <v>0</v>
      </c>
      <c r="V734" s="21"/>
      <c r="W734" s="21"/>
      <c r="X734" s="21"/>
      <c r="Y734" s="132"/>
    </row>
    <row r="735" spans="1:25" s="36" customFormat="1" ht="15.6" hidden="1" x14ac:dyDescent="0.25">
      <c r="A735" s="28" t="s">
        <v>320</v>
      </c>
      <c r="B735" s="29">
        <v>12</v>
      </c>
      <c r="C735" s="53" t="s">
        <v>28</v>
      </c>
      <c r="D735" s="31">
        <v>3237</v>
      </c>
      <c r="E735" s="32" t="s">
        <v>36</v>
      </c>
      <c r="F735" s="32"/>
      <c r="G735" s="54">
        <v>120703</v>
      </c>
      <c r="H735" s="54">
        <v>120703</v>
      </c>
      <c r="I735" s="54">
        <v>120703</v>
      </c>
      <c r="J735" s="54">
        <v>120703</v>
      </c>
      <c r="K735" s="54">
        <v>0</v>
      </c>
      <c r="L735" s="33">
        <f t="shared" si="372"/>
        <v>0</v>
      </c>
      <c r="M735" s="54">
        <v>281246</v>
      </c>
      <c r="N735" s="54">
        <v>281246</v>
      </c>
      <c r="O735" s="54"/>
      <c r="P735" s="54">
        <f>O735</f>
        <v>0</v>
      </c>
      <c r="Q735" s="54">
        <v>200476</v>
      </c>
      <c r="R735" s="54"/>
      <c r="S735" s="54">
        <f>R735</f>
        <v>0</v>
      </c>
      <c r="T735" s="54">
        <v>0</v>
      </c>
      <c r="U735" s="54">
        <f>T735</f>
        <v>0</v>
      </c>
      <c r="V735" s="21"/>
      <c r="W735" s="21"/>
      <c r="X735" s="21"/>
      <c r="Y735" s="132"/>
    </row>
    <row r="736" spans="1:25" s="36" customFormat="1" ht="15.6" hidden="1" x14ac:dyDescent="0.25">
      <c r="A736" s="24" t="s">
        <v>320</v>
      </c>
      <c r="B736" s="25">
        <v>12</v>
      </c>
      <c r="C736" s="52" t="s">
        <v>28</v>
      </c>
      <c r="D736" s="27">
        <v>386</v>
      </c>
      <c r="E736" s="20"/>
      <c r="F736" s="20"/>
      <c r="G736" s="55">
        <f>SUM(G737)</f>
        <v>0</v>
      </c>
      <c r="H736" s="55">
        <f t="shared" ref="H736:U736" si="383">SUM(H737)</f>
        <v>0</v>
      </c>
      <c r="I736" s="55">
        <f t="shared" si="383"/>
        <v>0</v>
      </c>
      <c r="J736" s="55">
        <f t="shared" si="383"/>
        <v>0</v>
      </c>
      <c r="K736" s="55">
        <f t="shared" si="383"/>
        <v>0</v>
      </c>
      <c r="L736" s="22" t="str">
        <f t="shared" si="372"/>
        <v>-</v>
      </c>
      <c r="M736" s="55">
        <f t="shared" si="383"/>
        <v>0</v>
      </c>
      <c r="N736" s="55">
        <f t="shared" si="383"/>
        <v>0</v>
      </c>
      <c r="O736" s="55">
        <f t="shared" si="383"/>
        <v>0</v>
      </c>
      <c r="P736" s="55">
        <f t="shared" si="383"/>
        <v>0</v>
      </c>
      <c r="Q736" s="55">
        <f t="shared" si="383"/>
        <v>0</v>
      </c>
      <c r="R736" s="55">
        <f t="shared" si="383"/>
        <v>0</v>
      </c>
      <c r="S736" s="55">
        <f t="shared" si="383"/>
        <v>0</v>
      </c>
      <c r="T736" s="55">
        <f t="shared" si="383"/>
        <v>0</v>
      </c>
      <c r="U736" s="55">
        <f t="shared" si="383"/>
        <v>0</v>
      </c>
      <c r="V736" s="21"/>
      <c r="W736" s="21"/>
      <c r="X736" s="21"/>
      <c r="Y736" s="132"/>
    </row>
    <row r="737" spans="1:25" s="36" customFormat="1" ht="15.6" hidden="1" x14ac:dyDescent="0.25">
      <c r="A737" s="28" t="s">
        <v>320</v>
      </c>
      <c r="B737" s="29">
        <v>12</v>
      </c>
      <c r="C737" s="53" t="s">
        <v>28</v>
      </c>
      <c r="D737" s="81" t="s">
        <v>430</v>
      </c>
      <c r="E737" s="82"/>
      <c r="F737" s="32"/>
      <c r="G737" s="54"/>
      <c r="H737" s="54"/>
      <c r="I737" s="54"/>
      <c r="J737" s="54"/>
      <c r="K737" s="54"/>
      <c r="L737" s="33" t="str">
        <f t="shared" si="372"/>
        <v>-</v>
      </c>
      <c r="M737" s="54"/>
      <c r="N737" s="54"/>
      <c r="O737" s="54"/>
      <c r="P737" s="54">
        <f>O737</f>
        <v>0</v>
      </c>
      <c r="Q737" s="54"/>
      <c r="R737" s="54"/>
      <c r="S737" s="54">
        <f>R737</f>
        <v>0</v>
      </c>
      <c r="T737" s="54"/>
      <c r="U737" s="54">
        <f>T737</f>
        <v>0</v>
      </c>
      <c r="V737" s="21"/>
      <c r="W737" s="21"/>
      <c r="X737" s="21"/>
      <c r="Y737" s="132"/>
    </row>
    <row r="738" spans="1:25" s="36" customFormat="1" ht="15.6" hidden="1" x14ac:dyDescent="0.25">
      <c r="A738" s="24" t="s">
        <v>320</v>
      </c>
      <c r="B738" s="25">
        <v>51</v>
      </c>
      <c r="C738" s="52" t="s">
        <v>28</v>
      </c>
      <c r="D738" s="27">
        <v>323</v>
      </c>
      <c r="E738" s="20"/>
      <c r="F738" s="20"/>
      <c r="G738" s="55">
        <f>SUM(G739)</f>
        <v>675000</v>
      </c>
      <c r="H738" s="55">
        <f t="shared" ref="H738:U738" si="384">SUM(H739)</f>
        <v>0</v>
      </c>
      <c r="I738" s="55">
        <f t="shared" si="384"/>
        <v>675000</v>
      </c>
      <c r="J738" s="55">
        <f t="shared" si="384"/>
        <v>0</v>
      </c>
      <c r="K738" s="55">
        <f t="shared" si="384"/>
        <v>0</v>
      </c>
      <c r="L738" s="22">
        <f t="shared" si="372"/>
        <v>0</v>
      </c>
      <c r="M738" s="55">
        <f t="shared" si="384"/>
        <v>1575000</v>
      </c>
      <c r="N738" s="55">
        <f t="shared" si="384"/>
        <v>0</v>
      </c>
      <c r="O738" s="55">
        <f t="shared" si="384"/>
        <v>0</v>
      </c>
      <c r="P738" s="55">
        <f t="shared" si="384"/>
        <v>0</v>
      </c>
      <c r="Q738" s="55">
        <f t="shared" si="384"/>
        <v>1125000</v>
      </c>
      <c r="R738" s="55">
        <f t="shared" si="384"/>
        <v>0</v>
      </c>
      <c r="S738" s="55">
        <f t="shared" si="384"/>
        <v>0</v>
      </c>
      <c r="T738" s="55">
        <f t="shared" si="384"/>
        <v>0</v>
      </c>
      <c r="U738" s="55">
        <f t="shared" si="384"/>
        <v>0</v>
      </c>
      <c r="V738" s="21"/>
      <c r="W738" s="21"/>
      <c r="X738" s="21"/>
      <c r="Y738" s="132"/>
    </row>
    <row r="739" spans="1:25" s="36" customFormat="1" ht="15.6" hidden="1" x14ac:dyDescent="0.25">
      <c r="A739" s="28" t="s">
        <v>320</v>
      </c>
      <c r="B739" s="29">
        <v>51</v>
      </c>
      <c r="C739" s="53" t="s">
        <v>28</v>
      </c>
      <c r="D739" s="31">
        <v>3237</v>
      </c>
      <c r="E739" s="32" t="s">
        <v>36</v>
      </c>
      <c r="F739" s="32"/>
      <c r="G739" s="54">
        <v>675000</v>
      </c>
      <c r="H739" s="80"/>
      <c r="I739" s="54">
        <v>675000</v>
      </c>
      <c r="J739" s="59"/>
      <c r="K739" s="54">
        <v>0</v>
      </c>
      <c r="L739" s="33">
        <f t="shared" si="372"/>
        <v>0</v>
      </c>
      <c r="M739" s="54">
        <v>1575000</v>
      </c>
      <c r="N739" s="80"/>
      <c r="O739" s="54"/>
      <c r="P739" s="59"/>
      <c r="Q739" s="54">
        <v>1125000</v>
      </c>
      <c r="R739" s="54"/>
      <c r="S739" s="59"/>
      <c r="T739" s="54">
        <v>0</v>
      </c>
      <c r="U739" s="59"/>
      <c r="V739" s="21"/>
      <c r="W739" s="21"/>
      <c r="X739" s="21"/>
      <c r="Y739" s="132"/>
    </row>
    <row r="740" spans="1:25" s="36" customFormat="1" ht="15.6" hidden="1" x14ac:dyDescent="0.25">
      <c r="A740" s="24" t="s">
        <v>320</v>
      </c>
      <c r="B740" s="25">
        <v>51</v>
      </c>
      <c r="C740" s="52" t="s">
        <v>28</v>
      </c>
      <c r="D740" s="27">
        <v>386</v>
      </c>
      <c r="E740" s="20"/>
      <c r="F740" s="20"/>
      <c r="G740" s="55">
        <f>SUM(G741)</f>
        <v>0</v>
      </c>
      <c r="H740" s="55">
        <f t="shared" ref="H740:U740" si="385">SUM(H741)</f>
        <v>0</v>
      </c>
      <c r="I740" s="55">
        <f t="shared" si="385"/>
        <v>0</v>
      </c>
      <c r="J740" s="55">
        <f t="shared" si="385"/>
        <v>0</v>
      </c>
      <c r="K740" s="55">
        <f t="shared" si="385"/>
        <v>0</v>
      </c>
      <c r="L740" s="22" t="str">
        <f t="shared" si="372"/>
        <v>-</v>
      </c>
      <c r="M740" s="55">
        <f t="shared" si="385"/>
        <v>0</v>
      </c>
      <c r="N740" s="55">
        <f t="shared" si="385"/>
        <v>0</v>
      </c>
      <c r="O740" s="55">
        <f t="shared" si="385"/>
        <v>0</v>
      </c>
      <c r="P740" s="55">
        <f t="shared" si="385"/>
        <v>0</v>
      </c>
      <c r="Q740" s="55">
        <f t="shared" si="385"/>
        <v>0</v>
      </c>
      <c r="R740" s="55">
        <f t="shared" si="385"/>
        <v>0</v>
      </c>
      <c r="S740" s="55">
        <f t="shared" si="385"/>
        <v>0</v>
      </c>
      <c r="T740" s="55">
        <f t="shared" si="385"/>
        <v>0</v>
      </c>
      <c r="U740" s="55">
        <f t="shared" si="385"/>
        <v>0</v>
      </c>
      <c r="V740" s="21"/>
      <c r="W740" s="21"/>
      <c r="X740" s="21"/>
      <c r="Y740" s="132"/>
    </row>
    <row r="741" spans="1:25" s="36" customFormat="1" ht="45" hidden="1" x14ac:dyDescent="0.25">
      <c r="A741" s="28" t="s">
        <v>320</v>
      </c>
      <c r="B741" s="29">
        <v>51</v>
      </c>
      <c r="C741" s="53" t="s">
        <v>28</v>
      </c>
      <c r="D741" s="31">
        <v>3861</v>
      </c>
      <c r="E741" s="32" t="s">
        <v>282</v>
      </c>
      <c r="F741" s="32"/>
      <c r="G741" s="54"/>
      <c r="H741" s="54"/>
      <c r="I741" s="54"/>
      <c r="J741" s="59"/>
      <c r="K741" s="54"/>
      <c r="L741" s="33" t="str">
        <f t="shared" si="372"/>
        <v>-</v>
      </c>
      <c r="M741" s="54"/>
      <c r="N741" s="54"/>
      <c r="O741" s="54"/>
      <c r="P741" s="59"/>
      <c r="Q741" s="54"/>
      <c r="R741" s="54"/>
      <c r="S741" s="59"/>
      <c r="T741" s="54"/>
      <c r="U741" s="59"/>
      <c r="V741" s="21"/>
      <c r="W741" s="21"/>
      <c r="X741" s="21"/>
      <c r="Y741" s="132"/>
    </row>
    <row r="742" spans="1:25" s="36" customFormat="1" ht="15.6" hidden="1" x14ac:dyDescent="0.25">
      <c r="A742" s="24" t="s">
        <v>320</v>
      </c>
      <c r="B742" s="25">
        <v>563</v>
      </c>
      <c r="C742" s="52" t="s">
        <v>28</v>
      </c>
      <c r="D742" s="27">
        <v>323</v>
      </c>
      <c r="E742" s="20"/>
      <c r="F742" s="20"/>
      <c r="G742" s="55"/>
      <c r="H742" s="55"/>
      <c r="I742" s="55">
        <f>I743</f>
        <v>0</v>
      </c>
      <c r="J742" s="55">
        <f t="shared" ref="J742:U742" si="386">J743</f>
        <v>0</v>
      </c>
      <c r="K742" s="55">
        <f t="shared" si="386"/>
        <v>0</v>
      </c>
      <c r="L742" s="22" t="str">
        <f t="shared" si="372"/>
        <v>-</v>
      </c>
      <c r="M742" s="55">
        <f t="shared" si="386"/>
        <v>0</v>
      </c>
      <c r="N742" s="55">
        <f t="shared" si="386"/>
        <v>0</v>
      </c>
      <c r="O742" s="55">
        <f t="shared" si="386"/>
        <v>0</v>
      </c>
      <c r="P742" s="55">
        <f t="shared" si="386"/>
        <v>0</v>
      </c>
      <c r="Q742" s="55">
        <f t="shared" si="386"/>
        <v>0</v>
      </c>
      <c r="R742" s="55">
        <f t="shared" si="386"/>
        <v>0</v>
      </c>
      <c r="S742" s="55">
        <f t="shared" si="386"/>
        <v>0</v>
      </c>
      <c r="T742" s="55">
        <f t="shared" si="386"/>
        <v>0</v>
      </c>
      <c r="U742" s="55">
        <f t="shared" si="386"/>
        <v>0</v>
      </c>
      <c r="V742" s="21"/>
      <c r="W742" s="21"/>
      <c r="X742" s="21"/>
      <c r="Y742" s="132"/>
    </row>
    <row r="743" spans="1:25" s="36" customFormat="1" ht="15.6" hidden="1" x14ac:dyDescent="0.25">
      <c r="A743" s="28" t="s">
        <v>320</v>
      </c>
      <c r="B743" s="29">
        <v>563</v>
      </c>
      <c r="C743" s="53" t="s">
        <v>28</v>
      </c>
      <c r="D743" s="31">
        <v>3237</v>
      </c>
      <c r="E743" s="32" t="s">
        <v>36</v>
      </c>
      <c r="F743" s="32"/>
      <c r="G743" s="54"/>
      <c r="H743" s="54"/>
      <c r="I743" s="54"/>
      <c r="J743" s="59"/>
      <c r="K743" s="54"/>
      <c r="L743" s="33" t="str">
        <f t="shared" si="372"/>
        <v>-</v>
      </c>
      <c r="M743" s="54"/>
      <c r="N743" s="54"/>
      <c r="O743" s="54"/>
      <c r="P743" s="59"/>
      <c r="Q743" s="54"/>
      <c r="R743" s="54"/>
      <c r="S743" s="59"/>
      <c r="T743" s="54"/>
      <c r="U743" s="59"/>
      <c r="V743" s="21"/>
      <c r="W743" s="21"/>
      <c r="X743" s="21"/>
      <c r="Y743" s="132"/>
    </row>
    <row r="744" spans="1:25" ht="93.75" customHeight="1" x14ac:dyDescent="0.25">
      <c r="A744" s="417" t="s">
        <v>513</v>
      </c>
      <c r="B744" s="418"/>
      <c r="C744" s="418"/>
      <c r="D744" s="418"/>
      <c r="E744" s="20" t="s">
        <v>351</v>
      </c>
      <c r="F744" s="20" t="s">
        <v>251</v>
      </c>
      <c r="G744" s="55">
        <f>G745+G747+G749</f>
        <v>3600000</v>
      </c>
      <c r="H744" s="55">
        <f>H745+H747+H749</f>
        <v>540000</v>
      </c>
      <c r="I744" s="55">
        <f>I745+I747+I749+I751</f>
        <v>3600000</v>
      </c>
      <c r="J744" s="55">
        <f t="shared" ref="J744:U744" si="387">J745+J747+J749+J751</f>
        <v>540000</v>
      </c>
      <c r="K744" s="55">
        <f t="shared" si="387"/>
        <v>2494873.91</v>
      </c>
      <c r="L744" s="22">
        <f t="shared" si="372"/>
        <v>69.302053055555561</v>
      </c>
      <c r="M744" s="55">
        <f t="shared" si="387"/>
        <v>2400000</v>
      </c>
      <c r="N744" s="55">
        <f t="shared" si="387"/>
        <v>360000</v>
      </c>
      <c r="O744" s="55">
        <f t="shared" si="387"/>
        <v>0</v>
      </c>
      <c r="P744" s="55">
        <f t="shared" si="387"/>
        <v>0</v>
      </c>
      <c r="Q744" s="55">
        <f t="shared" si="387"/>
        <v>0</v>
      </c>
      <c r="R744" s="55">
        <f t="shared" si="387"/>
        <v>0</v>
      </c>
      <c r="S744" s="55">
        <f t="shared" si="387"/>
        <v>0</v>
      </c>
      <c r="T744" s="55">
        <f t="shared" si="387"/>
        <v>0</v>
      </c>
      <c r="U744" s="55">
        <f t="shared" si="387"/>
        <v>0</v>
      </c>
    </row>
    <row r="745" spans="1:25" s="36" customFormat="1" ht="15.6" hidden="1" x14ac:dyDescent="0.25">
      <c r="A745" s="24" t="s">
        <v>278</v>
      </c>
      <c r="B745" s="25">
        <v>11</v>
      </c>
      <c r="C745" s="52" t="s">
        <v>27</v>
      </c>
      <c r="D745" s="42">
        <v>386</v>
      </c>
      <c r="E745" s="20"/>
      <c r="F745" s="20"/>
      <c r="G745" s="55">
        <f>SUM(G746)</f>
        <v>0</v>
      </c>
      <c r="H745" s="55">
        <f t="shared" ref="H745:U745" si="388">SUM(H746)</f>
        <v>0</v>
      </c>
      <c r="I745" s="55">
        <f t="shared" si="388"/>
        <v>0</v>
      </c>
      <c r="J745" s="55">
        <f t="shared" si="388"/>
        <v>0</v>
      </c>
      <c r="K745" s="55">
        <f t="shared" si="388"/>
        <v>0</v>
      </c>
      <c r="L745" s="22" t="str">
        <f t="shared" si="372"/>
        <v>-</v>
      </c>
      <c r="M745" s="55">
        <f t="shared" si="388"/>
        <v>0</v>
      </c>
      <c r="N745" s="55">
        <f t="shared" si="388"/>
        <v>0</v>
      </c>
      <c r="O745" s="55">
        <f t="shared" si="388"/>
        <v>0</v>
      </c>
      <c r="P745" s="55">
        <f t="shared" si="388"/>
        <v>0</v>
      </c>
      <c r="Q745" s="55">
        <f t="shared" si="388"/>
        <v>0</v>
      </c>
      <c r="R745" s="55">
        <f t="shared" si="388"/>
        <v>0</v>
      </c>
      <c r="S745" s="55">
        <f t="shared" si="388"/>
        <v>0</v>
      </c>
      <c r="T745" s="55">
        <f t="shared" si="388"/>
        <v>0</v>
      </c>
      <c r="U745" s="55">
        <f t="shared" si="388"/>
        <v>0</v>
      </c>
      <c r="V745" s="21"/>
      <c r="W745" s="21"/>
      <c r="X745" s="21"/>
      <c r="Y745" s="132"/>
    </row>
    <row r="746" spans="1:25" s="35" customFormat="1" ht="45" hidden="1" x14ac:dyDescent="0.25">
      <c r="A746" s="28" t="s">
        <v>278</v>
      </c>
      <c r="B746" s="29">
        <v>11</v>
      </c>
      <c r="C746" s="53" t="s">
        <v>27</v>
      </c>
      <c r="D746" s="31">
        <v>3861</v>
      </c>
      <c r="E746" s="32" t="s">
        <v>282</v>
      </c>
      <c r="F746" s="32"/>
      <c r="G746" s="54"/>
      <c r="H746" s="54"/>
      <c r="I746" s="54">
        <v>0</v>
      </c>
      <c r="J746" s="54">
        <v>0</v>
      </c>
      <c r="K746" s="54"/>
      <c r="L746" s="33" t="str">
        <f t="shared" si="372"/>
        <v>-</v>
      </c>
      <c r="M746" s="54"/>
      <c r="N746" s="54"/>
      <c r="O746" s="54"/>
      <c r="P746" s="54">
        <f>O746</f>
        <v>0</v>
      </c>
      <c r="Q746" s="54"/>
      <c r="R746" s="54">
        <v>0</v>
      </c>
      <c r="S746" s="54">
        <f>R746</f>
        <v>0</v>
      </c>
      <c r="T746" s="54">
        <v>0</v>
      </c>
      <c r="U746" s="54">
        <f>T746</f>
        <v>0</v>
      </c>
      <c r="V746" s="1"/>
      <c r="W746" s="1"/>
      <c r="X746" s="1"/>
      <c r="Y746" s="74"/>
    </row>
    <row r="747" spans="1:25" s="36" customFormat="1" ht="15.6" hidden="1" x14ac:dyDescent="0.25">
      <c r="A747" s="24" t="s">
        <v>278</v>
      </c>
      <c r="B747" s="25">
        <v>12</v>
      </c>
      <c r="C747" s="52" t="s">
        <v>27</v>
      </c>
      <c r="D747" s="27">
        <v>386</v>
      </c>
      <c r="E747" s="20"/>
      <c r="F747" s="20"/>
      <c r="G747" s="55">
        <f>SUM(G748)</f>
        <v>540000</v>
      </c>
      <c r="H747" s="55">
        <f t="shared" ref="H747:U747" si="389">SUM(H748)</f>
        <v>540000</v>
      </c>
      <c r="I747" s="55">
        <f t="shared" si="389"/>
        <v>540000</v>
      </c>
      <c r="J747" s="55">
        <f t="shared" si="389"/>
        <v>540000</v>
      </c>
      <c r="K747" s="55">
        <f t="shared" si="389"/>
        <v>374231.08</v>
      </c>
      <c r="L747" s="22">
        <f t="shared" si="372"/>
        <v>69.302051851851857</v>
      </c>
      <c r="M747" s="55">
        <f t="shared" si="389"/>
        <v>360000</v>
      </c>
      <c r="N747" s="55">
        <f t="shared" si="389"/>
        <v>360000</v>
      </c>
      <c r="O747" s="55">
        <f t="shared" si="389"/>
        <v>0</v>
      </c>
      <c r="P747" s="55">
        <f t="shared" si="389"/>
        <v>0</v>
      </c>
      <c r="Q747" s="55">
        <f t="shared" si="389"/>
        <v>0</v>
      </c>
      <c r="R747" s="55">
        <f t="shared" si="389"/>
        <v>0</v>
      </c>
      <c r="S747" s="55">
        <f t="shared" si="389"/>
        <v>0</v>
      </c>
      <c r="T747" s="55">
        <f t="shared" si="389"/>
        <v>0</v>
      </c>
      <c r="U747" s="55">
        <f t="shared" si="389"/>
        <v>0</v>
      </c>
      <c r="V747" s="21"/>
      <c r="W747" s="21"/>
      <c r="X747" s="21"/>
      <c r="Y747" s="132"/>
    </row>
    <row r="748" spans="1:25" s="35" customFormat="1" ht="45" hidden="1" x14ac:dyDescent="0.25">
      <c r="A748" s="28" t="s">
        <v>278</v>
      </c>
      <c r="B748" s="29">
        <v>12</v>
      </c>
      <c r="C748" s="53" t="s">
        <v>27</v>
      </c>
      <c r="D748" s="31">
        <v>3861</v>
      </c>
      <c r="E748" s="32" t="s">
        <v>282</v>
      </c>
      <c r="F748" s="32"/>
      <c r="G748" s="54">
        <v>540000</v>
      </c>
      <c r="H748" s="54">
        <v>540000</v>
      </c>
      <c r="I748" s="54">
        <v>540000</v>
      </c>
      <c r="J748" s="54">
        <v>540000</v>
      </c>
      <c r="K748" s="54">
        <v>374231.08</v>
      </c>
      <c r="L748" s="33">
        <f t="shared" si="372"/>
        <v>69.302051851851857</v>
      </c>
      <c r="M748" s="54">
        <v>360000</v>
      </c>
      <c r="N748" s="54">
        <v>360000</v>
      </c>
      <c r="O748" s="54"/>
      <c r="P748" s="54">
        <f>O748</f>
        <v>0</v>
      </c>
      <c r="Q748" s="54">
        <v>0</v>
      </c>
      <c r="R748" s="54">
        <v>0</v>
      </c>
      <c r="S748" s="54">
        <f>R748</f>
        <v>0</v>
      </c>
      <c r="T748" s="54">
        <v>0</v>
      </c>
      <c r="U748" s="54">
        <f>T748</f>
        <v>0</v>
      </c>
      <c r="V748" s="1"/>
      <c r="W748" s="1"/>
      <c r="X748" s="1"/>
      <c r="Y748" s="74"/>
    </row>
    <row r="749" spans="1:25" s="36" customFormat="1" ht="15.6" hidden="1" x14ac:dyDescent="0.25">
      <c r="A749" s="24" t="s">
        <v>278</v>
      </c>
      <c r="B749" s="25">
        <v>51</v>
      </c>
      <c r="C749" s="52" t="s">
        <v>27</v>
      </c>
      <c r="D749" s="27">
        <v>386</v>
      </c>
      <c r="E749" s="20"/>
      <c r="F749" s="20"/>
      <c r="G749" s="55">
        <f>SUM(G750)</f>
        <v>3060000</v>
      </c>
      <c r="H749" s="55">
        <f t="shared" ref="H749:U749" si="390">SUM(H750)</f>
        <v>0</v>
      </c>
      <c r="I749" s="55">
        <f t="shared" si="390"/>
        <v>3060000</v>
      </c>
      <c r="J749" s="55">
        <f t="shared" si="390"/>
        <v>0</v>
      </c>
      <c r="K749" s="55">
        <f t="shared" si="390"/>
        <v>2120642.83</v>
      </c>
      <c r="L749" s="22">
        <f t="shared" si="372"/>
        <v>69.302053267973861</v>
      </c>
      <c r="M749" s="55">
        <f t="shared" si="390"/>
        <v>2040000</v>
      </c>
      <c r="N749" s="55">
        <f t="shared" si="390"/>
        <v>0</v>
      </c>
      <c r="O749" s="55">
        <f t="shared" si="390"/>
        <v>0</v>
      </c>
      <c r="P749" s="55">
        <f t="shared" si="390"/>
        <v>0</v>
      </c>
      <c r="Q749" s="55">
        <f t="shared" si="390"/>
        <v>0</v>
      </c>
      <c r="R749" s="55">
        <f t="shared" si="390"/>
        <v>0</v>
      </c>
      <c r="S749" s="55">
        <f t="shared" si="390"/>
        <v>0</v>
      </c>
      <c r="T749" s="55">
        <f t="shared" si="390"/>
        <v>0</v>
      </c>
      <c r="U749" s="55">
        <f t="shared" si="390"/>
        <v>0</v>
      </c>
      <c r="V749" s="21"/>
      <c r="W749" s="21"/>
      <c r="X749" s="21"/>
      <c r="Y749" s="132"/>
    </row>
    <row r="750" spans="1:25" s="36" customFormat="1" ht="45" hidden="1" x14ac:dyDescent="0.25">
      <c r="A750" s="28" t="s">
        <v>278</v>
      </c>
      <c r="B750" s="29">
        <v>51</v>
      </c>
      <c r="C750" s="53" t="s">
        <v>27</v>
      </c>
      <c r="D750" s="31">
        <v>3861</v>
      </c>
      <c r="E750" s="32" t="s">
        <v>282</v>
      </c>
      <c r="F750" s="32"/>
      <c r="G750" s="54">
        <v>3060000</v>
      </c>
      <c r="H750" s="80"/>
      <c r="I750" s="54">
        <v>3060000</v>
      </c>
      <c r="J750" s="59"/>
      <c r="K750" s="54">
        <v>2120642.83</v>
      </c>
      <c r="L750" s="33">
        <f t="shared" si="372"/>
        <v>69.302053267973861</v>
      </c>
      <c r="M750" s="54">
        <v>2040000</v>
      </c>
      <c r="N750" s="80"/>
      <c r="O750" s="54"/>
      <c r="P750" s="59"/>
      <c r="Q750" s="54">
        <v>0</v>
      </c>
      <c r="R750" s="54">
        <v>0</v>
      </c>
      <c r="S750" s="59"/>
      <c r="T750" s="54">
        <v>0</v>
      </c>
      <c r="U750" s="59"/>
      <c r="V750" s="21"/>
      <c r="W750" s="21"/>
      <c r="X750" s="21"/>
      <c r="Y750" s="132"/>
    </row>
    <row r="751" spans="1:25" s="36" customFormat="1" ht="15.6" hidden="1" x14ac:dyDescent="0.25">
      <c r="A751" s="24" t="s">
        <v>278</v>
      </c>
      <c r="B751" s="25">
        <v>563</v>
      </c>
      <c r="C751" s="52" t="s">
        <v>27</v>
      </c>
      <c r="D751" s="27">
        <v>386</v>
      </c>
      <c r="E751" s="20"/>
      <c r="F751" s="20"/>
      <c r="G751" s="55"/>
      <c r="H751" s="55"/>
      <c r="I751" s="55">
        <f>I752</f>
        <v>0</v>
      </c>
      <c r="J751" s="55">
        <f t="shared" ref="J751:U751" si="391">J752</f>
        <v>0</v>
      </c>
      <c r="K751" s="55">
        <f t="shared" si="391"/>
        <v>0</v>
      </c>
      <c r="L751" s="22" t="str">
        <f t="shared" si="372"/>
        <v>-</v>
      </c>
      <c r="M751" s="55">
        <f t="shared" si="391"/>
        <v>0</v>
      </c>
      <c r="N751" s="55">
        <f t="shared" si="391"/>
        <v>0</v>
      </c>
      <c r="O751" s="55">
        <f t="shared" si="391"/>
        <v>0</v>
      </c>
      <c r="P751" s="55">
        <f t="shared" si="391"/>
        <v>0</v>
      </c>
      <c r="Q751" s="55">
        <f t="shared" si="391"/>
        <v>0</v>
      </c>
      <c r="R751" s="55">
        <f t="shared" si="391"/>
        <v>0</v>
      </c>
      <c r="S751" s="55">
        <f t="shared" si="391"/>
        <v>0</v>
      </c>
      <c r="T751" s="55">
        <f t="shared" si="391"/>
        <v>0</v>
      </c>
      <c r="U751" s="55">
        <f t="shared" si="391"/>
        <v>0</v>
      </c>
      <c r="V751" s="21"/>
      <c r="W751" s="21"/>
      <c r="X751" s="21"/>
      <c r="Y751" s="132"/>
    </row>
    <row r="752" spans="1:25" s="36" customFormat="1" ht="45" hidden="1" x14ac:dyDescent="0.25">
      <c r="A752" s="28" t="s">
        <v>278</v>
      </c>
      <c r="B752" s="29">
        <v>563</v>
      </c>
      <c r="C752" s="53" t="s">
        <v>27</v>
      </c>
      <c r="D752" s="31">
        <v>3861</v>
      </c>
      <c r="E752" s="32" t="s">
        <v>282</v>
      </c>
      <c r="F752" s="32"/>
      <c r="G752" s="54"/>
      <c r="H752" s="54"/>
      <c r="I752" s="54"/>
      <c r="J752" s="59"/>
      <c r="K752" s="54"/>
      <c r="L752" s="33" t="str">
        <f t="shared" si="372"/>
        <v>-</v>
      </c>
      <c r="M752" s="54"/>
      <c r="N752" s="54"/>
      <c r="O752" s="54"/>
      <c r="P752" s="59"/>
      <c r="Q752" s="54"/>
      <c r="R752" s="54"/>
      <c r="S752" s="59"/>
      <c r="T752" s="54"/>
      <c r="U752" s="59"/>
      <c r="V752" s="21"/>
      <c r="W752" s="21"/>
      <c r="X752" s="21"/>
      <c r="Y752" s="132"/>
    </row>
    <row r="753" spans="1:25" s="23" customFormat="1" ht="78" x14ac:dyDescent="0.25">
      <c r="A753" s="417" t="s">
        <v>514</v>
      </c>
      <c r="B753" s="418"/>
      <c r="C753" s="418"/>
      <c r="D753" s="418"/>
      <c r="E753" s="20" t="s">
        <v>359</v>
      </c>
      <c r="F753" s="20" t="s">
        <v>251</v>
      </c>
      <c r="G753" s="55">
        <f>G754+G756+G758</f>
        <v>500000</v>
      </c>
      <c r="H753" s="55">
        <f t="shared" ref="H753:U753" si="392">H754+H756+H758</f>
        <v>500000</v>
      </c>
      <c r="I753" s="55">
        <f t="shared" si="392"/>
        <v>500000</v>
      </c>
      <c r="J753" s="55">
        <f t="shared" si="392"/>
        <v>500000</v>
      </c>
      <c r="K753" s="55">
        <f t="shared" si="392"/>
        <v>500000</v>
      </c>
      <c r="L753" s="22">
        <f t="shared" si="372"/>
        <v>100</v>
      </c>
      <c r="M753" s="55">
        <f t="shared" si="392"/>
        <v>20000000</v>
      </c>
      <c r="N753" s="55">
        <f t="shared" si="392"/>
        <v>20000000</v>
      </c>
      <c r="O753" s="55">
        <f t="shared" si="392"/>
        <v>0</v>
      </c>
      <c r="P753" s="55">
        <f t="shared" si="392"/>
        <v>0</v>
      </c>
      <c r="Q753" s="55">
        <f t="shared" si="392"/>
        <v>85000000</v>
      </c>
      <c r="R753" s="55">
        <f t="shared" si="392"/>
        <v>0</v>
      </c>
      <c r="S753" s="55">
        <f t="shared" si="392"/>
        <v>0</v>
      </c>
      <c r="T753" s="55">
        <f t="shared" si="392"/>
        <v>0</v>
      </c>
      <c r="U753" s="55">
        <f t="shared" si="392"/>
        <v>0</v>
      </c>
      <c r="V753" s="57"/>
      <c r="W753" s="57"/>
      <c r="X753" s="57"/>
      <c r="Y753" s="12"/>
    </row>
    <row r="754" spans="1:25" s="36" customFormat="1" ht="15.6" hidden="1" x14ac:dyDescent="0.25">
      <c r="A754" s="25" t="s">
        <v>277</v>
      </c>
      <c r="B754" s="28">
        <v>11</v>
      </c>
      <c r="C754" s="53" t="s">
        <v>25</v>
      </c>
      <c r="D754" s="42">
        <v>386</v>
      </c>
      <c r="E754" s="20"/>
      <c r="F754" s="20"/>
      <c r="G754" s="55">
        <f>SUM(G755)</f>
        <v>500000</v>
      </c>
      <c r="H754" s="55">
        <f t="shared" ref="H754:U754" si="393">SUM(H755)</f>
        <v>500000</v>
      </c>
      <c r="I754" s="55">
        <f t="shared" si="393"/>
        <v>500000</v>
      </c>
      <c r="J754" s="55">
        <f t="shared" si="393"/>
        <v>500000</v>
      </c>
      <c r="K754" s="55">
        <f t="shared" si="393"/>
        <v>500000</v>
      </c>
      <c r="L754" s="22">
        <f t="shared" si="372"/>
        <v>100</v>
      </c>
      <c r="M754" s="55">
        <f t="shared" si="393"/>
        <v>20000000</v>
      </c>
      <c r="N754" s="55">
        <f t="shared" si="393"/>
        <v>20000000</v>
      </c>
      <c r="O754" s="55">
        <f t="shared" si="393"/>
        <v>0</v>
      </c>
      <c r="P754" s="55">
        <f t="shared" si="393"/>
        <v>0</v>
      </c>
      <c r="Q754" s="55">
        <f t="shared" si="393"/>
        <v>85000000</v>
      </c>
      <c r="R754" s="55">
        <f t="shared" si="393"/>
        <v>0</v>
      </c>
      <c r="S754" s="55">
        <f t="shared" si="393"/>
        <v>0</v>
      </c>
      <c r="T754" s="55">
        <f t="shared" si="393"/>
        <v>0</v>
      </c>
      <c r="U754" s="55">
        <f t="shared" si="393"/>
        <v>0</v>
      </c>
      <c r="V754" s="21"/>
      <c r="W754" s="21"/>
      <c r="X754" s="21"/>
      <c r="Y754" s="132"/>
    </row>
    <row r="755" spans="1:25" s="35" customFormat="1" ht="45" hidden="1" x14ac:dyDescent="0.25">
      <c r="A755" s="29" t="s">
        <v>277</v>
      </c>
      <c r="B755" s="28">
        <v>11</v>
      </c>
      <c r="C755" s="53" t="s">
        <v>25</v>
      </c>
      <c r="D755" s="56">
        <v>3861</v>
      </c>
      <c r="E755" s="32" t="s">
        <v>282</v>
      </c>
      <c r="F755" s="20"/>
      <c r="G755" s="54">
        <v>500000</v>
      </c>
      <c r="H755" s="54">
        <v>500000</v>
      </c>
      <c r="I755" s="54">
        <v>500000</v>
      </c>
      <c r="J755" s="54">
        <v>500000</v>
      </c>
      <c r="K755" s="54">
        <v>500000</v>
      </c>
      <c r="L755" s="33">
        <f t="shared" si="372"/>
        <v>100</v>
      </c>
      <c r="M755" s="54">
        <v>20000000</v>
      </c>
      <c r="N755" s="54">
        <v>20000000</v>
      </c>
      <c r="O755" s="54"/>
      <c r="P755" s="54">
        <f>O755</f>
        <v>0</v>
      </c>
      <c r="Q755" s="54">
        <v>85000000</v>
      </c>
      <c r="R755" s="54"/>
      <c r="S755" s="54">
        <f>R755</f>
        <v>0</v>
      </c>
      <c r="T755" s="54"/>
      <c r="U755" s="54">
        <f>T755</f>
        <v>0</v>
      </c>
      <c r="V755" s="1"/>
      <c r="W755" s="1"/>
      <c r="X755" s="1"/>
      <c r="Y755" s="74"/>
    </row>
    <row r="756" spans="1:25" s="36" customFormat="1" ht="15.6" hidden="1" x14ac:dyDescent="0.25">
      <c r="A756" s="25" t="s">
        <v>277</v>
      </c>
      <c r="B756" s="24">
        <v>12</v>
      </c>
      <c r="C756" s="52" t="s">
        <v>25</v>
      </c>
      <c r="D756" s="42">
        <v>386</v>
      </c>
      <c r="E756" s="20"/>
      <c r="F756" s="20"/>
      <c r="G756" s="55">
        <f>SUM(G757)</f>
        <v>0</v>
      </c>
      <c r="H756" s="55">
        <f t="shared" ref="H756:U756" si="394">SUM(H757)</f>
        <v>0</v>
      </c>
      <c r="I756" s="55">
        <f t="shared" si="394"/>
        <v>0</v>
      </c>
      <c r="J756" s="55">
        <f t="shared" si="394"/>
        <v>0</v>
      </c>
      <c r="K756" s="55">
        <f t="shared" si="394"/>
        <v>0</v>
      </c>
      <c r="L756" s="22" t="str">
        <f t="shared" si="372"/>
        <v>-</v>
      </c>
      <c r="M756" s="55">
        <f t="shared" si="394"/>
        <v>0</v>
      </c>
      <c r="N756" s="55">
        <f t="shared" si="394"/>
        <v>0</v>
      </c>
      <c r="O756" s="55">
        <f t="shared" si="394"/>
        <v>0</v>
      </c>
      <c r="P756" s="55">
        <f t="shared" si="394"/>
        <v>0</v>
      </c>
      <c r="Q756" s="55">
        <f t="shared" si="394"/>
        <v>0</v>
      </c>
      <c r="R756" s="55">
        <f t="shared" si="394"/>
        <v>0</v>
      </c>
      <c r="S756" s="55">
        <f t="shared" si="394"/>
        <v>0</v>
      </c>
      <c r="T756" s="55">
        <f t="shared" si="394"/>
        <v>0</v>
      </c>
      <c r="U756" s="55">
        <f t="shared" si="394"/>
        <v>0</v>
      </c>
      <c r="V756" s="21"/>
      <c r="W756" s="21"/>
      <c r="X756" s="21"/>
      <c r="Y756" s="132"/>
    </row>
    <row r="757" spans="1:25" s="35" customFormat="1" ht="45" hidden="1" x14ac:dyDescent="0.25">
      <c r="A757" s="29" t="s">
        <v>277</v>
      </c>
      <c r="B757" s="28">
        <v>12</v>
      </c>
      <c r="C757" s="53" t="s">
        <v>25</v>
      </c>
      <c r="D757" s="56">
        <v>3861</v>
      </c>
      <c r="E757" s="32" t="s">
        <v>282</v>
      </c>
      <c r="F757" s="20"/>
      <c r="G757" s="54"/>
      <c r="H757" s="54"/>
      <c r="I757" s="54"/>
      <c r="J757" s="54"/>
      <c r="K757" s="54"/>
      <c r="L757" s="33" t="str">
        <f t="shared" si="372"/>
        <v>-</v>
      </c>
      <c r="M757" s="54"/>
      <c r="N757" s="54"/>
      <c r="O757" s="54">
        <v>0</v>
      </c>
      <c r="P757" s="54">
        <f>O757</f>
        <v>0</v>
      </c>
      <c r="Q757" s="54"/>
      <c r="R757" s="54"/>
      <c r="S757" s="54">
        <f>R757</f>
        <v>0</v>
      </c>
      <c r="T757" s="54">
        <v>0</v>
      </c>
      <c r="U757" s="54">
        <f>T757</f>
        <v>0</v>
      </c>
      <c r="V757" s="1"/>
      <c r="W757" s="1"/>
      <c r="X757" s="1"/>
      <c r="Y757" s="74"/>
    </row>
    <row r="758" spans="1:25" s="36" customFormat="1" ht="15.6" hidden="1" x14ac:dyDescent="0.25">
      <c r="A758" s="25" t="s">
        <v>277</v>
      </c>
      <c r="B758" s="24">
        <v>51</v>
      </c>
      <c r="C758" s="52" t="s">
        <v>25</v>
      </c>
      <c r="D758" s="42">
        <v>386</v>
      </c>
      <c r="E758" s="20"/>
      <c r="F758" s="20"/>
      <c r="G758" s="55">
        <f>SUM(G759)</f>
        <v>0</v>
      </c>
      <c r="H758" s="55">
        <f t="shared" ref="H758:U758" si="395">SUM(H759)</f>
        <v>0</v>
      </c>
      <c r="I758" s="55">
        <f t="shared" si="395"/>
        <v>0</v>
      </c>
      <c r="J758" s="55">
        <f t="shared" si="395"/>
        <v>0</v>
      </c>
      <c r="K758" s="55">
        <f t="shared" si="395"/>
        <v>0</v>
      </c>
      <c r="L758" s="22" t="str">
        <f t="shared" si="372"/>
        <v>-</v>
      </c>
      <c r="M758" s="55">
        <f t="shared" si="395"/>
        <v>0</v>
      </c>
      <c r="N758" s="55">
        <f t="shared" si="395"/>
        <v>0</v>
      </c>
      <c r="O758" s="55">
        <f t="shared" si="395"/>
        <v>0</v>
      </c>
      <c r="P758" s="55">
        <f t="shared" si="395"/>
        <v>0</v>
      </c>
      <c r="Q758" s="55">
        <f t="shared" si="395"/>
        <v>0</v>
      </c>
      <c r="R758" s="55">
        <f t="shared" si="395"/>
        <v>0</v>
      </c>
      <c r="S758" s="55">
        <f t="shared" si="395"/>
        <v>0</v>
      </c>
      <c r="T758" s="55">
        <f t="shared" si="395"/>
        <v>0</v>
      </c>
      <c r="U758" s="55">
        <f t="shared" si="395"/>
        <v>0</v>
      </c>
      <c r="V758" s="21"/>
      <c r="W758" s="21"/>
      <c r="X758" s="21"/>
      <c r="Y758" s="132"/>
    </row>
    <row r="759" spans="1:25" s="35" customFormat="1" ht="45" hidden="1" x14ac:dyDescent="0.25">
      <c r="A759" s="29" t="s">
        <v>277</v>
      </c>
      <c r="B759" s="28">
        <v>51</v>
      </c>
      <c r="C759" s="53" t="s">
        <v>25</v>
      </c>
      <c r="D759" s="56">
        <v>3861</v>
      </c>
      <c r="E759" s="32" t="s">
        <v>282</v>
      </c>
      <c r="F759" s="20"/>
      <c r="G759" s="54"/>
      <c r="H759" s="54"/>
      <c r="I759" s="54"/>
      <c r="J759" s="59"/>
      <c r="K759" s="54"/>
      <c r="L759" s="33" t="str">
        <f t="shared" si="372"/>
        <v>-</v>
      </c>
      <c r="M759" s="54"/>
      <c r="N759" s="54"/>
      <c r="O759" s="54">
        <v>0</v>
      </c>
      <c r="P759" s="59"/>
      <c r="Q759" s="54"/>
      <c r="R759" s="54"/>
      <c r="S759" s="59"/>
      <c r="T759" s="54">
        <v>0</v>
      </c>
      <c r="U759" s="59"/>
      <c r="V759" s="1"/>
      <c r="W759" s="1"/>
      <c r="X759" s="1"/>
      <c r="Y759" s="74"/>
    </row>
    <row r="760" spans="1:25" ht="78" x14ac:dyDescent="0.25">
      <c r="A760" s="417" t="s">
        <v>515</v>
      </c>
      <c r="B760" s="418"/>
      <c r="C760" s="418"/>
      <c r="D760" s="418"/>
      <c r="E760" s="20" t="s">
        <v>350</v>
      </c>
      <c r="F760" s="20" t="s">
        <v>251</v>
      </c>
      <c r="G760" s="55">
        <f>G761+G763+G765</f>
        <v>1000000</v>
      </c>
      <c r="H760" s="55">
        <f t="shared" ref="H760:U760" si="396">H761+H763+H765</f>
        <v>1000000</v>
      </c>
      <c r="I760" s="55">
        <f t="shared" si="396"/>
        <v>1000000</v>
      </c>
      <c r="J760" s="55">
        <f t="shared" si="396"/>
        <v>1000000</v>
      </c>
      <c r="K760" s="55">
        <f t="shared" si="396"/>
        <v>1000000</v>
      </c>
      <c r="L760" s="22">
        <f t="shared" si="372"/>
        <v>100</v>
      </c>
      <c r="M760" s="55">
        <f t="shared" si="396"/>
        <v>25000000</v>
      </c>
      <c r="N760" s="55">
        <f t="shared" si="396"/>
        <v>25000000</v>
      </c>
      <c r="O760" s="55">
        <f t="shared" si="396"/>
        <v>0</v>
      </c>
      <c r="P760" s="55">
        <f t="shared" si="396"/>
        <v>0</v>
      </c>
      <c r="Q760" s="55">
        <f t="shared" si="396"/>
        <v>120000000</v>
      </c>
      <c r="R760" s="55">
        <f t="shared" si="396"/>
        <v>0</v>
      </c>
      <c r="S760" s="55">
        <f t="shared" si="396"/>
        <v>0</v>
      </c>
      <c r="T760" s="55">
        <f t="shared" si="396"/>
        <v>0</v>
      </c>
      <c r="U760" s="55">
        <f t="shared" si="396"/>
        <v>0</v>
      </c>
    </row>
    <row r="761" spans="1:25" s="36" customFormat="1" ht="15.6" hidden="1" x14ac:dyDescent="0.25">
      <c r="A761" s="24" t="s">
        <v>276</v>
      </c>
      <c r="B761" s="25">
        <v>11</v>
      </c>
      <c r="C761" s="52" t="s">
        <v>27</v>
      </c>
      <c r="D761" s="42">
        <v>386</v>
      </c>
      <c r="E761" s="20"/>
      <c r="F761" s="20"/>
      <c r="G761" s="55">
        <f>SUM(G762)</f>
        <v>1000000</v>
      </c>
      <c r="H761" s="55">
        <f t="shared" ref="H761:U761" si="397">SUM(H762)</f>
        <v>1000000</v>
      </c>
      <c r="I761" s="55">
        <f t="shared" si="397"/>
        <v>1000000</v>
      </c>
      <c r="J761" s="55">
        <f t="shared" si="397"/>
        <v>1000000</v>
      </c>
      <c r="K761" s="55">
        <f t="shared" si="397"/>
        <v>1000000</v>
      </c>
      <c r="L761" s="22">
        <f t="shared" si="372"/>
        <v>100</v>
      </c>
      <c r="M761" s="55">
        <f t="shared" si="397"/>
        <v>25000000</v>
      </c>
      <c r="N761" s="55">
        <f t="shared" si="397"/>
        <v>25000000</v>
      </c>
      <c r="O761" s="55">
        <f t="shared" si="397"/>
        <v>0</v>
      </c>
      <c r="P761" s="55">
        <f t="shared" si="397"/>
        <v>0</v>
      </c>
      <c r="Q761" s="55">
        <f t="shared" si="397"/>
        <v>120000000</v>
      </c>
      <c r="R761" s="55">
        <f t="shared" si="397"/>
        <v>0</v>
      </c>
      <c r="S761" s="55">
        <f t="shared" si="397"/>
        <v>0</v>
      </c>
      <c r="T761" s="55">
        <f t="shared" si="397"/>
        <v>0</v>
      </c>
      <c r="U761" s="55">
        <f t="shared" si="397"/>
        <v>0</v>
      </c>
      <c r="V761" s="21"/>
      <c r="W761" s="21"/>
      <c r="X761" s="21"/>
      <c r="Y761" s="132"/>
    </row>
    <row r="762" spans="1:25" s="35" customFormat="1" ht="45" hidden="1" x14ac:dyDescent="0.25">
      <c r="A762" s="28" t="s">
        <v>276</v>
      </c>
      <c r="B762" s="29">
        <v>11</v>
      </c>
      <c r="C762" s="53" t="s">
        <v>27</v>
      </c>
      <c r="D762" s="31">
        <v>3861</v>
      </c>
      <c r="E762" s="32" t="s">
        <v>282</v>
      </c>
      <c r="F762" s="20"/>
      <c r="G762" s="54">
        <v>1000000</v>
      </c>
      <c r="H762" s="54">
        <v>1000000</v>
      </c>
      <c r="I762" s="54">
        <v>1000000</v>
      </c>
      <c r="J762" s="54">
        <v>1000000</v>
      </c>
      <c r="K762" s="54">
        <v>1000000</v>
      </c>
      <c r="L762" s="33">
        <f t="shared" si="372"/>
        <v>100</v>
      </c>
      <c r="M762" s="54">
        <v>25000000</v>
      </c>
      <c r="N762" s="54">
        <v>25000000</v>
      </c>
      <c r="O762" s="54"/>
      <c r="P762" s="54">
        <f>O762</f>
        <v>0</v>
      </c>
      <c r="Q762" s="54">
        <v>120000000</v>
      </c>
      <c r="R762" s="54"/>
      <c r="S762" s="54">
        <f>R762</f>
        <v>0</v>
      </c>
      <c r="T762" s="54">
        <v>0</v>
      </c>
      <c r="U762" s="54">
        <f>T762</f>
        <v>0</v>
      </c>
      <c r="V762" s="1"/>
      <c r="W762" s="1"/>
      <c r="X762" s="1"/>
      <c r="Y762" s="74"/>
    </row>
    <row r="763" spans="1:25" s="36" customFormat="1" ht="15.6" hidden="1" x14ac:dyDescent="0.25">
      <c r="A763" s="24" t="s">
        <v>276</v>
      </c>
      <c r="B763" s="25">
        <v>12</v>
      </c>
      <c r="C763" s="52" t="s">
        <v>27</v>
      </c>
      <c r="D763" s="27">
        <v>386</v>
      </c>
      <c r="E763" s="20"/>
      <c r="F763" s="20"/>
      <c r="G763" s="55">
        <f>SUM(G764)</f>
        <v>0</v>
      </c>
      <c r="H763" s="55">
        <f t="shared" ref="H763:U763" si="398">SUM(H764)</f>
        <v>0</v>
      </c>
      <c r="I763" s="55">
        <f t="shared" si="398"/>
        <v>0</v>
      </c>
      <c r="J763" s="55">
        <f t="shared" si="398"/>
        <v>0</v>
      </c>
      <c r="K763" s="55">
        <f t="shared" si="398"/>
        <v>0</v>
      </c>
      <c r="L763" s="22" t="str">
        <f t="shared" si="372"/>
        <v>-</v>
      </c>
      <c r="M763" s="55">
        <f t="shared" si="398"/>
        <v>0</v>
      </c>
      <c r="N763" s="55">
        <f t="shared" si="398"/>
        <v>0</v>
      </c>
      <c r="O763" s="55">
        <f t="shared" si="398"/>
        <v>0</v>
      </c>
      <c r="P763" s="55">
        <f t="shared" si="398"/>
        <v>0</v>
      </c>
      <c r="Q763" s="55">
        <f t="shared" si="398"/>
        <v>0</v>
      </c>
      <c r="R763" s="55">
        <f t="shared" si="398"/>
        <v>0</v>
      </c>
      <c r="S763" s="55">
        <f t="shared" si="398"/>
        <v>0</v>
      </c>
      <c r="T763" s="55">
        <f t="shared" si="398"/>
        <v>0</v>
      </c>
      <c r="U763" s="55">
        <f t="shared" si="398"/>
        <v>0</v>
      </c>
      <c r="V763" s="21"/>
      <c r="W763" s="21"/>
      <c r="X763" s="21"/>
      <c r="Y763" s="132"/>
    </row>
    <row r="764" spans="1:25" s="35" customFormat="1" ht="45" hidden="1" x14ac:dyDescent="0.25">
      <c r="A764" s="28" t="s">
        <v>276</v>
      </c>
      <c r="B764" s="29">
        <v>12</v>
      </c>
      <c r="C764" s="53" t="s">
        <v>27</v>
      </c>
      <c r="D764" s="31">
        <v>3861</v>
      </c>
      <c r="E764" s="32" t="s">
        <v>282</v>
      </c>
      <c r="F764" s="20"/>
      <c r="G764" s="54"/>
      <c r="H764" s="54"/>
      <c r="I764" s="54"/>
      <c r="J764" s="54"/>
      <c r="K764" s="54"/>
      <c r="L764" s="33" t="str">
        <f t="shared" si="372"/>
        <v>-</v>
      </c>
      <c r="M764" s="54"/>
      <c r="N764" s="54"/>
      <c r="O764" s="54">
        <v>0</v>
      </c>
      <c r="P764" s="54">
        <f>O764</f>
        <v>0</v>
      </c>
      <c r="Q764" s="54"/>
      <c r="R764" s="54"/>
      <c r="S764" s="54">
        <f>R764</f>
        <v>0</v>
      </c>
      <c r="T764" s="54">
        <v>0</v>
      </c>
      <c r="U764" s="54">
        <f>T764</f>
        <v>0</v>
      </c>
      <c r="V764" s="1"/>
      <c r="W764" s="1"/>
      <c r="X764" s="1"/>
      <c r="Y764" s="74"/>
    </row>
    <row r="765" spans="1:25" s="36" customFormat="1" ht="15.6" hidden="1" x14ac:dyDescent="0.25">
      <c r="A765" s="24" t="s">
        <v>276</v>
      </c>
      <c r="B765" s="25">
        <v>51</v>
      </c>
      <c r="C765" s="52" t="s">
        <v>27</v>
      </c>
      <c r="D765" s="27">
        <v>386</v>
      </c>
      <c r="E765" s="20"/>
      <c r="F765" s="20"/>
      <c r="G765" s="55">
        <f>SUM(G766)</f>
        <v>0</v>
      </c>
      <c r="H765" s="55">
        <f t="shared" ref="H765:U765" si="399">SUM(H766)</f>
        <v>0</v>
      </c>
      <c r="I765" s="55">
        <f t="shared" si="399"/>
        <v>0</v>
      </c>
      <c r="J765" s="55">
        <f t="shared" si="399"/>
        <v>0</v>
      </c>
      <c r="K765" s="55">
        <f t="shared" si="399"/>
        <v>0</v>
      </c>
      <c r="L765" s="22" t="str">
        <f t="shared" si="372"/>
        <v>-</v>
      </c>
      <c r="M765" s="55">
        <f t="shared" si="399"/>
        <v>0</v>
      </c>
      <c r="N765" s="55">
        <f t="shared" si="399"/>
        <v>0</v>
      </c>
      <c r="O765" s="55">
        <f t="shared" si="399"/>
        <v>0</v>
      </c>
      <c r="P765" s="55">
        <f t="shared" si="399"/>
        <v>0</v>
      </c>
      <c r="Q765" s="55">
        <f t="shared" si="399"/>
        <v>0</v>
      </c>
      <c r="R765" s="55">
        <f t="shared" si="399"/>
        <v>0</v>
      </c>
      <c r="S765" s="55">
        <f t="shared" si="399"/>
        <v>0</v>
      </c>
      <c r="T765" s="55">
        <f t="shared" si="399"/>
        <v>0</v>
      </c>
      <c r="U765" s="55">
        <f t="shared" si="399"/>
        <v>0</v>
      </c>
      <c r="V765" s="21"/>
      <c r="W765" s="21"/>
      <c r="X765" s="21"/>
      <c r="Y765" s="132"/>
    </row>
    <row r="766" spans="1:25" s="35" customFormat="1" ht="45" hidden="1" x14ac:dyDescent="0.25">
      <c r="A766" s="28" t="s">
        <v>276</v>
      </c>
      <c r="B766" s="29">
        <v>51</v>
      </c>
      <c r="C766" s="53" t="s">
        <v>27</v>
      </c>
      <c r="D766" s="31">
        <v>3861</v>
      </c>
      <c r="E766" s="32" t="s">
        <v>282</v>
      </c>
      <c r="F766" s="20"/>
      <c r="G766" s="54"/>
      <c r="H766" s="54"/>
      <c r="I766" s="54"/>
      <c r="J766" s="59"/>
      <c r="K766" s="54"/>
      <c r="L766" s="33" t="str">
        <f t="shared" si="372"/>
        <v>-</v>
      </c>
      <c r="M766" s="54"/>
      <c r="N766" s="54"/>
      <c r="O766" s="54">
        <v>0</v>
      </c>
      <c r="P766" s="59"/>
      <c r="Q766" s="54"/>
      <c r="R766" s="54"/>
      <c r="S766" s="59"/>
      <c r="T766" s="54">
        <v>0</v>
      </c>
      <c r="U766" s="59"/>
      <c r="V766" s="1"/>
      <c r="W766" s="1"/>
      <c r="X766" s="1"/>
      <c r="Y766" s="74"/>
    </row>
    <row r="767" spans="1:25" s="23" customFormat="1" ht="31.2" x14ac:dyDescent="0.25">
      <c r="A767" s="434" t="s">
        <v>415</v>
      </c>
      <c r="B767" s="434"/>
      <c r="C767" s="434"/>
      <c r="D767" s="434"/>
      <c r="E767" s="40" t="s">
        <v>416</v>
      </c>
      <c r="F767" s="20"/>
      <c r="G767" s="55">
        <f>G768+G770+G772</f>
        <v>0</v>
      </c>
      <c r="H767" s="55">
        <f t="shared" ref="H767:U767" si="400">H768+H770+H772</f>
        <v>0</v>
      </c>
      <c r="I767" s="55">
        <f t="shared" si="400"/>
        <v>0</v>
      </c>
      <c r="J767" s="55">
        <f t="shared" si="400"/>
        <v>0</v>
      </c>
      <c r="K767" s="55">
        <f t="shared" si="400"/>
        <v>0</v>
      </c>
      <c r="L767" s="22" t="str">
        <f t="shared" si="372"/>
        <v>-</v>
      </c>
      <c r="M767" s="55">
        <f t="shared" si="400"/>
        <v>0</v>
      </c>
      <c r="N767" s="55">
        <f t="shared" si="400"/>
        <v>0</v>
      </c>
      <c r="O767" s="55">
        <f t="shared" si="400"/>
        <v>0</v>
      </c>
      <c r="P767" s="55">
        <f t="shared" si="400"/>
        <v>0</v>
      </c>
      <c r="Q767" s="55">
        <f t="shared" si="400"/>
        <v>0</v>
      </c>
      <c r="R767" s="55">
        <f t="shared" si="400"/>
        <v>0</v>
      </c>
      <c r="S767" s="55">
        <f t="shared" si="400"/>
        <v>0</v>
      </c>
      <c r="T767" s="55">
        <f t="shared" si="400"/>
        <v>0</v>
      </c>
      <c r="U767" s="55">
        <f t="shared" si="400"/>
        <v>0</v>
      </c>
      <c r="V767" s="57"/>
      <c r="W767" s="57"/>
      <c r="X767" s="57"/>
      <c r="Y767" s="12"/>
    </row>
    <row r="768" spans="1:25" s="23" customFormat="1" ht="15.6" hidden="1" x14ac:dyDescent="0.25">
      <c r="A768" s="24"/>
      <c r="B768" s="25">
        <v>11</v>
      </c>
      <c r="C768" s="52" t="s">
        <v>27</v>
      </c>
      <c r="D768" s="27">
        <v>386</v>
      </c>
      <c r="E768" s="20"/>
      <c r="F768" s="20"/>
      <c r="G768" s="55">
        <f>SUM(G769)</f>
        <v>0</v>
      </c>
      <c r="H768" s="55">
        <f t="shared" ref="H768:U768" si="401">SUM(H769)</f>
        <v>0</v>
      </c>
      <c r="I768" s="55">
        <f t="shared" si="401"/>
        <v>0</v>
      </c>
      <c r="J768" s="55">
        <f t="shared" si="401"/>
        <v>0</v>
      </c>
      <c r="K768" s="55">
        <f t="shared" si="401"/>
        <v>0</v>
      </c>
      <c r="L768" s="22" t="str">
        <f t="shared" si="372"/>
        <v>-</v>
      </c>
      <c r="M768" s="55">
        <f t="shared" si="401"/>
        <v>0</v>
      </c>
      <c r="N768" s="55">
        <f t="shared" si="401"/>
        <v>0</v>
      </c>
      <c r="O768" s="55">
        <f t="shared" si="401"/>
        <v>0</v>
      </c>
      <c r="P768" s="55">
        <f t="shared" si="401"/>
        <v>0</v>
      </c>
      <c r="Q768" s="55">
        <f t="shared" si="401"/>
        <v>0</v>
      </c>
      <c r="R768" s="55">
        <f t="shared" si="401"/>
        <v>0</v>
      </c>
      <c r="S768" s="55">
        <f t="shared" si="401"/>
        <v>0</v>
      </c>
      <c r="T768" s="55">
        <f t="shared" si="401"/>
        <v>0</v>
      </c>
      <c r="U768" s="55">
        <f t="shared" si="401"/>
        <v>0</v>
      </c>
      <c r="V768" s="57"/>
      <c r="W768" s="57"/>
      <c r="X768" s="57"/>
      <c r="Y768" s="12"/>
    </row>
    <row r="769" spans="1:25" ht="15.6" hidden="1" x14ac:dyDescent="0.25">
      <c r="A769" s="43"/>
      <c r="B769" s="44">
        <v>11</v>
      </c>
      <c r="C769" s="63" t="s">
        <v>27</v>
      </c>
      <c r="D769" s="46" t="s">
        <v>430</v>
      </c>
      <c r="E769" s="38"/>
      <c r="F769" s="20"/>
      <c r="G769" s="54"/>
      <c r="H769" s="54"/>
      <c r="I769" s="54"/>
      <c r="J769" s="54"/>
      <c r="K769" s="54"/>
      <c r="L769" s="33" t="str">
        <f t="shared" si="372"/>
        <v>-</v>
      </c>
      <c r="M769" s="54"/>
      <c r="N769" s="54"/>
      <c r="O769" s="54">
        <v>0</v>
      </c>
      <c r="P769" s="54">
        <f>O769</f>
        <v>0</v>
      </c>
      <c r="Q769" s="54"/>
      <c r="R769" s="54"/>
      <c r="S769" s="54">
        <f>R769</f>
        <v>0</v>
      </c>
      <c r="T769" s="54"/>
      <c r="U769" s="54">
        <f>T769</f>
        <v>0</v>
      </c>
    </row>
    <row r="770" spans="1:25" s="23" customFormat="1" ht="15.6" hidden="1" x14ac:dyDescent="0.25">
      <c r="A770" s="24"/>
      <c r="B770" s="25">
        <v>12</v>
      </c>
      <c r="C770" s="52" t="s">
        <v>27</v>
      </c>
      <c r="D770" s="27">
        <v>386</v>
      </c>
      <c r="E770" s="20"/>
      <c r="F770" s="20"/>
      <c r="G770" s="55">
        <f>SUM(G771)</f>
        <v>0</v>
      </c>
      <c r="H770" s="55">
        <f t="shared" ref="H770:U770" si="402">SUM(H771)</f>
        <v>0</v>
      </c>
      <c r="I770" s="55">
        <f t="shared" si="402"/>
        <v>0</v>
      </c>
      <c r="J770" s="55">
        <f t="shared" si="402"/>
        <v>0</v>
      </c>
      <c r="K770" s="55">
        <f t="shared" si="402"/>
        <v>0</v>
      </c>
      <c r="L770" s="22" t="str">
        <f t="shared" si="372"/>
        <v>-</v>
      </c>
      <c r="M770" s="55">
        <f t="shared" si="402"/>
        <v>0</v>
      </c>
      <c r="N770" s="55">
        <f t="shared" si="402"/>
        <v>0</v>
      </c>
      <c r="O770" s="55">
        <f t="shared" si="402"/>
        <v>0</v>
      </c>
      <c r="P770" s="55">
        <f t="shared" si="402"/>
        <v>0</v>
      </c>
      <c r="Q770" s="55">
        <f t="shared" si="402"/>
        <v>0</v>
      </c>
      <c r="R770" s="55">
        <f t="shared" si="402"/>
        <v>0</v>
      </c>
      <c r="S770" s="55">
        <f t="shared" si="402"/>
        <v>0</v>
      </c>
      <c r="T770" s="55">
        <f t="shared" si="402"/>
        <v>0</v>
      </c>
      <c r="U770" s="55">
        <f t="shared" si="402"/>
        <v>0</v>
      </c>
      <c r="V770" s="57"/>
      <c r="W770" s="57"/>
      <c r="X770" s="57"/>
      <c r="Y770" s="12"/>
    </row>
    <row r="771" spans="1:25" ht="15.6" hidden="1" x14ac:dyDescent="0.25">
      <c r="A771" s="43"/>
      <c r="B771" s="44">
        <v>12</v>
      </c>
      <c r="C771" s="63" t="s">
        <v>27</v>
      </c>
      <c r="D771" s="46" t="s">
        <v>430</v>
      </c>
      <c r="E771" s="38"/>
      <c r="F771" s="20"/>
      <c r="G771" s="54"/>
      <c r="H771" s="54"/>
      <c r="I771" s="54"/>
      <c r="J771" s="54"/>
      <c r="K771" s="54"/>
      <c r="L771" s="33" t="str">
        <f t="shared" si="372"/>
        <v>-</v>
      </c>
      <c r="M771" s="54"/>
      <c r="N771" s="54"/>
      <c r="O771" s="54"/>
      <c r="P771" s="54">
        <f>O771</f>
        <v>0</v>
      </c>
      <c r="Q771" s="54"/>
      <c r="R771" s="54"/>
      <c r="S771" s="54">
        <f>R771</f>
        <v>0</v>
      </c>
      <c r="T771" s="54"/>
      <c r="U771" s="54">
        <f>T771</f>
        <v>0</v>
      </c>
    </row>
    <row r="772" spans="1:25" s="23" customFormat="1" ht="15.6" hidden="1" x14ac:dyDescent="0.25">
      <c r="A772" s="24"/>
      <c r="B772" s="25">
        <v>51</v>
      </c>
      <c r="C772" s="52" t="s">
        <v>27</v>
      </c>
      <c r="D772" s="27">
        <v>386</v>
      </c>
      <c r="E772" s="20"/>
      <c r="F772" s="20"/>
      <c r="G772" s="55">
        <f>SUM(G773)</f>
        <v>0</v>
      </c>
      <c r="H772" s="55">
        <f t="shared" ref="H772:U772" si="403">SUM(H773)</f>
        <v>0</v>
      </c>
      <c r="I772" s="55">
        <f t="shared" si="403"/>
        <v>0</v>
      </c>
      <c r="J772" s="55">
        <f t="shared" si="403"/>
        <v>0</v>
      </c>
      <c r="K772" s="55">
        <f t="shared" si="403"/>
        <v>0</v>
      </c>
      <c r="L772" s="22" t="str">
        <f t="shared" si="372"/>
        <v>-</v>
      </c>
      <c r="M772" s="55">
        <f t="shared" si="403"/>
        <v>0</v>
      </c>
      <c r="N772" s="55">
        <f t="shared" si="403"/>
        <v>0</v>
      </c>
      <c r="O772" s="55">
        <f t="shared" si="403"/>
        <v>0</v>
      </c>
      <c r="P772" s="55">
        <f t="shared" si="403"/>
        <v>0</v>
      </c>
      <c r="Q772" s="55">
        <f t="shared" si="403"/>
        <v>0</v>
      </c>
      <c r="R772" s="55">
        <f t="shared" si="403"/>
        <v>0</v>
      </c>
      <c r="S772" s="55">
        <f t="shared" si="403"/>
        <v>0</v>
      </c>
      <c r="T772" s="55">
        <f t="shared" si="403"/>
        <v>0</v>
      </c>
      <c r="U772" s="55">
        <f t="shared" si="403"/>
        <v>0</v>
      </c>
      <c r="V772" s="57"/>
      <c r="W772" s="57"/>
      <c r="X772" s="57"/>
      <c r="Y772" s="12"/>
    </row>
    <row r="773" spans="1:25" ht="15.6" hidden="1" x14ac:dyDescent="0.25">
      <c r="A773" s="43"/>
      <c r="B773" s="44">
        <v>51</v>
      </c>
      <c r="C773" s="63" t="s">
        <v>27</v>
      </c>
      <c r="D773" s="46" t="s">
        <v>430</v>
      </c>
      <c r="E773" s="38"/>
      <c r="F773" s="20"/>
      <c r="G773" s="54"/>
      <c r="H773" s="54"/>
      <c r="I773" s="54"/>
      <c r="J773" s="59"/>
      <c r="K773" s="54"/>
      <c r="L773" s="33" t="str">
        <f t="shared" si="372"/>
        <v>-</v>
      </c>
      <c r="M773" s="54"/>
      <c r="N773" s="54"/>
      <c r="O773" s="54"/>
      <c r="P773" s="59"/>
      <c r="Q773" s="54"/>
      <c r="R773" s="54"/>
      <c r="S773" s="59"/>
      <c r="T773" s="54"/>
      <c r="U773" s="59"/>
    </row>
    <row r="774" spans="1:25" s="23" customFormat="1" ht="48" customHeight="1" x14ac:dyDescent="0.25">
      <c r="A774" s="434" t="s">
        <v>415</v>
      </c>
      <c r="B774" s="434"/>
      <c r="C774" s="434"/>
      <c r="D774" s="434"/>
      <c r="E774" s="40" t="s">
        <v>417</v>
      </c>
      <c r="F774" s="20"/>
      <c r="G774" s="55">
        <f>G775+G777</f>
        <v>0</v>
      </c>
      <c r="H774" s="55">
        <f t="shared" ref="H774:U774" si="404">H775+H777</f>
        <v>0</v>
      </c>
      <c r="I774" s="55">
        <f t="shared" si="404"/>
        <v>0</v>
      </c>
      <c r="J774" s="55">
        <f t="shared" si="404"/>
        <v>0</v>
      </c>
      <c r="K774" s="55">
        <f t="shared" si="404"/>
        <v>0</v>
      </c>
      <c r="L774" s="22" t="str">
        <f t="shared" si="372"/>
        <v>-</v>
      </c>
      <c r="M774" s="55">
        <f t="shared" si="404"/>
        <v>0</v>
      </c>
      <c r="N774" s="55">
        <f t="shared" si="404"/>
        <v>0</v>
      </c>
      <c r="O774" s="55">
        <f t="shared" si="404"/>
        <v>0</v>
      </c>
      <c r="P774" s="55">
        <f t="shared" si="404"/>
        <v>0</v>
      </c>
      <c r="Q774" s="55">
        <f t="shared" si="404"/>
        <v>0</v>
      </c>
      <c r="R774" s="55">
        <f t="shared" si="404"/>
        <v>0</v>
      </c>
      <c r="S774" s="55">
        <f t="shared" si="404"/>
        <v>0</v>
      </c>
      <c r="T774" s="55">
        <f t="shared" si="404"/>
        <v>0</v>
      </c>
      <c r="U774" s="55">
        <f t="shared" si="404"/>
        <v>0</v>
      </c>
      <c r="V774" s="57"/>
      <c r="W774" s="57"/>
      <c r="X774" s="57"/>
      <c r="Y774" s="12"/>
    </row>
    <row r="775" spans="1:25" s="23" customFormat="1" ht="15.6" hidden="1" x14ac:dyDescent="0.25">
      <c r="A775" s="24"/>
      <c r="B775" s="25">
        <v>12</v>
      </c>
      <c r="C775" s="52" t="s">
        <v>27</v>
      </c>
      <c r="D775" s="27">
        <v>386</v>
      </c>
      <c r="E775" s="20"/>
      <c r="F775" s="20"/>
      <c r="G775" s="55">
        <f>SUM(G776)</f>
        <v>0</v>
      </c>
      <c r="H775" s="55">
        <f t="shared" ref="H775:U775" si="405">SUM(H776)</f>
        <v>0</v>
      </c>
      <c r="I775" s="55">
        <f t="shared" si="405"/>
        <v>0</v>
      </c>
      <c r="J775" s="55">
        <f t="shared" si="405"/>
        <v>0</v>
      </c>
      <c r="K775" s="55">
        <f t="shared" si="405"/>
        <v>0</v>
      </c>
      <c r="L775" s="22" t="str">
        <f t="shared" si="372"/>
        <v>-</v>
      </c>
      <c r="M775" s="55">
        <f t="shared" si="405"/>
        <v>0</v>
      </c>
      <c r="N775" s="55">
        <f t="shared" si="405"/>
        <v>0</v>
      </c>
      <c r="O775" s="55">
        <f t="shared" si="405"/>
        <v>0</v>
      </c>
      <c r="P775" s="55">
        <f t="shared" si="405"/>
        <v>0</v>
      </c>
      <c r="Q775" s="55">
        <f t="shared" si="405"/>
        <v>0</v>
      </c>
      <c r="R775" s="55">
        <f t="shared" si="405"/>
        <v>0</v>
      </c>
      <c r="S775" s="55">
        <f t="shared" si="405"/>
        <v>0</v>
      </c>
      <c r="T775" s="55">
        <f t="shared" si="405"/>
        <v>0</v>
      </c>
      <c r="U775" s="55">
        <f t="shared" si="405"/>
        <v>0</v>
      </c>
      <c r="V775" s="57"/>
      <c r="W775" s="57"/>
      <c r="X775" s="57"/>
      <c r="Y775" s="12"/>
    </row>
    <row r="776" spans="1:25" ht="15.6" hidden="1" x14ac:dyDescent="0.25">
      <c r="A776" s="43"/>
      <c r="B776" s="44">
        <v>12</v>
      </c>
      <c r="C776" s="63" t="s">
        <v>27</v>
      </c>
      <c r="D776" s="46" t="s">
        <v>430</v>
      </c>
      <c r="E776" s="38"/>
      <c r="F776" s="20"/>
      <c r="G776" s="54"/>
      <c r="H776" s="54"/>
      <c r="I776" s="54"/>
      <c r="J776" s="54"/>
      <c r="K776" s="54"/>
      <c r="L776" s="33" t="str">
        <f t="shared" si="372"/>
        <v>-</v>
      </c>
      <c r="M776" s="54"/>
      <c r="N776" s="54"/>
      <c r="O776" s="54">
        <v>0</v>
      </c>
      <c r="P776" s="54">
        <f>O776</f>
        <v>0</v>
      </c>
      <c r="Q776" s="54"/>
      <c r="R776" s="54"/>
      <c r="S776" s="54">
        <f>R776</f>
        <v>0</v>
      </c>
      <c r="T776" s="54"/>
      <c r="U776" s="54">
        <f>T776</f>
        <v>0</v>
      </c>
    </row>
    <row r="777" spans="1:25" s="23" customFormat="1" ht="15.6" hidden="1" x14ac:dyDescent="0.25">
      <c r="A777" s="24"/>
      <c r="B777" s="25">
        <v>51</v>
      </c>
      <c r="C777" s="52" t="s">
        <v>27</v>
      </c>
      <c r="D777" s="27">
        <v>386</v>
      </c>
      <c r="E777" s="20"/>
      <c r="F777" s="20"/>
      <c r="G777" s="55">
        <f>SUM(G778)</f>
        <v>0</v>
      </c>
      <c r="H777" s="55">
        <f t="shared" ref="H777:U777" si="406">SUM(H778)</f>
        <v>0</v>
      </c>
      <c r="I777" s="55">
        <f t="shared" si="406"/>
        <v>0</v>
      </c>
      <c r="J777" s="55">
        <f t="shared" si="406"/>
        <v>0</v>
      </c>
      <c r="K777" s="55">
        <f t="shared" si="406"/>
        <v>0</v>
      </c>
      <c r="L777" s="22" t="str">
        <f t="shared" si="372"/>
        <v>-</v>
      </c>
      <c r="M777" s="55">
        <f t="shared" si="406"/>
        <v>0</v>
      </c>
      <c r="N777" s="55">
        <f t="shared" si="406"/>
        <v>0</v>
      </c>
      <c r="O777" s="55">
        <f t="shared" si="406"/>
        <v>0</v>
      </c>
      <c r="P777" s="55">
        <f t="shared" si="406"/>
        <v>0</v>
      </c>
      <c r="Q777" s="55">
        <f t="shared" si="406"/>
        <v>0</v>
      </c>
      <c r="R777" s="55">
        <f t="shared" si="406"/>
        <v>0</v>
      </c>
      <c r="S777" s="55">
        <f t="shared" si="406"/>
        <v>0</v>
      </c>
      <c r="T777" s="55">
        <f t="shared" si="406"/>
        <v>0</v>
      </c>
      <c r="U777" s="55">
        <f t="shared" si="406"/>
        <v>0</v>
      </c>
      <c r="V777" s="57"/>
      <c r="W777" s="57"/>
      <c r="X777" s="57"/>
      <c r="Y777" s="12"/>
    </row>
    <row r="778" spans="1:25" ht="15.6" hidden="1" x14ac:dyDescent="0.25">
      <c r="A778" s="43"/>
      <c r="B778" s="44">
        <v>51</v>
      </c>
      <c r="C778" s="63" t="s">
        <v>27</v>
      </c>
      <c r="D778" s="46" t="s">
        <v>430</v>
      </c>
      <c r="E778" s="38"/>
      <c r="F778" s="20"/>
      <c r="G778" s="54"/>
      <c r="H778" s="54"/>
      <c r="I778" s="54"/>
      <c r="J778" s="59"/>
      <c r="K778" s="54"/>
      <c r="L778" s="33" t="str">
        <f t="shared" si="372"/>
        <v>-</v>
      </c>
      <c r="M778" s="54"/>
      <c r="N778" s="54"/>
      <c r="O778" s="54">
        <v>0</v>
      </c>
      <c r="P778" s="59"/>
      <c r="Q778" s="54"/>
      <c r="R778" s="54"/>
      <c r="S778" s="59"/>
      <c r="T778" s="54"/>
      <c r="U778" s="59"/>
    </row>
    <row r="779" spans="1:25" s="23" customFormat="1" ht="31.2" x14ac:dyDescent="0.25">
      <c r="A779" s="434" t="s">
        <v>415</v>
      </c>
      <c r="B779" s="434"/>
      <c r="C779" s="434"/>
      <c r="D779" s="434"/>
      <c r="E779" s="40" t="s">
        <v>418</v>
      </c>
      <c r="F779" s="20"/>
      <c r="G779" s="55">
        <f>G780+G782</f>
        <v>0</v>
      </c>
      <c r="H779" s="55">
        <f t="shared" ref="H779:U779" si="407">H780+H782</f>
        <v>0</v>
      </c>
      <c r="I779" s="55">
        <f t="shared" si="407"/>
        <v>0</v>
      </c>
      <c r="J779" s="55">
        <f t="shared" si="407"/>
        <v>0</v>
      </c>
      <c r="K779" s="55">
        <f t="shared" si="407"/>
        <v>0</v>
      </c>
      <c r="L779" s="22" t="str">
        <f t="shared" si="372"/>
        <v>-</v>
      </c>
      <c r="M779" s="55">
        <f t="shared" si="407"/>
        <v>0</v>
      </c>
      <c r="N779" s="55">
        <f t="shared" si="407"/>
        <v>0</v>
      </c>
      <c r="O779" s="55">
        <f t="shared" si="407"/>
        <v>0</v>
      </c>
      <c r="P779" s="55">
        <f t="shared" si="407"/>
        <v>0</v>
      </c>
      <c r="Q779" s="55">
        <f t="shared" si="407"/>
        <v>0</v>
      </c>
      <c r="R779" s="55">
        <f t="shared" si="407"/>
        <v>0</v>
      </c>
      <c r="S779" s="55">
        <f t="shared" si="407"/>
        <v>0</v>
      </c>
      <c r="T779" s="55">
        <f t="shared" si="407"/>
        <v>0</v>
      </c>
      <c r="U779" s="55">
        <f t="shared" si="407"/>
        <v>0</v>
      </c>
      <c r="V779" s="57"/>
      <c r="W779" s="57"/>
      <c r="X779" s="57"/>
      <c r="Y779" s="12"/>
    </row>
    <row r="780" spans="1:25" s="23" customFormat="1" ht="15.6" hidden="1" x14ac:dyDescent="0.25">
      <c r="A780" s="24"/>
      <c r="B780" s="25">
        <v>12</v>
      </c>
      <c r="C780" s="52" t="s">
        <v>27</v>
      </c>
      <c r="D780" s="27">
        <v>386</v>
      </c>
      <c r="E780" s="20"/>
      <c r="F780" s="20"/>
      <c r="G780" s="55">
        <f>SUM(G781)</f>
        <v>0</v>
      </c>
      <c r="H780" s="55">
        <f t="shared" ref="H780:U780" si="408">SUM(H781)</f>
        <v>0</v>
      </c>
      <c r="I780" s="55">
        <f t="shared" si="408"/>
        <v>0</v>
      </c>
      <c r="J780" s="55">
        <f t="shared" si="408"/>
        <v>0</v>
      </c>
      <c r="K780" s="55">
        <f t="shared" si="408"/>
        <v>0</v>
      </c>
      <c r="L780" s="22" t="str">
        <f t="shared" si="372"/>
        <v>-</v>
      </c>
      <c r="M780" s="55">
        <f t="shared" si="408"/>
        <v>0</v>
      </c>
      <c r="N780" s="55">
        <f t="shared" si="408"/>
        <v>0</v>
      </c>
      <c r="O780" s="55">
        <f t="shared" si="408"/>
        <v>0</v>
      </c>
      <c r="P780" s="55">
        <f t="shared" si="408"/>
        <v>0</v>
      </c>
      <c r="Q780" s="55">
        <f t="shared" si="408"/>
        <v>0</v>
      </c>
      <c r="R780" s="55">
        <f t="shared" si="408"/>
        <v>0</v>
      </c>
      <c r="S780" s="55">
        <f t="shared" si="408"/>
        <v>0</v>
      </c>
      <c r="T780" s="55">
        <f t="shared" si="408"/>
        <v>0</v>
      </c>
      <c r="U780" s="55">
        <f t="shared" si="408"/>
        <v>0</v>
      </c>
      <c r="V780" s="57"/>
      <c r="W780" s="57"/>
      <c r="X780" s="57"/>
      <c r="Y780" s="12"/>
    </row>
    <row r="781" spans="1:25" ht="15.6" hidden="1" x14ac:dyDescent="0.25">
      <c r="A781" s="43"/>
      <c r="B781" s="44">
        <v>12</v>
      </c>
      <c r="C781" s="63" t="s">
        <v>27</v>
      </c>
      <c r="D781" s="46" t="s">
        <v>430</v>
      </c>
      <c r="E781" s="38"/>
      <c r="F781" s="20"/>
      <c r="G781" s="54"/>
      <c r="H781" s="54"/>
      <c r="I781" s="54"/>
      <c r="J781" s="54"/>
      <c r="K781" s="54"/>
      <c r="L781" s="33" t="str">
        <f t="shared" si="372"/>
        <v>-</v>
      </c>
      <c r="M781" s="54"/>
      <c r="N781" s="54"/>
      <c r="O781" s="54">
        <v>0</v>
      </c>
      <c r="P781" s="54">
        <f>O781</f>
        <v>0</v>
      </c>
      <c r="Q781" s="54"/>
      <c r="R781" s="54"/>
      <c r="S781" s="54">
        <f>R781</f>
        <v>0</v>
      </c>
      <c r="T781" s="54"/>
      <c r="U781" s="54">
        <f>T781</f>
        <v>0</v>
      </c>
    </row>
    <row r="782" spans="1:25" s="23" customFormat="1" ht="15.6" hidden="1" x14ac:dyDescent="0.25">
      <c r="A782" s="24"/>
      <c r="B782" s="25">
        <v>51</v>
      </c>
      <c r="C782" s="52" t="s">
        <v>27</v>
      </c>
      <c r="D782" s="27">
        <v>386</v>
      </c>
      <c r="E782" s="20"/>
      <c r="F782" s="20"/>
      <c r="G782" s="55">
        <f>SUM(G783)</f>
        <v>0</v>
      </c>
      <c r="H782" s="55">
        <f t="shared" ref="H782:U782" si="409">SUM(H783)</f>
        <v>0</v>
      </c>
      <c r="I782" s="55">
        <f t="shared" si="409"/>
        <v>0</v>
      </c>
      <c r="J782" s="55">
        <f t="shared" si="409"/>
        <v>0</v>
      </c>
      <c r="K782" s="55">
        <f t="shared" si="409"/>
        <v>0</v>
      </c>
      <c r="L782" s="22" t="str">
        <f t="shared" si="372"/>
        <v>-</v>
      </c>
      <c r="M782" s="55">
        <f t="shared" si="409"/>
        <v>0</v>
      </c>
      <c r="N782" s="55">
        <f t="shared" si="409"/>
        <v>0</v>
      </c>
      <c r="O782" s="55">
        <f t="shared" si="409"/>
        <v>0</v>
      </c>
      <c r="P782" s="55">
        <f t="shared" si="409"/>
        <v>0</v>
      </c>
      <c r="Q782" s="55">
        <f t="shared" si="409"/>
        <v>0</v>
      </c>
      <c r="R782" s="55">
        <f t="shared" si="409"/>
        <v>0</v>
      </c>
      <c r="S782" s="55">
        <f t="shared" si="409"/>
        <v>0</v>
      </c>
      <c r="T782" s="55">
        <f t="shared" si="409"/>
        <v>0</v>
      </c>
      <c r="U782" s="55">
        <f t="shared" si="409"/>
        <v>0</v>
      </c>
      <c r="V782" s="57"/>
      <c r="W782" s="57"/>
      <c r="X782" s="57"/>
      <c r="Y782" s="12"/>
    </row>
    <row r="783" spans="1:25" ht="15.6" hidden="1" x14ac:dyDescent="0.25">
      <c r="A783" s="43"/>
      <c r="B783" s="44">
        <v>51</v>
      </c>
      <c r="C783" s="63" t="s">
        <v>27</v>
      </c>
      <c r="D783" s="46" t="s">
        <v>430</v>
      </c>
      <c r="E783" s="38"/>
      <c r="F783" s="20"/>
      <c r="G783" s="54"/>
      <c r="H783" s="54"/>
      <c r="I783" s="54"/>
      <c r="J783" s="59"/>
      <c r="K783" s="54"/>
      <c r="L783" s="33" t="str">
        <f t="shared" si="372"/>
        <v>-</v>
      </c>
      <c r="M783" s="54"/>
      <c r="N783" s="54"/>
      <c r="O783" s="54">
        <v>0</v>
      </c>
      <c r="P783" s="59"/>
      <c r="Q783" s="54"/>
      <c r="R783" s="54"/>
      <c r="S783" s="59"/>
      <c r="T783" s="54"/>
      <c r="U783" s="59"/>
    </row>
    <row r="784" spans="1:25" s="23" customFormat="1" ht="65.25" customHeight="1" x14ac:dyDescent="0.25">
      <c r="A784" s="417" t="s">
        <v>51</v>
      </c>
      <c r="B784" s="417"/>
      <c r="C784" s="417"/>
      <c r="D784" s="417"/>
      <c r="E784" s="20" t="s">
        <v>45</v>
      </c>
      <c r="F784" s="20" t="s">
        <v>253</v>
      </c>
      <c r="G784" s="21">
        <f>SUM(G785)</f>
        <v>285000</v>
      </c>
      <c r="H784" s="21">
        <f t="shared" ref="H784:U785" si="410">SUM(H785)</f>
        <v>285000</v>
      </c>
      <c r="I784" s="21">
        <f t="shared" si="410"/>
        <v>285000</v>
      </c>
      <c r="J784" s="21">
        <f t="shared" si="410"/>
        <v>285000</v>
      </c>
      <c r="K784" s="21">
        <f t="shared" si="410"/>
        <v>134079.69</v>
      </c>
      <c r="L784" s="22">
        <f t="shared" si="372"/>
        <v>47.045505263157892</v>
      </c>
      <c r="M784" s="21">
        <f t="shared" si="410"/>
        <v>0</v>
      </c>
      <c r="N784" s="21">
        <f t="shared" si="410"/>
        <v>0</v>
      </c>
      <c r="O784" s="21">
        <f t="shared" si="410"/>
        <v>0</v>
      </c>
      <c r="P784" s="21">
        <f t="shared" si="410"/>
        <v>0</v>
      </c>
      <c r="Q784" s="21">
        <f t="shared" si="410"/>
        <v>0</v>
      </c>
      <c r="R784" s="21">
        <f t="shared" si="410"/>
        <v>0</v>
      </c>
      <c r="S784" s="21">
        <f t="shared" si="410"/>
        <v>0</v>
      </c>
      <c r="T784" s="21">
        <f t="shared" si="410"/>
        <v>0</v>
      </c>
      <c r="U784" s="21">
        <f t="shared" si="410"/>
        <v>0</v>
      </c>
      <c r="V784" s="57"/>
      <c r="W784" s="57"/>
      <c r="X784" s="57"/>
      <c r="Y784" s="12"/>
    </row>
    <row r="785" spans="1:25" s="23" customFormat="1" ht="15.6" hidden="1" x14ac:dyDescent="0.25">
      <c r="A785" s="24" t="s">
        <v>51</v>
      </c>
      <c r="B785" s="25">
        <v>11</v>
      </c>
      <c r="C785" s="52" t="s">
        <v>28</v>
      </c>
      <c r="D785" s="42">
        <v>329</v>
      </c>
      <c r="E785" s="20"/>
      <c r="F785" s="20"/>
      <c r="G785" s="21">
        <f>SUM(G786)</f>
        <v>285000</v>
      </c>
      <c r="H785" s="21">
        <f t="shared" si="410"/>
        <v>285000</v>
      </c>
      <c r="I785" s="21">
        <f t="shared" si="410"/>
        <v>285000</v>
      </c>
      <c r="J785" s="21">
        <f t="shared" si="410"/>
        <v>285000</v>
      </c>
      <c r="K785" s="21">
        <f t="shared" si="410"/>
        <v>134079.69</v>
      </c>
      <c r="L785" s="22">
        <f t="shared" si="372"/>
        <v>47.045505263157892</v>
      </c>
      <c r="M785" s="21">
        <f t="shared" si="410"/>
        <v>0</v>
      </c>
      <c r="N785" s="21">
        <f t="shared" si="410"/>
        <v>0</v>
      </c>
      <c r="O785" s="21">
        <f t="shared" si="410"/>
        <v>0</v>
      </c>
      <c r="P785" s="21">
        <f t="shared" si="410"/>
        <v>0</v>
      </c>
      <c r="Q785" s="21">
        <f t="shared" si="410"/>
        <v>0</v>
      </c>
      <c r="R785" s="21">
        <f t="shared" si="410"/>
        <v>0</v>
      </c>
      <c r="S785" s="21">
        <f t="shared" si="410"/>
        <v>0</v>
      </c>
      <c r="T785" s="21">
        <f t="shared" si="410"/>
        <v>0</v>
      </c>
      <c r="U785" s="21">
        <f t="shared" si="410"/>
        <v>0</v>
      </c>
      <c r="V785" s="57"/>
      <c r="W785" s="57"/>
      <c r="X785" s="57"/>
      <c r="Y785" s="12"/>
    </row>
    <row r="786" spans="1:25" hidden="1" x14ac:dyDescent="0.25">
      <c r="A786" s="28" t="s">
        <v>51</v>
      </c>
      <c r="B786" s="29">
        <v>11</v>
      </c>
      <c r="C786" s="53" t="s">
        <v>28</v>
      </c>
      <c r="D786" s="56">
        <v>3294</v>
      </c>
      <c r="E786" s="32" t="s">
        <v>37</v>
      </c>
      <c r="F786" s="32"/>
      <c r="G786" s="1">
        <v>285000</v>
      </c>
      <c r="H786" s="1">
        <v>285000</v>
      </c>
      <c r="I786" s="1">
        <v>285000</v>
      </c>
      <c r="J786" s="1">
        <v>285000</v>
      </c>
      <c r="K786" s="1">
        <v>134079.69</v>
      </c>
      <c r="L786" s="33">
        <f t="shared" si="372"/>
        <v>47.045505263157892</v>
      </c>
      <c r="M786" s="1">
        <v>0</v>
      </c>
      <c r="N786" s="1">
        <v>0</v>
      </c>
      <c r="O786" s="1"/>
      <c r="P786" s="1">
        <f>O786</f>
        <v>0</v>
      </c>
      <c r="Q786" s="1">
        <v>0</v>
      </c>
      <c r="R786" s="1"/>
      <c r="S786" s="1">
        <f>R786</f>
        <v>0</v>
      </c>
      <c r="T786" s="1"/>
      <c r="U786" s="1">
        <f>T786</f>
        <v>0</v>
      </c>
    </row>
    <row r="787" spans="1:25" ht="62.4" x14ac:dyDescent="0.25">
      <c r="A787" s="417" t="s">
        <v>516</v>
      </c>
      <c r="B787" s="417"/>
      <c r="C787" s="417"/>
      <c r="D787" s="417"/>
      <c r="E787" s="20" t="s">
        <v>349</v>
      </c>
      <c r="F787" s="20" t="s">
        <v>253</v>
      </c>
      <c r="G787" s="21">
        <f>G788+G790+G792+G794+G796</f>
        <v>5300000</v>
      </c>
      <c r="H787" s="21">
        <f>H788+H790+H792+H794+H796</f>
        <v>965000</v>
      </c>
      <c r="I787" s="21">
        <f>I788+I790+I792+I794+I796+I798+I800</f>
        <v>5300000</v>
      </c>
      <c r="J787" s="21">
        <f t="shared" ref="J787:U787" si="411">J788+J790+J792+J794+J796+J798+J800</f>
        <v>965000</v>
      </c>
      <c r="K787" s="21">
        <f t="shared" si="411"/>
        <v>1498084.2200000002</v>
      </c>
      <c r="L787" s="22">
        <f t="shared" si="372"/>
        <v>28.265740000000005</v>
      </c>
      <c r="M787" s="21">
        <f t="shared" si="411"/>
        <v>1208000</v>
      </c>
      <c r="N787" s="21">
        <f t="shared" si="411"/>
        <v>181200</v>
      </c>
      <c r="O787" s="21">
        <f t="shared" si="411"/>
        <v>0</v>
      </c>
      <c r="P787" s="21">
        <f t="shared" si="411"/>
        <v>0</v>
      </c>
      <c r="Q787" s="21">
        <f t="shared" si="411"/>
        <v>3624000</v>
      </c>
      <c r="R787" s="21">
        <f t="shared" si="411"/>
        <v>0</v>
      </c>
      <c r="S787" s="21">
        <f t="shared" si="411"/>
        <v>0</v>
      </c>
      <c r="T787" s="21">
        <f t="shared" si="411"/>
        <v>0</v>
      </c>
      <c r="U787" s="21">
        <f t="shared" si="411"/>
        <v>0</v>
      </c>
    </row>
    <row r="788" spans="1:25" s="36" customFormat="1" ht="15.6" hidden="1" x14ac:dyDescent="0.25">
      <c r="A788" s="25" t="s">
        <v>217</v>
      </c>
      <c r="B788" s="25">
        <v>11</v>
      </c>
      <c r="C788" s="52" t="s">
        <v>28</v>
      </c>
      <c r="D788" s="27">
        <v>323</v>
      </c>
      <c r="E788" s="20"/>
      <c r="F788" s="20"/>
      <c r="G788" s="21">
        <f>SUM(G789)</f>
        <v>200000</v>
      </c>
      <c r="H788" s="21">
        <f t="shared" ref="H788:U788" si="412">SUM(H789)</f>
        <v>200000</v>
      </c>
      <c r="I788" s="21">
        <f t="shared" si="412"/>
        <v>200000</v>
      </c>
      <c r="J788" s="21">
        <f t="shared" si="412"/>
        <v>200000</v>
      </c>
      <c r="K788" s="21">
        <f t="shared" si="412"/>
        <v>0</v>
      </c>
      <c r="L788" s="22">
        <f t="shared" si="372"/>
        <v>0</v>
      </c>
      <c r="M788" s="21">
        <f t="shared" si="412"/>
        <v>0</v>
      </c>
      <c r="N788" s="21">
        <f t="shared" si="412"/>
        <v>0</v>
      </c>
      <c r="O788" s="21">
        <f t="shared" si="412"/>
        <v>0</v>
      </c>
      <c r="P788" s="21">
        <f t="shared" si="412"/>
        <v>0</v>
      </c>
      <c r="Q788" s="21">
        <f t="shared" si="412"/>
        <v>0</v>
      </c>
      <c r="R788" s="21">
        <f t="shared" si="412"/>
        <v>0</v>
      </c>
      <c r="S788" s="21">
        <f t="shared" si="412"/>
        <v>0</v>
      </c>
      <c r="T788" s="21">
        <f t="shared" si="412"/>
        <v>0</v>
      </c>
      <c r="U788" s="21">
        <f t="shared" si="412"/>
        <v>0</v>
      </c>
      <c r="V788" s="21"/>
      <c r="W788" s="21"/>
      <c r="X788" s="21"/>
      <c r="Y788" s="132"/>
    </row>
    <row r="789" spans="1:25" s="36" customFormat="1" ht="15.6" hidden="1" x14ac:dyDescent="0.25">
      <c r="A789" s="29" t="s">
        <v>217</v>
      </c>
      <c r="B789" s="29">
        <v>11</v>
      </c>
      <c r="C789" s="53" t="s">
        <v>28</v>
      </c>
      <c r="D789" s="56">
        <v>3237</v>
      </c>
      <c r="E789" s="32" t="s">
        <v>36</v>
      </c>
      <c r="F789" s="32"/>
      <c r="G789" s="1">
        <v>200000</v>
      </c>
      <c r="H789" s="1">
        <v>200000</v>
      </c>
      <c r="I789" s="1">
        <v>200000</v>
      </c>
      <c r="J789" s="1">
        <v>200000</v>
      </c>
      <c r="K789" s="1">
        <v>0</v>
      </c>
      <c r="L789" s="33">
        <f t="shared" ref="L789:L866" si="413">IF(I789=0, "-", K789/I789*100)</f>
        <v>0</v>
      </c>
      <c r="M789" s="1">
        <v>0</v>
      </c>
      <c r="N789" s="1">
        <v>0</v>
      </c>
      <c r="O789" s="1"/>
      <c r="P789" s="1">
        <f>O789</f>
        <v>0</v>
      </c>
      <c r="Q789" s="1">
        <v>0</v>
      </c>
      <c r="R789" s="1"/>
      <c r="S789" s="1">
        <f>R789</f>
        <v>0</v>
      </c>
      <c r="T789" s="1"/>
      <c r="U789" s="1">
        <f>T789</f>
        <v>0</v>
      </c>
      <c r="V789" s="21"/>
      <c r="W789" s="21"/>
      <c r="X789" s="21"/>
      <c r="Y789" s="132"/>
    </row>
    <row r="790" spans="1:25" s="36" customFormat="1" ht="15.6" hidden="1" x14ac:dyDescent="0.25">
      <c r="A790" s="25" t="s">
        <v>217</v>
      </c>
      <c r="B790" s="25">
        <v>12</v>
      </c>
      <c r="C790" s="52" t="s">
        <v>28</v>
      </c>
      <c r="D790" s="42">
        <v>323</v>
      </c>
      <c r="E790" s="20"/>
      <c r="F790" s="20"/>
      <c r="G790" s="21">
        <f>SUM(G791)</f>
        <v>90000</v>
      </c>
      <c r="H790" s="21">
        <f t="shared" ref="H790:U790" si="414">SUM(H791)</f>
        <v>90000</v>
      </c>
      <c r="I790" s="21">
        <f t="shared" si="414"/>
        <v>90000</v>
      </c>
      <c r="J790" s="21">
        <f t="shared" si="414"/>
        <v>90000</v>
      </c>
      <c r="K790" s="21">
        <f t="shared" si="414"/>
        <v>0</v>
      </c>
      <c r="L790" s="22">
        <f t="shared" si="413"/>
        <v>0</v>
      </c>
      <c r="M790" s="21">
        <f t="shared" si="414"/>
        <v>0</v>
      </c>
      <c r="N790" s="21">
        <f t="shared" si="414"/>
        <v>0</v>
      </c>
      <c r="O790" s="21">
        <f t="shared" si="414"/>
        <v>0</v>
      </c>
      <c r="P790" s="21">
        <f t="shared" si="414"/>
        <v>0</v>
      </c>
      <c r="Q790" s="21">
        <f t="shared" si="414"/>
        <v>0</v>
      </c>
      <c r="R790" s="21">
        <f t="shared" si="414"/>
        <v>0</v>
      </c>
      <c r="S790" s="21">
        <f t="shared" si="414"/>
        <v>0</v>
      </c>
      <c r="T790" s="21">
        <f t="shared" si="414"/>
        <v>0</v>
      </c>
      <c r="U790" s="21">
        <f t="shared" si="414"/>
        <v>0</v>
      </c>
      <c r="V790" s="21"/>
      <c r="W790" s="21"/>
      <c r="X790" s="21"/>
      <c r="Y790" s="132"/>
    </row>
    <row r="791" spans="1:25" s="35" customFormat="1" hidden="1" x14ac:dyDescent="0.25">
      <c r="A791" s="29" t="s">
        <v>217</v>
      </c>
      <c r="B791" s="29">
        <v>12</v>
      </c>
      <c r="C791" s="53" t="s">
        <v>28</v>
      </c>
      <c r="D791" s="56">
        <v>3237</v>
      </c>
      <c r="E791" s="32" t="s">
        <v>36</v>
      </c>
      <c r="F791" s="32"/>
      <c r="G791" s="1">
        <v>90000</v>
      </c>
      <c r="H791" s="1">
        <v>90000</v>
      </c>
      <c r="I791" s="1">
        <v>90000</v>
      </c>
      <c r="J791" s="1">
        <v>90000</v>
      </c>
      <c r="K791" s="1">
        <v>0</v>
      </c>
      <c r="L791" s="33">
        <f t="shared" si="413"/>
        <v>0</v>
      </c>
      <c r="M791" s="1">
        <v>0</v>
      </c>
      <c r="N791" s="1">
        <v>0</v>
      </c>
      <c r="O791" s="1"/>
      <c r="P791" s="1">
        <f>O791</f>
        <v>0</v>
      </c>
      <c r="Q791" s="1">
        <v>0</v>
      </c>
      <c r="R791" s="1"/>
      <c r="S791" s="1">
        <f>R791</f>
        <v>0</v>
      </c>
      <c r="T791" s="1"/>
      <c r="U791" s="1">
        <f>T791</f>
        <v>0</v>
      </c>
      <c r="V791" s="1"/>
      <c r="W791" s="1"/>
      <c r="X791" s="1"/>
      <c r="Y791" s="74"/>
    </row>
    <row r="792" spans="1:25" s="36" customFormat="1" ht="15.6" hidden="1" x14ac:dyDescent="0.25">
      <c r="A792" s="25" t="s">
        <v>217</v>
      </c>
      <c r="B792" s="25">
        <v>12</v>
      </c>
      <c r="C792" s="52" t="s">
        <v>28</v>
      </c>
      <c r="D792" s="42">
        <v>412</v>
      </c>
      <c r="E792" s="20"/>
      <c r="F792" s="20"/>
      <c r="G792" s="21">
        <f>SUM(G793)</f>
        <v>675000</v>
      </c>
      <c r="H792" s="21">
        <f t="shared" ref="H792:U792" si="415">SUM(H793)</f>
        <v>675000</v>
      </c>
      <c r="I792" s="21">
        <f t="shared" si="415"/>
        <v>675000</v>
      </c>
      <c r="J792" s="21">
        <f t="shared" si="415"/>
        <v>675000</v>
      </c>
      <c r="K792" s="21">
        <f t="shared" si="415"/>
        <v>224712.63</v>
      </c>
      <c r="L792" s="22">
        <f t="shared" si="413"/>
        <v>33.290760000000006</v>
      </c>
      <c r="M792" s="21">
        <f t="shared" si="415"/>
        <v>181200</v>
      </c>
      <c r="N792" s="21">
        <f t="shared" si="415"/>
        <v>181200</v>
      </c>
      <c r="O792" s="21">
        <f t="shared" si="415"/>
        <v>0</v>
      </c>
      <c r="P792" s="21">
        <f t="shared" si="415"/>
        <v>0</v>
      </c>
      <c r="Q792" s="21">
        <f t="shared" si="415"/>
        <v>543600</v>
      </c>
      <c r="R792" s="21">
        <f t="shared" si="415"/>
        <v>0</v>
      </c>
      <c r="S792" s="21">
        <f t="shared" si="415"/>
        <v>0</v>
      </c>
      <c r="T792" s="21">
        <f t="shared" si="415"/>
        <v>0</v>
      </c>
      <c r="U792" s="21">
        <f t="shared" si="415"/>
        <v>0</v>
      </c>
      <c r="V792" s="21"/>
      <c r="W792" s="21"/>
      <c r="X792" s="21"/>
      <c r="Y792" s="132"/>
    </row>
    <row r="793" spans="1:25" s="35" customFormat="1" hidden="1" x14ac:dyDescent="0.25">
      <c r="A793" s="29" t="s">
        <v>217</v>
      </c>
      <c r="B793" s="29">
        <v>12</v>
      </c>
      <c r="C793" s="53" t="s">
        <v>28</v>
      </c>
      <c r="D793" s="56">
        <v>4126</v>
      </c>
      <c r="E793" s="32" t="s">
        <v>4</v>
      </c>
      <c r="F793" s="32"/>
      <c r="G793" s="1">
        <v>675000</v>
      </c>
      <c r="H793" s="1">
        <v>675000</v>
      </c>
      <c r="I793" s="1">
        <v>675000</v>
      </c>
      <c r="J793" s="1">
        <v>675000</v>
      </c>
      <c r="K793" s="1">
        <v>224712.63</v>
      </c>
      <c r="L793" s="33">
        <f t="shared" si="413"/>
        <v>33.290760000000006</v>
      </c>
      <c r="M793" s="1">
        <v>181200</v>
      </c>
      <c r="N793" s="1">
        <v>181200</v>
      </c>
      <c r="O793" s="1"/>
      <c r="P793" s="1">
        <f>O793</f>
        <v>0</v>
      </c>
      <c r="Q793" s="1">
        <v>543600</v>
      </c>
      <c r="R793" s="1"/>
      <c r="S793" s="1">
        <f>R793</f>
        <v>0</v>
      </c>
      <c r="T793" s="1"/>
      <c r="U793" s="1">
        <f>T793</f>
        <v>0</v>
      </c>
      <c r="V793" s="1"/>
      <c r="W793" s="1"/>
      <c r="X793" s="1"/>
      <c r="Y793" s="74"/>
    </row>
    <row r="794" spans="1:25" s="36" customFormat="1" ht="15.6" hidden="1" x14ac:dyDescent="0.25">
      <c r="A794" s="25" t="s">
        <v>217</v>
      </c>
      <c r="B794" s="25">
        <v>51</v>
      </c>
      <c r="C794" s="52" t="s">
        <v>28</v>
      </c>
      <c r="D794" s="42">
        <v>323</v>
      </c>
      <c r="E794" s="20"/>
      <c r="F794" s="20"/>
      <c r="G794" s="21">
        <f>SUM(G795)</f>
        <v>510000</v>
      </c>
      <c r="H794" s="21">
        <f t="shared" ref="H794:U794" si="416">SUM(H795)</f>
        <v>0</v>
      </c>
      <c r="I794" s="21">
        <f t="shared" si="416"/>
        <v>510000</v>
      </c>
      <c r="J794" s="21">
        <f t="shared" si="416"/>
        <v>0</v>
      </c>
      <c r="K794" s="21">
        <f t="shared" si="416"/>
        <v>0</v>
      </c>
      <c r="L794" s="22">
        <f t="shared" si="413"/>
        <v>0</v>
      </c>
      <c r="M794" s="21">
        <f t="shared" si="416"/>
        <v>0</v>
      </c>
      <c r="N794" s="21">
        <f t="shared" si="416"/>
        <v>0</v>
      </c>
      <c r="O794" s="21">
        <f t="shared" si="416"/>
        <v>0</v>
      </c>
      <c r="P794" s="21">
        <f t="shared" si="416"/>
        <v>0</v>
      </c>
      <c r="Q794" s="21">
        <f t="shared" si="416"/>
        <v>0</v>
      </c>
      <c r="R794" s="21">
        <f t="shared" si="416"/>
        <v>0</v>
      </c>
      <c r="S794" s="21">
        <f t="shared" si="416"/>
        <v>0</v>
      </c>
      <c r="T794" s="21">
        <f t="shared" si="416"/>
        <v>0</v>
      </c>
      <c r="U794" s="21">
        <f t="shared" si="416"/>
        <v>0</v>
      </c>
      <c r="V794" s="21"/>
      <c r="W794" s="21"/>
      <c r="X794" s="21"/>
      <c r="Y794" s="132"/>
    </row>
    <row r="795" spans="1:25" s="35" customFormat="1" hidden="1" x14ac:dyDescent="0.25">
      <c r="A795" s="29" t="s">
        <v>217</v>
      </c>
      <c r="B795" s="29">
        <v>51</v>
      </c>
      <c r="C795" s="53" t="s">
        <v>28</v>
      </c>
      <c r="D795" s="56">
        <v>3237</v>
      </c>
      <c r="E795" s="32" t="s">
        <v>36</v>
      </c>
      <c r="F795" s="32"/>
      <c r="G795" s="1">
        <v>510000</v>
      </c>
      <c r="H795" s="59"/>
      <c r="I795" s="1">
        <v>510000</v>
      </c>
      <c r="J795" s="59"/>
      <c r="K795" s="1">
        <v>0</v>
      </c>
      <c r="L795" s="33">
        <f t="shared" si="413"/>
        <v>0</v>
      </c>
      <c r="M795" s="1">
        <v>0</v>
      </c>
      <c r="N795" s="59"/>
      <c r="O795" s="1"/>
      <c r="P795" s="59"/>
      <c r="Q795" s="1">
        <v>0</v>
      </c>
      <c r="R795" s="1"/>
      <c r="S795" s="59"/>
      <c r="T795" s="1"/>
      <c r="U795" s="59"/>
      <c r="V795" s="1"/>
      <c r="W795" s="1"/>
      <c r="X795" s="1"/>
      <c r="Y795" s="74"/>
    </row>
    <row r="796" spans="1:25" s="36" customFormat="1" ht="15.6" hidden="1" x14ac:dyDescent="0.25">
      <c r="A796" s="25" t="s">
        <v>217</v>
      </c>
      <c r="B796" s="25">
        <v>51</v>
      </c>
      <c r="C796" s="52" t="s">
        <v>28</v>
      </c>
      <c r="D796" s="42">
        <v>412</v>
      </c>
      <c r="E796" s="20"/>
      <c r="F796" s="20"/>
      <c r="G796" s="21">
        <f>SUM(G797)</f>
        <v>3825000</v>
      </c>
      <c r="H796" s="21">
        <f t="shared" ref="H796:U796" si="417">SUM(H797)</f>
        <v>0</v>
      </c>
      <c r="I796" s="21">
        <f t="shared" si="417"/>
        <v>3825000</v>
      </c>
      <c r="J796" s="21">
        <f t="shared" si="417"/>
        <v>0</v>
      </c>
      <c r="K796" s="21">
        <f t="shared" si="417"/>
        <v>1273371.5900000001</v>
      </c>
      <c r="L796" s="22">
        <f t="shared" si="413"/>
        <v>33.290760522875814</v>
      </c>
      <c r="M796" s="21">
        <f t="shared" si="417"/>
        <v>1026800</v>
      </c>
      <c r="N796" s="21">
        <f t="shared" si="417"/>
        <v>0</v>
      </c>
      <c r="O796" s="21">
        <f t="shared" si="417"/>
        <v>0</v>
      </c>
      <c r="P796" s="21">
        <f t="shared" si="417"/>
        <v>0</v>
      </c>
      <c r="Q796" s="21">
        <f t="shared" si="417"/>
        <v>3080400</v>
      </c>
      <c r="R796" s="21">
        <f t="shared" si="417"/>
        <v>0</v>
      </c>
      <c r="S796" s="21">
        <f t="shared" si="417"/>
        <v>0</v>
      </c>
      <c r="T796" s="21">
        <f t="shared" si="417"/>
        <v>0</v>
      </c>
      <c r="U796" s="21">
        <f t="shared" si="417"/>
        <v>0</v>
      </c>
      <c r="V796" s="21"/>
      <c r="W796" s="21"/>
      <c r="X796" s="21"/>
      <c r="Y796" s="132"/>
    </row>
    <row r="797" spans="1:25" s="36" customFormat="1" ht="15.6" hidden="1" x14ac:dyDescent="0.25">
      <c r="A797" s="29" t="s">
        <v>217</v>
      </c>
      <c r="B797" s="29">
        <v>51</v>
      </c>
      <c r="C797" s="53" t="s">
        <v>28</v>
      </c>
      <c r="D797" s="56">
        <v>4126</v>
      </c>
      <c r="E797" s="32" t="s">
        <v>4</v>
      </c>
      <c r="F797" s="32"/>
      <c r="G797" s="1">
        <v>3825000</v>
      </c>
      <c r="H797" s="59"/>
      <c r="I797" s="1">
        <v>3825000</v>
      </c>
      <c r="J797" s="59"/>
      <c r="K797" s="1">
        <v>1273371.5900000001</v>
      </c>
      <c r="L797" s="33">
        <f t="shared" si="413"/>
        <v>33.290760522875814</v>
      </c>
      <c r="M797" s="1">
        <v>1026800</v>
      </c>
      <c r="N797" s="59"/>
      <c r="O797" s="1"/>
      <c r="P797" s="59"/>
      <c r="Q797" s="1">
        <v>3080400</v>
      </c>
      <c r="R797" s="1"/>
      <c r="S797" s="59"/>
      <c r="T797" s="1"/>
      <c r="U797" s="59"/>
      <c r="V797" s="21"/>
      <c r="W797" s="21"/>
      <c r="X797" s="21"/>
      <c r="Y797" s="132"/>
    </row>
    <row r="798" spans="1:25" s="36" customFormat="1" ht="15.6" hidden="1" x14ac:dyDescent="0.25">
      <c r="A798" s="25" t="s">
        <v>217</v>
      </c>
      <c r="B798" s="25">
        <v>563</v>
      </c>
      <c r="C798" s="52" t="s">
        <v>28</v>
      </c>
      <c r="D798" s="42">
        <v>323</v>
      </c>
      <c r="E798" s="20"/>
      <c r="F798" s="20"/>
      <c r="G798" s="21"/>
      <c r="H798" s="21"/>
      <c r="I798" s="21">
        <f>I799</f>
        <v>0</v>
      </c>
      <c r="J798" s="21">
        <f t="shared" ref="J798:U798" si="418">J799</f>
        <v>0</v>
      </c>
      <c r="K798" s="21">
        <f t="shared" si="418"/>
        <v>0</v>
      </c>
      <c r="L798" s="22" t="str">
        <f t="shared" si="413"/>
        <v>-</v>
      </c>
      <c r="M798" s="21">
        <f t="shared" si="418"/>
        <v>0</v>
      </c>
      <c r="N798" s="21">
        <f t="shared" si="418"/>
        <v>0</v>
      </c>
      <c r="O798" s="21">
        <f t="shared" si="418"/>
        <v>0</v>
      </c>
      <c r="P798" s="21">
        <f t="shared" si="418"/>
        <v>0</v>
      </c>
      <c r="Q798" s="21">
        <f t="shared" si="418"/>
        <v>0</v>
      </c>
      <c r="R798" s="21">
        <f t="shared" si="418"/>
        <v>0</v>
      </c>
      <c r="S798" s="21">
        <f t="shared" si="418"/>
        <v>0</v>
      </c>
      <c r="T798" s="21">
        <f t="shared" si="418"/>
        <v>0</v>
      </c>
      <c r="U798" s="21">
        <f t="shared" si="418"/>
        <v>0</v>
      </c>
      <c r="V798" s="21"/>
      <c r="W798" s="21"/>
      <c r="X798" s="21"/>
      <c r="Y798" s="132"/>
    </row>
    <row r="799" spans="1:25" s="36" customFormat="1" ht="15.6" hidden="1" x14ac:dyDescent="0.25">
      <c r="A799" s="29" t="s">
        <v>217</v>
      </c>
      <c r="B799" s="29">
        <v>563</v>
      </c>
      <c r="C799" s="53" t="s">
        <v>28</v>
      </c>
      <c r="D799" s="56">
        <v>3237</v>
      </c>
      <c r="E799" s="32" t="s">
        <v>36</v>
      </c>
      <c r="F799" s="32"/>
      <c r="G799" s="1"/>
      <c r="H799" s="1"/>
      <c r="I799" s="1"/>
      <c r="J799" s="59"/>
      <c r="K799" s="1"/>
      <c r="L799" s="33" t="str">
        <f t="shared" si="413"/>
        <v>-</v>
      </c>
      <c r="M799" s="1"/>
      <c r="N799" s="1"/>
      <c r="O799" s="1"/>
      <c r="P799" s="59"/>
      <c r="Q799" s="1"/>
      <c r="R799" s="1"/>
      <c r="S799" s="59"/>
      <c r="T799" s="1"/>
      <c r="U799" s="59"/>
      <c r="V799" s="21"/>
      <c r="W799" s="21"/>
      <c r="X799" s="21"/>
      <c r="Y799" s="132"/>
    </row>
    <row r="800" spans="1:25" s="36" customFormat="1" ht="15.6" hidden="1" x14ac:dyDescent="0.25">
      <c r="A800" s="25" t="s">
        <v>217</v>
      </c>
      <c r="B800" s="25">
        <v>563</v>
      </c>
      <c r="C800" s="52" t="s">
        <v>28</v>
      </c>
      <c r="D800" s="42">
        <v>412</v>
      </c>
      <c r="E800" s="20"/>
      <c r="F800" s="20"/>
      <c r="G800" s="21"/>
      <c r="H800" s="21"/>
      <c r="I800" s="21">
        <f>I801</f>
        <v>0</v>
      </c>
      <c r="J800" s="21">
        <f t="shared" ref="J800:U800" si="419">J801</f>
        <v>0</v>
      </c>
      <c r="K800" s="21">
        <f t="shared" si="419"/>
        <v>0</v>
      </c>
      <c r="L800" s="22" t="str">
        <f t="shared" si="413"/>
        <v>-</v>
      </c>
      <c r="M800" s="21">
        <f t="shared" si="419"/>
        <v>0</v>
      </c>
      <c r="N800" s="21">
        <f t="shared" si="419"/>
        <v>0</v>
      </c>
      <c r="O800" s="21">
        <f t="shared" si="419"/>
        <v>0</v>
      </c>
      <c r="P800" s="21">
        <f t="shared" si="419"/>
        <v>0</v>
      </c>
      <c r="Q800" s="21">
        <f t="shared" si="419"/>
        <v>0</v>
      </c>
      <c r="R800" s="21">
        <f t="shared" si="419"/>
        <v>0</v>
      </c>
      <c r="S800" s="21">
        <f t="shared" si="419"/>
        <v>0</v>
      </c>
      <c r="T800" s="21">
        <f t="shared" si="419"/>
        <v>0</v>
      </c>
      <c r="U800" s="21">
        <f t="shared" si="419"/>
        <v>0</v>
      </c>
      <c r="V800" s="21"/>
      <c r="W800" s="21"/>
      <c r="X800" s="21"/>
      <c r="Y800" s="132"/>
    </row>
    <row r="801" spans="1:25" s="36" customFormat="1" ht="15.6" hidden="1" x14ac:dyDescent="0.25">
      <c r="A801" s="29" t="s">
        <v>217</v>
      </c>
      <c r="B801" s="29">
        <v>563</v>
      </c>
      <c r="C801" s="53" t="s">
        <v>28</v>
      </c>
      <c r="D801" s="56">
        <v>4126</v>
      </c>
      <c r="E801" s="32" t="s">
        <v>4</v>
      </c>
      <c r="F801" s="32"/>
      <c r="G801" s="1"/>
      <c r="H801" s="1"/>
      <c r="I801" s="1"/>
      <c r="J801" s="59"/>
      <c r="K801" s="1"/>
      <c r="L801" s="33" t="str">
        <f t="shared" si="413"/>
        <v>-</v>
      </c>
      <c r="M801" s="1"/>
      <c r="N801" s="1"/>
      <c r="O801" s="1"/>
      <c r="P801" s="59"/>
      <c r="Q801" s="1"/>
      <c r="R801" s="1"/>
      <c r="S801" s="59"/>
      <c r="T801" s="1"/>
      <c r="U801" s="59"/>
      <c r="V801" s="21"/>
      <c r="W801" s="21"/>
      <c r="X801" s="21"/>
      <c r="Y801" s="132"/>
    </row>
    <row r="802" spans="1:25" ht="90.75" customHeight="1" x14ac:dyDescent="0.25">
      <c r="A802" s="417" t="s">
        <v>517</v>
      </c>
      <c r="B802" s="417"/>
      <c r="C802" s="417"/>
      <c r="D802" s="417"/>
      <c r="E802" s="20" t="s">
        <v>358</v>
      </c>
      <c r="F802" s="20" t="s">
        <v>251</v>
      </c>
      <c r="G802" s="21">
        <f>G803+G805+G807</f>
        <v>8600000</v>
      </c>
      <c r="H802" s="21">
        <f t="shared" ref="H802:U802" si="420">H803+H805+H807</f>
        <v>4885000</v>
      </c>
      <c r="I802" s="21">
        <f t="shared" si="420"/>
        <v>3985876</v>
      </c>
      <c r="J802" s="21">
        <f t="shared" si="420"/>
        <v>3985876</v>
      </c>
      <c r="K802" s="21">
        <f t="shared" si="420"/>
        <v>700000</v>
      </c>
      <c r="L802" s="22">
        <f t="shared" si="413"/>
        <v>17.562011462473993</v>
      </c>
      <c r="M802" s="21">
        <f t="shared" si="420"/>
        <v>44148000</v>
      </c>
      <c r="N802" s="21">
        <f t="shared" si="420"/>
        <v>44148000</v>
      </c>
      <c r="O802" s="21">
        <f t="shared" si="420"/>
        <v>0</v>
      </c>
      <c r="P802" s="21">
        <f t="shared" si="420"/>
        <v>0</v>
      </c>
      <c r="Q802" s="21">
        <f t="shared" si="420"/>
        <v>77882000</v>
      </c>
      <c r="R802" s="21">
        <f t="shared" si="420"/>
        <v>0</v>
      </c>
      <c r="S802" s="21">
        <f t="shared" si="420"/>
        <v>0</v>
      </c>
      <c r="T802" s="21">
        <f t="shared" si="420"/>
        <v>0</v>
      </c>
      <c r="U802" s="21">
        <f t="shared" si="420"/>
        <v>0</v>
      </c>
    </row>
    <row r="803" spans="1:25" s="36" customFormat="1" ht="15.6" hidden="1" x14ac:dyDescent="0.25">
      <c r="A803" s="25" t="s">
        <v>306</v>
      </c>
      <c r="B803" s="25">
        <v>11</v>
      </c>
      <c r="C803" s="52" t="s">
        <v>27</v>
      </c>
      <c r="D803" s="27">
        <v>386</v>
      </c>
      <c r="E803" s="20"/>
      <c r="F803" s="20"/>
      <c r="G803" s="21">
        <f>SUM(G804)</f>
        <v>700000</v>
      </c>
      <c r="H803" s="21">
        <f t="shared" ref="H803:U803" si="421">SUM(H804)</f>
        <v>700000</v>
      </c>
      <c r="I803" s="21">
        <f t="shared" si="421"/>
        <v>700000</v>
      </c>
      <c r="J803" s="21">
        <f t="shared" si="421"/>
        <v>700000</v>
      </c>
      <c r="K803" s="21">
        <f t="shared" si="421"/>
        <v>700000</v>
      </c>
      <c r="L803" s="22">
        <f t="shared" si="413"/>
        <v>100</v>
      </c>
      <c r="M803" s="21">
        <f t="shared" si="421"/>
        <v>44148000</v>
      </c>
      <c r="N803" s="21">
        <f t="shared" si="421"/>
        <v>44148000</v>
      </c>
      <c r="O803" s="21">
        <f t="shared" si="421"/>
        <v>0</v>
      </c>
      <c r="P803" s="21">
        <f t="shared" si="421"/>
        <v>0</v>
      </c>
      <c r="Q803" s="21">
        <f t="shared" si="421"/>
        <v>77882000</v>
      </c>
      <c r="R803" s="21">
        <f t="shared" si="421"/>
        <v>0</v>
      </c>
      <c r="S803" s="21">
        <f t="shared" si="421"/>
        <v>0</v>
      </c>
      <c r="T803" s="21">
        <f t="shared" si="421"/>
        <v>0</v>
      </c>
      <c r="U803" s="21">
        <f t="shared" si="421"/>
        <v>0</v>
      </c>
      <c r="V803" s="21"/>
      <c r="W803" s="21"/>
      <c r="X803" s="21"/>
      <c r="Y803" s="132"/>
    </row>
    <row r="804" spans="1:25" s="35" customFormat="1" ht="45.75" hidden="1" customHeight="1" x14ac:dyDescent="0.25">
      <c r="A804" s="29" t="s">
        <v>306</v>
      </c>
      <c r="B804" s="29">
        <v>11</v>
      </c>
      <c r="C804" s="53" t="s">
        <v>27</v>
      </c>
      <c r="D804" s="31">
        <v>3861</v>
      </c>
      <c r="E804" s="32" t="s">
        <v>282</v>
      </c>
      <c r="F804" s="32"/>
      <c r="G804" s="1">
        <v>700000</v>
      </c>
      <c r="H804" s="1">
        <v>700000</v>
      </c>
      <c r="I804" s="1">
        <v>700000</v>
      </c>
      <c r="J804" s="1">
        <v>700000</v>
      </c>
      <c r="K804" s="1">
        <v>700000</v>
      </c>
      <c r="L804" s="33">
        <f t="shared" si="413"/>
        <v>100</v>
      </c>
      <c r="M804" s="1">
        <v>44148000</v>
      </c>
      <c r="N804" s="1">
        <v>44148000</v>
      </c>
      <c r="O804" s="1"/>
      <c r="P804" s="1">
        <f>O804</f>
        <v>0</v>
      </c>
      <c r="Q804" s="1">
        <v>77882000</v>
      </c>
      <c r="R804" s="1"/>
      <c r="S804" s="1">
        <f>R804</f>
        <v>0</v>
      </c>
      <c r="T804" s="1"/>
      <c r="U804" s="1">
        <f>T804</f>
        <v>0</v>
      </c>
      <c r="V804" s="1"/>
      <c r="W804" s="1"/>
      <c r="X804" s="1"/>
      <c r="Y804" s="74"/>
    </row>
    <row r="805" spans="1:25" s="36" customFormat="1" ht="15.6" hidden="1" x14ac:dyDescent="0.25">
      <c r="A805" s="25" t="s">
        <v>306</v>
      </c>
      <c r="B805" s="25">
        <v>12</v>
      </c>
      <c r="C805" s="52" t="s">
        <v>27</v>
      </c>
      <c r="D805" s="27">
        <v>386</v>
      </c>
      <c r="E805" s="20"/>
      <c r="F805" s="20"/>
      <c r="G805" s="21">
        <f>SUM(G806)</f>
        <v>4185000</v>
      </c>
      <c r="H805" s="21">
        <f t="shared" ref="H805:U805" si="422">SUM(H806)</f>
        <v>4185000</v>
      </c>
      <c r="I805" s="21">
        <f t="shared" si="422"/>
        <v>3285876</v>
      </c>
      <c r="J805" s="21">
        <f t="shared" si="422"/>
        <v>3285876</v>
      </c>
      <c r="K805" s="21">
        <f t="shared" si="422"/>
        <v>0</v>
      </c>
      <c r="L805" s="22">
        <f t="shared" si="413"/>
        <v>0</v>
      </c>
      <c r="M805" s="21">
        <f t="shared" si="422"/>
        <v>0</v>
      </c>
      <c r="N805" s="21">
        <f t="shared" si="422"/>
        <v>0</v>
      </c>
      <c r="O805" s="21">
        <f t="shared" si="422"/>
        <v>0</v>
      </c>
      <c r="P805" s="21">
        <f t="shared" si="422"/>
        <v>0</v>
      </c>
      <c r="Q805" s="21">
        <f t="shared" si="422"/>
        <v>0</v>
      </c>
      <c r="R805" s="21">
        <f t="shared" si="422"/>
        <v>0</v>
      </c>
      <c r="S805" s="21">
        <f t="shared" si="422"/>
        <v>0</v>
      </c>
      <c r="T805" s="21">
        <f t="shared" si="422"/>
        <v>0</v>
      </c>
      <c r="U805" s="21">
        <f t="shared" si="422"/>
        <v>0</v>
      </c>
      <c r="V805" s="21"/>
      <c r="W805" s="21"/>
      <c r="X805" s="21"/>
      <c r="Y805" s="132"/>
    </row>
    <row r="806" spans="1:25" s="35" customFormat="1" ht="47.25" hidden="1" customHeight="1" x14ac:dyDescent="0.25">
      <c r="A806" s="29" t="s">
        <v>306</v>
      </c>
      <c r="B806" s="29">
        <v>12</v>
      </c>
      <c r="C806" s="53" t="s">
        <v>27</v>
      </c>
      <c r="D806" s="31">
        <v>3861</v>
      </c>
      <c r="E806" s="32" t="s">
        <v>282</v>
      </c>
      <c r="F806" s="32"/>
      <c r="G806" s="1">
        <v>4185000</v>
      </c>
      <c r="H806" s="1">
        <v>4185000</v>
      </c>
      <c r="I806" s="1">
        <v>3285876</v>
      </c>
      <c r="J806" s="1">
        <v>3285876</v>
      </c>
      <c r="K806" s="1"/>
      <c r="L806" s="33">
        <f t="shared" si="413"/>
        <v>0</v>
      </c>
      <c r="M806" s="1">
        <v>0</v>
      </c>
      <c r="N806" s="1">
        <v>0</v>
      </c>
      <c r="O806" s="1">
        <v>0</v>
      </c>
      <c r="P806" s="1">
        <f>O806</f>
        <v>0</v>
      </c>
      <c r="Q806" s="1">
        <v>0</v>
      </c>
      <c r="R806" s="1">
        <v>0</v>
      </c>
      <c r="S806" s="1">
        <f>R806</f>
        <v>0</v>
      </c>
      <c r="T806" s="1"/>
      <c r="U806" s="1">
        <f>T806</f>
        <v>0</v>
      </c>
      <c r="V806" s="1"/>
      <c r="W806" s="1"/>
      <c r="X806" s="1"/>
      <c r="Y806" s="74"/>
    </row>
    <row r="807" spans="1:25" s="36" customFormat="1" ht="15.6" hidden="1" x14ac:dyDescent="0.25">
      <c r="A807" s="25" t="s">
        <v>306</v>
      </c>
      <c r="B807" s="25">
        <v>51</v>
      </c>
      <c r="C807" s="52" t="s">
        <v>27</v>
      </c>
      <c r="D807" s="27">
        <v>386</v>
      </c>
      <c r="E807" s="20"/>
      <c r="F807" s="20"/>
      <c r="G807" s="21">
        <f>SUM(G808)</f>
        <v>3715000</v>
      </c>
      <c r="H807" s="21">
        <f t="shared" ref="H807:U807" si="423">SUM(H808)</f>
        <v>0</v>
      </c>
      <c r="I807" s="21">
        <f t="shared" si="423"/>
        <v>0</v>
      </c>
      <c r="J807" s="21">
        <f t="shared" si="423"/>
        <v>0</v>
      </c>
      <c r="K807" s="21">
        <f t="shared" si="423"/>
        <v>0</v>
      </c>
      <c r="L807" s="22" t="str">
        <f t="shared" si="413"/>
        <v>-</v>
      </c>
      <c r="M807" s="21">
        <f t="shared" si="423"/>
        <v>0</v>
      </c>
      <c r="N807" s="21">
        <f t="shared" si="423"/>
        <v>0</v>
      </c>
      <c r="O807" s="21">
        <f t="shared" si="423"/>
        <v>0</v>
      </c>
      <c r="P807" s="21">
        <f t="shared" si="423"/>
        <v>0</v>
      </c>
      <c r="Q807" s="21">
        <f t="shared" si="423"/>
        <v>0</v>
      </c>
      <c r="R807" s="21">
        <f t="shared" si="423"/>
        <v>0</v>
      </c>
      <c r="S807" s="21">
        <f t="shared" si="423"/>
        <v>0</v>
      </c>
      <c r="T807" s="21">
        <f t="shared" si="423"/>
        <v>0</v>
      </c>
      <c r="U807" s="21">
        <f t="shared" si="423"/>
        <v>0</v>
      </c>
      <c r="V807" s="21"/>
      <c r="W807" s="21"/>
      <c r="X807" s="21"/>
      <c r="Y807" s="132"/>
    </row>
    <row r="808" spans="1:25" s="36" customFormat="1" ht="45" hidden="1" x14ac:dyDescent="0.25">
      <c r="A808" s="29" t="s">
        <v>306</v>
      </c>
      <c r="B808" s="29">
        <v>51</v>
      </c>
      <c r="C808" s="53" t="s">
        <v>27</v>
      </c>
      <c r="D808" s="31">
        <v>3861</v>
      </c>
      <c r="E808" s="32" t="s">
        <v>282</v>
      </c>
      <c r="F808" s="32"/>
      <c r="G808" s="1">
        <v>3715000</v>
      </c>
      <c r="H808" s="59"/>
      <c r="I808" s="1">
        <v>0</v>
      </c>
      <c r="J808" s="59"/>
      <c r="K808" s="1">
        <v>0</v>
      </c>
      <c r="L808" s="33" t="str">
        <f t="shared" si="413"/>
        <v>-</v>
      </c>
      <c r="M808" s="1">
        <v>0</v>
      </c>
      <c r="N808" s="59"/>
      <c r="O808" s="1">
        <v>0</v>
      </c>
      <c r="P808" s="59"/>
      <c r="Q808" s="1">
        <v>0</v>
      </c>
      <c r="R808" s="1">
        <v>0</v>
      </c>
      <c r="S808" s="59"/>
      <c r="T808" s="1"/>
      <c r="U808" s="59"/>
      <c r="V808" s="21"/>
      <c r="W808" s="21"/>
      <c r="X808" s="21"/>
      <c r="Y808" s="132"/>
    </row>
    <row r="809" spans="1:25" ht="78" x14ac:dyDescent="0.25">
      <c r="A809" s="417" t="s">
        <v>518</v>
      </c>
      <c r="B809" s="417"/>
      <c r="C809" s="417"/>
      <c r="D809" s="417"/>
      <c r="E809" s="20" t="s">
        <v>357</v>
      </c>
      <c r="F809" s="20" t="s">
        <v>251</v>
      </c>
      <c r="G809" s="21">
        <f>G810+G812+G814</f>
        <v>78072050</v>
      </c>
      <c r="H809" s="21">
        <f t="shared" ref="H809:U809" si="424">H810+H812+H814</f>
        <v>78072050</v>
      </c>
      <c r="I809" s="21">
        <f t="shared" si="424"/>
        <v>22000000</v>
      </c>
      <c r="J809" s="21">
        <f t="shared" si="424"/>
        <v>22000000</v>
      </c>
      <c r="K809" s="21">
        <f t="shared" si="424"/>
        <v>22000000</v>
      </c>
      <c r="L809" s="22">
        <f t="shared" si="413"/>
        <v>100</v>
      </c>
      <c r="M809" s="21">
        <f t="shared" si="424"/>
        <v>293900000</v>
      </c>
      <c r="N809" s="21">
        <f t="shared" si="424"/>
        <v>53000000</v>
      </c>
      <c r="O809" s="21">
        <f t="shared" si="424"/>
        <v>0</v>
      </c>
      <c r="P809" s="21">
        <f t="shared" si="424"/>
        <v>0</v>
      </c>
      <c r="Q809" s="21">
        <f t="shared" si="424"/>
        <v>496400000</v>
      </c>
      <c r="R809" s="21">
        <f t="shared" si="424"/>
        <v>0</v>
      </c>
      <c r="S809" s="21">
        <f t="shared" si="424"/>
        <v>0</v>
      </c>
      <c r="T809" s="21">
        <f t="shared" si="424"/>
        <v>0</v>
      </c>
      <c r="U809" s="21">
        <f t="shared" si="424"/>
        <v>0</v>
      </c>
    </row>
    <row r="810" spans="1:25" s="23" customFormat="1" ht="15.6" hidden="1" x14ac:dyDescent="0.25">
      <c r="A810" s="25" t="s">
        <v>307</v>
      </c>
      <c r="B810" s="25">
        <v>11</v>
      </c>
      <c r="C810" s="52" t="s">
        <v>27</v>
      </c>
      <c r="D810" s="27">
        <v>386</v>
      </c>
      <c r="E810" s="20"/>
      <c r="F810" s="20"/>
      <c r="G810" s="21">
        <f>SUM(G811)</f>
        <v>78072050</v>
      </c>
      <c r="H810" s="21">
        <f t="shared" ref="H810:U810" si="425">SUM(H811)</f>
        <v>78072050</v>
      </c>
      <c r="I810" s="21">
        <f t="shared" si="425"/>
        <v>22000000</v>
      </c>
      <c r="J810" s="21">
        <f t="shared" si="425"/>
        <v>22000000</v>
      </c>
      <c r="K810" s="21">
        <f t="shared" si="425"/>
        <v>22000000</v>
      </c>
      <c r="L810" s="22">
        <f t="shared" si="413"/>
        <v>100</v>
      </c>
      <c r="M810" s="21">
        <f t="shared" si="425"/>
        <v>10500000</v>
      </c>
      <c r="N810" s="21">
        <f t="shared" si="425"/>
        <v>10500000</v>
      </c>
      <c r="O810" s="21">
        <f t="shared" si="425"/>
        <v>0</v>
      </c>
      <c r="P810" s="21">
        <f t="shared" si="425"/>
        <v>0</v>
      </c>
      <c r="Q810" s="21">
        <f t="shared" si="425"/>
        <v>3500000</v>
      </c>
      <c r="R810" s="21">
        <f t="shared" si="425"/>
        <v>0</v>
      </c>
      <c r="S810" s="21">
        <f t="shared" si="425"/>
        <v>0</v>
      </c>
      <c r="T810" s="21">
        <f t="shared" si="425"/>
        <v>0</v>
      </c>
      <c r="U810" s="21">
        <f t="shared" si="425"/>
        <v>0</v>
      </c>
      <c r="V810" s="57"/>
      <c r="W810" s="57"/>
      <c r="X810" s="57"/>
      <c r="Y810" s="12"/>
    </row>
    <row r="811" spans="1:25" ht="45" hidden="1" x14ac:dyDescent="0.25">
      <c r="A811" s="29" t="s">
        <v>307</v>
      </c>
      <c r="B811" s="29">
        <v>11</v>
      </c>
      <c r="C811" s="53" t="s">
        <v>27</v>
      </c>
      <c r="D811" s="31">
        <v>3861</v>
      </c>
      <c r="E811" s="32" t="s">
        <v>282</v>
      </c>
      <c r="F811" s="32"/>
      <c r="G811" s="1">
        <v>78072050</v>
      </c>
      <c r="H811" s="1">
        <v>78072050</v>
      </c>
      <c r="I811" s="1">
        <v>22000000</v>
      </c>
      <c r="J811" s="1">
        <v>22000000</v>
      </c>
      <c r="K811" s="1">
        <v>22000000</v>
      </c>
      <c r="L811" s="33">
        <f t="shared" si="413"/>
        <v>100</v>
      </c>
      <c r="M811" s="1">
        <v>10500000</v>
      </c>
      <c r="N811" s="1">
        <v>10500000</v>
      </c>
      <c r="O811" s="1"/>
      <c r="P811" s="1">
        <f>O811</f>
        <v>0</v>
      </c>
      <c r="Q811" s="1">
        <v>3500000</v>
      </c>
      <c r="R811" s="1"/>
      <c r="S811" s="1">
        <f>R811</f>
        <v>0</v>
      </c>
      <c r="T811" s="1"/>
      <c r="U811" s="1">
        <f>T811</f>
        <v>0</v>
      </c>
    </row>
    <row r="812" spans="1:25" s="23" customFormat="1" ht="15.6" hidden="1" x14ac:dyDescent="0.25">
      <c r="A812" s="25" t="s">
        <v>307</v>
      </c>
      <c r="B812" s="25">
        <v>12</v>
      </c>
      <c r="C812" s="52" t="s">
        <v>27</v>
      </c>
      <c r="D812" s="27">
        <v>386</v>
      </c>
      <c r="E812" s="20"/>
      <c r="F812" s="20"/>
      <c r="G812" s="21">
        <f>SUM(G813)</f>
        <v>0</v>
      </c>
      <c r="H812" s="21">
        <f t="shared" ref="H812:U812" si="426">SUM(H813)</f>
        <v>0</v>
      </c>
      <c r="I812" s="21">
        <f t="shared" si="426"/>
        <v>0</v>
      </c>
      <c r="J812" s="21">
        <f t="shared" si="426"/>
        <v>0</v>
      </c>
      <c r="K812" s="21">
        <f t="shared" si="426"/>
        <v>0</v>
      </c>
      <c r="L812" s="22" t="str">
        <f t="shared" si="413"/>
        <v>-</v>
      </c>
      <c r="M812" s="21">
        <f t="shared" si="426"/>
        <v>42500000</v>
      </c>
      <c r="N812" s="21">
        <f t="shared" si="426"/>
        <v>42500000</v>
      </c>
      <c r="O812" s="21">
        <f t="shared" si="426"/>
        <v>0</v>
      </c>
      <c r="P812" s="21">
        <f t="shared" si="426"/>
        <v>0</v>
      </c>
      <c r="Q812" s="21">
        <f t="shared" si="426"/>
        <v>73900000</v>
      </c>
      <c r="R812" s="21">
        <f t="shared" si="426"/>
        <v>0</v>
      </c>
      <c r="S812" s="21">
        <f t="shared" si="426"/>
        <v>0</v>
      </c>
      <c r="T812" s="21">
        <f t="shared" si="426"/>
        <v>0</v>
      </c>
      <c r="U812" s="21">
        <f t="shared" si="426"/>
        <v>0</v>
      </c>
      <c r="V812" s="57"/>
      <c r="W812" s="57"/>
      <c r="X812" s="57"/>
      <c r="Y812" s="12"/>
    </row>
    <row r="813" spans="1:25" ht="45" hidden="1" x14ac:dyDescent="0.25">
      <c r="A813" s="29" t="s">
        <v>307</v>
      </c>
      <c r="B813" s="29">
        <v>12</v>
      </c>
      <c r="C813" s="53" t="s">
        <v>27</v>
      </c>
      <c r="D813" s="31">
        <v>3861</v>
      </c>
      <c r="E813" s="32" t="s">
        <v>282</v>
      </c>
      <c r="F813" s="32"/>
      <c r="G813" s="1"/>
      <c r="H813" s="1"/>
      <c r="I813" s="1"/>
      <c r="J813" s="1"/>
      <c r="K813" s="1"/>
      <c r="L813" s="33" t="str">
        <f t="shared" si="413"/>
        <v>-</v>
      </c>
      <c r="M813" s="1">
        <v>42500000</v>
      </c>
      <c r="N813" s="1">
        <v>42500000</v>
      </c>
      <c r="O813" s="1"/>
      <c r="P813" s="1">
        <f>O813</f>
        <v>0</v>
      </c>
      <c r="Q813" s="1">
        <v>73900000</v>
      </c>
      <c r="R813" s="1"/>
      <c r="S813" s="1">
        <f>R813</f>
        <v>0</v>
      </c>
      <c r="T813" s="1"/>
      <c r="U813" s="1">
        <f>T813</f>
        <v>0</v>
      </c>
    </row>
    <row r="814" spans="1:25" s="23" customFormat="1" ht="15.6" hidden="1" x14ac:dyDescent="0.25">
      <c r="A814" s="25" t="s">
        <v>307</v>
      </c>
      <c r="B814" s="25">
        <v>51</v>
      </c>
      <c r="C814" s="52" t="s">
        <v>27</v>
      </c>
      <c r="D814" s="27">
        <v>386</v>
      </c>
      <c r="E814" s="20"/>
      <c r="F814" s="20"/>
      <c r="G814" s="21">
        <f>SUM(G815)</f>
        <v>0</v>
      </c>
      <c r="H814" s="21">
        <f t="shared" ref="H814:U814" si="427">SUM(H815)</f>
        <v>0</v>
      </c>
      <c r="I814" s="21">
        <f t="shared" si="427"/>
        <v>0</v>
      </c>
      <c r="J814" s="21">
        <f t="shared" si="427"/>
        <v>0</v>
      </c>
      <c r="K814" s="21">
        <f t="shared" si="427"/>
        <v>0</v>
      </c>
      <c r="L814" s="22" t="str">
        <f t="shared" si="413"/>
        <v>-</v>
      </c>
      <c r="M814" s="21">
        <f t="shared" si="427"/>
        <v>240900000</v>
      </c>
      <c r="N814" s="21">
        <f t="shared" si="427"/>
        <v>0</v>
      </c>
      <c r="O814" s="21">
        <f t="shared" si="427"/>
        <v>0</v>
      </c>
      <c r="P814" s="21">
        <f t="shared" si="427"/>
        <v>0</v>
      </c>
      <c r="Q814" s="21">
        <f t="shared" si="427"/>
        <v>419000000</v>
      </c>
      <c r="R814" s="21">
        <f t="shared" si="427"/>
        <v>0</v>
      </c>
      <c r="S814" s="21">
        <f t="shared" si="427"/>
        <v>0</v>
      </c>
      <c r="T814" s="21">
        <f t="shared" si="427"/>
        <v>0</v>
      </c>
      <c r="U814" s="21">
        <f t="shared" si="427"/>
        <v>0</v>
      </c>
      <c r="V814" s="57"/>
      <c r="W814" s="57"/>
      <c r="X814" s="57"/>
      <c r="Y814" s="12"/>
    </row>
    <row r="815" spans="1:25" ht="45" hidden="1" x14ac:dyDescent="0.25">
      <c r="A815" s="29" t="s">
        <v>307</v>
      </c>
      <c r="B815" s="29">
        <v>51</v>
      </c>
      <c r="C815" s="53" t="s">
        <v>27</v>
      </c>
      <c r="D815" s="31">
        <v>3861</v>
      </c>
      <c r="E815" s="32" t="s">
        <v>282</v>
      </c>
      <c r="F815" s="32"/>
      <c r="G815" s="1"/>
      <c r="H815" s="59"/>
      <c r="I815" s="1"/>
      <c r="J815" s="59"/>
      <c r="K815" s="1"/>
      <c r="L815" s="33" t="str">
        <f t="shared" si="413"/>
        <v>-</v>
      </c>
      <c r="M815" s="1">
        <v>240900000</v>
      </c>
      <c r="N815" s="59"/>
      <c r="O815" s="1"/>
      <c r="P815" s="59"/>
      <c r="Q815" s="1">
        <v>419000000</v>
      </c>
      <c r="R815" s="1"/>
      <c r="S815" s="59"/>
      <c r="T815" s="1"/>
      <c r="U815" s="59"/>
    </row>
    <row r="816" spans="1:25" ht="62.4" x14ac:dyDescent="0.25">
      <c r="A816" s="417" t="s">
        <v>519</v>
      </c>
      <c r="B816" s="417"/>
      <c r="C816" s="417"/>
      <c r="D816" s="417"/>
      <c r="E816" s="20" t="s">
        <v>325</v>
      </c>
      <c r="F816" s="20" t="s">
        <v>253</v>
      </c>
      <c r="G816" s="21">
        <f>G817+G819+G821</f>
        <v>4840000</v>
      </c>
      <c r="H816" s="21">
        <f t="shared" ref="H816:U816" si="428">H817+H819+H821</f>
        <v>4840000</v>
      </c>
      <c r="I816" s="21">
        <f t="shared" si="428"/>
        <v>9840000</v>
      </c>
      <c r="J816" s="21">
        <f t="shared" si="428"/>
        <v>9840000</v>
      </c>
      <c r="K816" s="21">
        <f t="shared" si="428"/>
        <v>1409000</v>
      </c>
      <c r="L816" s="22">
        <f t="shared" si="413"/>
        <v>14.31910569105691</v>
      </c>
      <c r="M816" s="21">
        <f t="shared" si="428"/>
        <v>0</v>
      </c>
      <c r="N816" s="21">
        <f t="shared" si="428"/>
        <v>0</v>
      </c>
      <c r="O816" s="21">
        <f t="shared" si="428"/>
        <v>0</v>
      </c>
      <c r="P816" s="21">
        <f t="shared" si="428"/>
        <v>0</v>
      </c>
      <c r="Q816" s="21">
        <f t="shared" si="428"/>
        <v>0</v>
      </c>
      <c r="R816" s="21">
        <f t="shared" si="428"/>
        <v>0</v>
      </c>
      <c r="S816" s="21">
        <f t="shared" si="428"/>
        <v>0</v>
      </c>
      <c r="T816" s="21">
        <f t="shared" si="428"/>
        <v>0</v>
      </c>
      <c r="U816" s="21">
        <f t="shared" si="428"/>
        <v>0</v>
      </c>
    </row>
    <row r="817" spans="1:25" s="23" customFormat="1" ht="15.6" hidden="1" x14ac:dyDescent="0.25">
      <c r="A817" s="25" t="s">
        <v>341</v>
      </c>
      <c r="B817" s="25">
        <v>11</v>
      </c>
      <c r="C817" s="52" t="s">
        <v>28</v>
      </c>
      <c r="D817" s="27">
        <v>323</v>
      </c>
      <c r="E817" s="20"/>
      <c r="F817" s="20"/>
      <c r="G817" s="21">
        <f>SUM(G818)</f>
        <v>1840000</v>
      </c>
      <c r="H817" s="21">
        <f t="shared" ref="H817:U817" si="429">SUM(H818)</f>
        <v>1840000</v>
      </c>
      <c r="I817" s="21">
        <f t="shared" si="429"/>
        <v>3840000</v>
      </c>
      <c r="J817" s="21">
        <f t="shared" si="429"/>
        <v>3840000</v>
      </c>
      <c r="K817" s="21">
        <f t="shared" si="429"/>
        <v>59000</v>
      </c>
      <c r="L817" s="22">
        <f t="shared" si="413"/>
        <v>1.5364583333333333</v>
      </c>
      <c r="M817" s="21">
        <f t="shared" si="429"/>
        <v>0</v>
      </c>
      <c r="N817" s="21">
        <f t="shared" si="429"/>
        <v>0</v>
      </c>
      <c r="O817" s="21">
        <f t="shared" si="429"/>
        <v>0</v>
      </c>
      <c r="P817" s="21">
        <f t="shared" si="429"/>
        <v>0</v>
      </c>
      <c r="Q817" s="21">
        <f t="shared" si="429"/>
        <v>0</v>
      </c>
      <c r="R817" s="21">
        <f t="shared" si="429"/>
        <v>0</v>
      </c>
      <c r="S817" s="21">
        <f t="shared" si="429"/>
        <v>0</v>
      </c>
      <c r="T817" s="21">
        <f t="shared" si="429"/>
        <v>0</v>
      </c>
      <c r="U817" s="21">
        <f t="shared" si="429"/>
        <v>0</v>
      </c>
      <c r="V817" s="57"/>
      <c r="W817" s="57"/>
      <c r="X817" s="57"/>
      <c r="Y817" s="12"/>
    </row>
    <row r="818" spans="1:25" hidden="1" x14ac:dyDescent="0.25">
      <c r="A818" s="29" t="s">
        <v>341</v>
      </c>
      <c r="B818" s="29">
        <v>11</v>
      </c>
      <c r="C818" s="53" t="s">
        <v>28</v>
      </c>
      <c r="D818" s="31">
        <v>3237</v>
      </c>
      <c r="E818" s="32" t="s">
        <v>36</v>
      </c>
      <c r="F818" s="32"/>
      <c r="G818" s="1">
        <v>1840000</v>
      </c>
      <c r="H818" s="1">
        <v>1840000</v>
      </c>
      <c r="I818" s="1">
        <v>3840000</v>
      </c>
      <c r="J818" s="1">
        <v>3840000</v>
      </c>
      <c r="K818" s="1">
        <v>59000</v>
      </c>
      <c r="L818" s="33">
        <f t="shared" si="413"/>
        <v>1.5364583333333333</v>
      </c>
      <c r="M818" s="1">
        <v>0</v>
      </c>
      <c r="N818" s="1">
        <v>0</v>
      </c>
      <c r="O818" s="1"/>
      <c r="P818" s="1">
        <f>O818</f>
        <v>0</v>
      </c>
      <c r="Q818" s="1">
        <v>0</v>
      </c>
      <c r="R818" s="1"/>
      <c r="S818" s="1">
        <f>R818</f>
        <v>0</v>
      </c>
      <c r="T818" s="1"/>
      <c r="U818" s="1">
        <f>T818</f>
        <v>0</v>
      </c>
    </row>
    <row r="819" spans="1:25" s="23" customFormat="1" ht="15.6" hidden="1" x14ac:dyDescent="0.25">
      <c r="A819" s="25" t="s">
        <v>341</v>
      </c>
      <c r="B819" s="25">
        <v>11</v>
      </c>
      <c r="C819" s="52" t="s">
        <v>28</v>
      </c>
      <c r="D819" s="27">
        <v>382</v>
      </c>
      <c r="E819" s="20"/>
      <c r="F819" s="20"/>
      <c r="G819" s="21">
        <f>SUM(G820)</f>
        <v>2000000</v>
      </c>
      <c r="H819" s="21">
        <f t="shared" ref="H819:U819" si="430">SUM(H820)</f>
        <v>2000000</v>
      </c>
      <c r="I819" s="21">
        <f t="shared" si="430"/>
        <v>4000000</v>
      </c>
      <c r="J819" s="21">
        <f t="shared" si="430"/>
        <v>4000000</v>
      </c>
      <c r="K819" s="21">
        <f t="shared" si="430"/>
        <v>1350000</v>
      </c>
      <c r="L819" s="22">
        <f t="shared" si="413"/>
        <v>33.75</v>
      </c>
      <c r="M819" s="21">
        <f t="shared" si="430"/>
        <v>0</v>
      </c>
      <c r="N819" s="21">
        <f t="shared" si="430"/>
        <v>0</v>
      </c>
      <c r="O819" s="21">
        <f t="shared" si="430"/>
        <v>0</v>
      </c>
      <c r="P819" s="21">
        <f t="shared" si="430"/>
        <v>0</v>
      </c>
      <c r="Q819" s="21">
        <f t="shared" si="430"/>
        <v>0</v>
      </c>
      <c r="R819" s="21">
        <f t="shared" si="430"/>
        <v>0</v>
      </c>
      <c r="S819" s="21">
        <f t="shared" si="430"/>
        <v>0</v>
      </c>
      <c r="T819" s="21">
        <f t="shared" si="430"/>
        <v>0</v>
      </c>
      <c r="U819" s="21">
        <f t="shared" si="430"/>
        <v>0</v>
      </c>
      <c r="V819" s="57"/>
      <c r="W819" s="57"/>
      <c r="X819" s="57"/>
      <c r="Y819" s="12"/>
    </row>
    <row r="820" spans="1:25" s="36" customFormat="1" ht="15.6" hidden="1" x14ac:dyDescent="0.25">
      <c r="A820" s="29" t="s">
        <v>341</v>
      </c>
      <c r="B820" s="29">
        <v>11</v>
      </c>
      <c r="C820" s="53" t="s">
        <v>28</v>
      </c>
      <c r="D820" s="31">
        <v>3821</v>
      </c>
      <c r="E820" s="32" t="s">
        <v>38</v>
      </c>
      <c r="F820" s="32"/>
      <c r="G820" s="1">
        <v>2000000</v>
      </c>
      <c r="H820" s="1">
        <v>2000000</v>
      </c>
      <c r="I820" s="1">
        <v>4000000</v>
      </c>
      <c r="J820" s="1">
        <v>4000000</v>
      </c>
      <c r="K820" s="1">
        <v>1350000</v>
      </c>
      <c r="L820" s="33">
        <f t="shared" si="413"/>
        <v>33.75</v>
      </c>
      <c r="M820" s="1">
        <v>0</v>
      </c>
      <c r="N820" s="1">
        <v>0</v>
      </c>
      <c r="O820" s="1"/>
      <c r="P820" s="1">
        <f>O820</f>
        <v>0</v>
      </c>
      <c r="Q820" s="1">
        <v>0</v>
      </c>
      <c r="R820" s="1"/>
      <c r="S820" s="1">
        <f>R820</f>
        <v>0</v>
      </c>
      <c r="T820" s="1"/>
      <c r="U820" s="1">
        <f>T820</f>
        <v>0</v>
      </c>
      <c r="V820" s="21"/>
      <c r="W820" s="21"/>
      <c r="X820" s="21"/>
      <c r="Y820" s="132"/>
    </row>
    <row r="821" spans="1:25" s="36" customFormat="1" ht="15.6" hidden="1" x14ac:dyDescent="0.25">
      <c r="A821" s="25" t="s">
        <v>341</v>
      </c>
      <c r="B821" s="25">
        <v>11</v>
      </c>
      <c r="C821" s="52" t="s">
        <v>28</v>
      </c>
      <c r="D821" s="27">
        <v>386</v>
      </c>
      <c r="E821" s="20"/>
      <c r="F821" s="20"/>
      <c r="G821" s="21">
        <f>SUM(G822)</f>
        <v>1000000</v>
      </c>
      <c r="H821" s="21">
        <f t="shared" ref="H821:U821" si="431">SUM(H822)</f>
        <v>1000000</v>
      </c>
      <c r="I821" s="21">
        <f t="shared" si="431"/>
        <v>2000000</v>
      </c>
      <c r="J821" s="21">
        <f t="shared" si="431"/>
        <v>2000000</v>
      </c>
      <c r="K821" s="21">
        <f t="shared" si="431"/>
        <v>0</v>
      </c>
      <c r="L821" s="22">
        <f t="shared" si="413"/>
        <v>0</v>
      </c>
      <c r="M821" s="21">
        <f t="shared" si="431"/>
        <v>0</v>
      </c>
      <c r="N821" s="21">
        <f t="shared" si="431"/>
        <v>0</v>
      </c>
      <c r="O821" s="21">
        <f t="shared" si="431"/>
        <v>0</v>
      </c>
      <c r="P821" s="21">
        <f t="shared" si="431"/>
        <v>0</v>
      </c>
      <c r="Q821" s="21">
        <f t="shared" si="431"/>
        <v>0</v>
      </c>
      <c r="R821" s="21">
        <f t="shared" si="431"/>
        <v>0</v>
      </c>
      <c r="S821" s="21">
        <f t="shared" si="431"/>
        <v>0</v>
      </c>
      <c r="T821" s="21">
        <f t="shared" si="431"/>
        <v>0</v>
      </c>
      <c r="U821" s="21">
        <f t="shared" si="431"/>
        <v>0</v>
      </c>
      <c r="V821" s="21"/>
      <c r="W821" s="21"/>
      <c r="X821" s="21"/>
      <c r="Y821" s="132"/>
    </row>
    <row r="822" spans="1:25" s="35" customFormat="1" ht="45" hidden="1" x14ac:dyDescent="0.25">
      <c r="A822" s="29" t="s">
        <v>341</v>
      </c>
      <c r="B822" s="29">
        <v>11</v>
      </c>
      <c r="C822" s="53" t="s">
        <v>28</v>
      </c>
      <c r="D822" s="31">
        <v>3861</v>
      </c>
      <c r="E822" s="32" t="s">
        <v>282</v>
      </c>
      <c r="F822" s="32"/>
      <c r="G822" s="1">
        <v>1000000</v>
      </c>
      <c r="H822" s="1">
        <v>1000000</v>
      </c>
      <c r="I822" s="1">
        <v>2000000</v>
      </c>
      <c r="J822" s="1">
        <v>2000000</v>
      </c>
      <c r="K822" s="1">
        <v>0</v>
      </c>
      <c r="L822" s="33">
        <f t="shared" si="413"/>
        <v>0</v>
      </c>
      <c r="M822" s="1">
        <v>0</v>
      </c>
      <c r="N822" s="1">
        <v>0</v>
      </c>
      <c r="O822" s="1"/>
      <c r="P822" s="1">
        <f>O822</f>
        <v>0</v>
      </c>
      <c r="Q822" s="1">
        <v>0</v>
      </c>
      <c r="R822" s="1"/>
      <c r="S822" s="1">
        <f>R822</f>
        <v>0</v>
      </c>
      <c r="T822" s="1"/>
      <c r="U822" s="1">
        <f>T822</f>
        <v>0</v>
      </c>
      <c r="V822" s="1"/>
      <c r="W822" s="1"/>
      <c r="X822" s="1"/>
      <c r="Y822" s="74"/>
    </row>
    <row r="823" spans="1:25" s="35" customFormat="1" ht="78.75" customHeight="1" x14ac:dyDescent="0.25">
      <c r="A823" s="417" t="s">
        <v>520</v>
      </c>
      <c r="B823" s="417"/>
      <c r="C823" s="417"/>
      <c r="D823" s="417"/>
      <c r="E823" s="20" t="s">
        <v>337</v>
      </c>
      <c r="F823" s="51" t="s">
        <v>546</v>
      </c>
      <c r="G823" s="21">
        <f>G824+G826</f>
        <v>1560000</v>
      </c>
      <c r="H823" s="21">
        <f t="shared" ref="H823:U823" si="432">H824+H826</f>
        <v>160000</v>
      </c>
      <c r="I823" s="21">
        <f t="shared" si="432"/>
        <v>1560000</v>
      </c>
      <c r="J823" s="21">
        <f t="shared" si="432"/>
        <v>160000</v>
      </c>
      <c r="K823" s="21">
        <f t="shared" si="432"/>
        <v>812711.24</v>
      </c>
      <c r="L823" s="22">
        <f t="shared" si="413"/>
        <v>52.096874358974354</v>
      </c>
      <c r="M823" s="21">
        <f t="shared" si="432"/>
        <v>0</v>
      </c>
      <c r="N823" s="21">
        <f t="shared" si="432"/>
        <v>0</v>
      </c>
      <c r="O823" s="21">
        <f t="shared" si="432"/>
        <v>0</v>
      </c>
      <c r="P823" s="21">
        <f t="shared" si="432"/>
        <v>0</v>
      </c>
      <c r="Q823" s="21">
        <f t="shared" si="432"/>
        <v>0</v>
      </c>
      <c r="R823" s="21">
        <f t="shared" si="432"/>
        <v>0</v>
      </c>
      <c r="S823" s="21">
        <f t="shared" si="432"/>
        <v>0</v>
      </c>
      <c r="T823" s="21">
        <f t="shared" si="432"/>
        <v>0</v>
      </c>
      <c r="U823" s="21">
        <f t="shared" si="432"/>
        <v>0</v>
      </c>
      <c r="V823" s="1"/>
      <c r="W823" s="1"/>
      <c r="X823" s="1"/>
      <c r="Y823" s="74"/>
    </row>
    <row r="824" spans="1:25" s="36" customFormat="1" ht="15.6" hidden="1" x14ac:dyDescent="0.25">
      <c r="A824" s="25" t="s">
        <v>366</v>
      </c>
      <c r="B824" s="25">
        <v>12</v>
      </c>
      <c r="C824" s="52" t="s">
        <v>24</v>
      </c>
      <c r="D824" s="27">
        <v>412</v>
      </c>
      <c r="E824" s="20"/>
      <c r="F824" s="20"/>
      <c r="G824" s="21">
        <f>SUM(G825)</f>
        <v>160000</v>
      </c>
      <c r="H824" s="21">
        <f t="shared" ref="H824:U824" si="433">SUM(H825)</f>
        <v>160000</v>
      </c>
      <c r="I824" s="21">
        <f t="shared" si="433"/>
        <v>160000</v>
      </c>
      <c r="J824" s="21">
        <f t="shared" si="433"/>
        <v>160000</v>
      </c>
      <c r="K824" s="21">
        <f t="shared" si="433"/>
        <v>81231.58</v>
      </c>
      <c r="L824" s="22">
        <f t="shared" si="413"/>
        <v>50.769737499999998</v>
      </c>
      <c r="M824" s="21">
        <f t="shared" si="433"/>
        <v>0</v>
      </c>
      <c r="N824" s="21">
        <f t="shared" si="433"/>
        <v>0</v>
      </c>
      <c r="O824" s="21">
        <f t="shared" si="433"/>
        <v>0</v>
      </c>
      <c r="P824" s="21">
        <f t="shared" si="433"/>
        <v>0</v>
      </c>
      <c r="Q824" s="21">
        <f t="shared" si="433"/>
        <v>0</v>
      </c>
      <c r="R824" s="21">
        <f t="shared" si="433"/>
        <v>0</v>
      </c>
      <c r="S824" s="21">
        <f t="shared" si="433"/>
        <v>0</v>
      </c>
      <c r="T824" s="21">
        <f t="shared" si="433"/>
        <v>0</v>
      </c>
      <c r="U824" s="21">
        <f t="shared" si="433"/>
        <v>0</v>
      </c>
      <c r="V824" s="21"/>
      <c r="W824" s="21"/>
      <c r="X824" s="21"/>
      <c r="Y824" s="132"/>
    </row>
    <row r="825" spans="1:25" s="35" customFormat="1" hidden="1" x14ac:dyDescent="0.25">
      <c r="A825" s="29" t="s">
        <v>366</v>
      </c>
      <c r="B825" s="29">
        <v>12</v>
      </c>
      <c r="C825" s="53" t="s">
        <v>24</v>
      </c>
      <c r="D825" s="31">
        <v>4126</v>
      </c>
      <c r="E825" s="32" t="s">
        <v>4</v>
      </c>
      <c r="F825" s="32"/>
      <c r="G825" s="1">
        <v>160000</v>
      </c>
      <c r="H825" s="1">
        <v>160000</v>
      </c>
      <c r="I825" s="1">
        <v>160000</v>
      </c>
      <c r="J825" s="1">
        <v>160000</v>
      </c>
      <c r="K825" s="1">
        <v>81231.58</v>
      </c>
      <c r="L825" s="33">
        <f t="shared" si="413"/>
        <v>50.769737499999998</v>
      </c>
      <c r="M825" s="1">
        <v>0</v>
      </c>
      <c r="N825" s="1">
        <v>0</v>
      </c>
      <c r="O825" s="1"/>
      <c r="P825" s="1">
        <f>O825</f>
        <v>0</v>
      </c>
      <c r="Q825" s="1">
        <v>0</v>
      </c>
      <c r="R825" s="1"/>
      <c r="S825" s="1">
        <f>R825</f>
        <v>0</v>
      </c>
      <c r="T825" s="1"/>
      <c r="U825" s="1">
        <f>T825</f>
        <v>0</v>
      </c>
      <c r="V825" s="1"/>
      <c r="W825" s="1"/>
      <c r="X825" s="1"/>
      <c r="Y825" s="74"/>
    </row>
    <row r="826" spans="1:25" s="36" customFormat="1" ht="15.6" hidden="1" x14ac:dyDescent="0.25">
      <c r="A826" s="25" t="s">
        <v>366</v>
      </c>
      <c r="B826" s="25">
        <v>51</v>
      </c>
      <c r="C826" s="52" t="s">
        <v>24</v>
      </c>
      <c r="D826" s="27">
        <v>412</v>
      </c>
      <c r="E826" s="20"/>
      <c r="F826" s="20"/>
      <c r="G826" s="21">
        <f>SUM(G827)</f>
        <v>1400000</v>
      </c>
      <c r="H826" s="21">
        <f t="shared" ref="H826:U826" si="434">SUM(H827)</f>
        <v>0</v>
      </c>
      <c r="I826" s="21">
        <f t="shared" si="434"/>
        <v>1400000</v>
      </c>
      <c r="J826" s="21">
        <f t="shared" si="434"/>
        <v>0</v>
      </c>
      <c r="K826" s="21">
        <f t="shared" si="434"/>
        <v>731479.66</v>
      </c>
      <c r="L826" s="22">
        <f t="shared" si="413"/>
        <v>52.248547142857149</v>
      </c>
      <c r="M826" s="21">
        <f t="shared" si="434"/>
        <v>0</v>
      </c>
      <c r="N826" s="21">
        <f t="shared" si="434"/>
        <v>0</v>
      </c>
      <c r="O826" s="21">
        <f t="shared" si="434"/>
        <v>0</v>
      </c>
      <c r="P826" s="21">
        <f t="shared" si="434"/>
        <v>0</v>
      </c>
      <c r="Q826" s="21">
        <f t="shared" si="434"/>
        <v>0</v>
      </c>
      <c r="R826" s="21">
        <f t="shared" si="434"/>
        <v>0</v>
      </c>
      <c r="S826" s="21">
        <f t="shared" si="434"/>
        <v>0</v>
      </c>
      <c r="T826" s="21">
        <f t="shared" si="434"/>
        <v>0</v>
      </c>
      <c r="U826" s="21">
        <f t="shared" si="434"/>
        <v>0</v>
      </c>
      <c r="V826" s="21"/>
      <c r="W826" s="21"/>
      <c r="X826" s="21"/>
      <c r="Y826" s="132"/>
    </row>
    <row r="827" spans="1:25" s="36" customFormat="1" ht="15.6" hidden="1" x14ac:dyDescent="0.25">
      <c r="A827" s="29" t="s">
        <v>366</v>
      </c>
      <c r="B827" s="29">
        <v>51</v>
      </c>
      <c r="C827" s="53" t="s">
        <v>24</v>
      </c>
      <c r="D827" s="31">
        <v>4126</v>
      </c>
      <c r="E827" s="32" t="s">
        <v>4</v>
      </c>
      <c r="F827" s="32"/>
      <c r="G827" s="1">
        <v>1400000</v>
      </c>
      <c r="H827" s="59"/>
      <c r="I827" s="1">
        <v>1400000</v>
      </c>
      <c r="J827" s="59"/>
      <c r="K827" s="1">
        <v>731479.66</v>
      </c>
      <c r="L827" s="33">
        <f t="shared" si="413"/>
        <v>52.248547142857149</v>
      </c>
      <c r="M827" s="1">
        <v>0</v>
      </c>
      <c r="N827" s="59"/>
      <c r="O827" s="1"/>
      <c r="P827" s="59"/>
      <c r="Q827" s="1">
        <v>0</v>
      </c>
      <c r="R827" s="1"/>
      <c r="S827" s="59"/>
      <c r="T827" s="1"/>
      <c r="U827" s="59"/>
      <c r="V827" s="21"/>
      <c r="W827" s="21"/>
      <c r="X827" s="21"/>
      <c r="Y827" s="132"/>
    </row>
    <row r="828" spans="1:25" s="36" customFormat="1" ht="78.150000000000006" customHeight="1" x14ac:dyDescent="0.25">
      <c r="A828" s="417" t="s">
        <v>521</v>
      </c>
      <c r="B828" s="417"/>
      <c r="C828" s="417"/>
      <c r="D828" s="417"/>
      <c r="E828" s="20" t="s">
        <v>390</v>
      </c>
      <c r="F828" s="20" t="s">
        <v>253</v>
      </c>
      <c r="G828" s="21">
        <f>G829+G831</f>
        <v>0</v>
      </c>
      <c r="H828" s="21">
        <f>H829+H831</f>
        <v>0</v>
      </c>
      <c r="I828" s="21">
        <f>I829+I831+I833</f>
        <v>0</v>
      </c>
      <c r="J828" s="21">
        <f t="shared" ref="J828:U828" si="435">J829+J831+J833</f>
        <v>0</v>
      </c>
      <c r="K828" s="21">
        <f t="shared" si="435"/>
        <v>379520.69</v>
      </c>
      <c r="L828" s="22" t="str">
        <f t="shared" si="413"/>
        <v>-</v>
      </c>
      <c r="M828" s="21">
        <f t="shared" si="435"/>
        <v>0</v>
      </c>
      <c r="N828" s="21">
        <f t="shared" si="435"/>
        <v>0</v>
      </c>
      <c r="O828" s="21">
        <f t="shared" si="435"/>
        <v>0</v>
      </c>
      <c r="P828" s="21">
        <f t="shared" si="435"/>
        <v>0</v>
      </c>
      <c r="Q828" s="21">
        <f t="shared" si="435"/>
        <v>0</v>
      </c>
      <c r="R828" s="21">
        <f t="shared" si="435"/>
        <v>0</v>
      </c>
      <c r="S828" s="21">
        <f t="shared" si="435"/>
        <v>0</v>
      </c>
      <c r="T828" s="21">
        <f t="shared" si="435"/>
        <v>0</v>
      </c>
      <c r="U828" s="21">
        <f t="shared" si="435"/>
        <v>0</v>
      </c>
      <c r="V828" s="21"/>
      <c r="W828" s="21"/>
      <c r="X828" s="21"/>
      <c r="Y828" s="132"/>
    </row>
    <row r="829" spans="1:25" s="36" customFormat="1" ht="15.6" hidden="1" x14ac:dyDescent="0.25">
      <c r="A829" s="25" t="s">
        <v>389</v>
      </c>
      <c r="B829" s="25">
        <v>14</v>
      </c>
      <c r="C829" s="52" t="s">
        <v>28</v>
      </c>
      <c r="D829" s="27">
        <v>386</v>
      </c>
      <c r="E829" s="20"/>
      <c r="F829" s="20"/>
      <c r="G829" s="21">
        <f>SUM(G830)</f>
        <v>0</v>
      </c>
      <c r="H829" s="21">
        <f t="shared" ref="H829:U829" si="436">SUM(H830)</f>
        <v>0</v>
      </c>
      <c r="I829" s="21">
        <f t="shared" si="436"/>
        <v>0</v>
      </c>
      <c r="J829" s="21">
        <f t="shared" si="436"/>
        <v>0</v>
      </c>
      <c r="K829" s="21">
        <f t="shared" si="436"/>
        <v>56928.12</v>
      </c>
      <c r="L829" s="22" t="str">
        <f t="shared" si="413"/>
        <v>-</v>
      </c>
      <c r="M829" s="21">
        <f t="shared" si="436"/>
        <v>0</v>
      </c>
      <c r="N829" s="21">
        <f t="shared" si="436"/>
        <v>0</v>
      </c>
      <c r="O829" s="21">
        <f t="shared" si="436"/>
        <v>0</v>
      </c>
      <c r="P829" s="21">
        <f t="shared" si="436"/>
        <v>0</v>
      </c>
      <c r="Q829" s="21">
        <f t="shared" si="436"/>
        <v>0</v>
      </c>
      <c r="R829" s="21">
        <f t="shared" si="436"/>
        <v>0</v>
      </c>
      <c r="S829" s="21">
        <f t="shared" si="436"/>
        <v>0</v>
      </c>
      <c r="T829" s="21">
        <f t="shared" si="436"/>
        <v>0</v>
      </c>
      <c r="U829" s="21">
        <f t="shared" si="436"/>
        <v>0</v>
      </c>
      <c r="V829" s="21"/>
      <c r="W829" s="21"/>
      <c r="X829" s="21"/>
      <c r="Y829" s="132"/>
    </row>
    <row r="830" spans="1:25" s="36" customFormat="1" ht="45" hidden="1" x14ac:dyDescent="0.25">
      <c r="A830" s="29" t="s">
        <v>389</v>
      </c>
      <c r="B830" s="29">
        <v>14</v>
      </c>
      <c r="C830" s="53" t="s">
        <v>28</v>
      </c>
      <c r="D830" s="31">
        <v>3861</v>
      </c>
      <c r="E830" s="32" t="s">
        <v>282</v>
      </c>
      <c r="F830" s="32"/>
      <c r="G830" s="1">
        <v>0</v>
      </c>
      <c r="H830" s="59"/>
      <c r="I830" s="1">
        <v>0</v>
      </c>
      <c r="J830" s="59"/>
      <c r="K830" s="1">
        <v>56928.12</v>
      </c>
      <c r="L830" s="33" t="str">
        <f t="shared" si="413"/>
        <v>-</v>
      </c>
      <c r="M830" s="1">
        <v>0</v>
      </c>
      <c r="N830" s="59"/>
      <c r="O830" s="1"/>
      <c r="P830" s="59"/>
      <c r="Q830" s="1">
        <v>0</v>
      </c>
      <c r="R830" s="1"/>
      <c r="S830" s="59"/>
      <c r="T830" s="1"/>
      <c r="U830" s="59"/>
      <c r="V830" s="21"/>
      <c r="W830" s="21"/>
      <c r="X830" s="21"/>
      <c r="Y830" s="132"/>
    </row>
    <row r="831" spans="1:25" s="36" customFormat="1" ht="15.6" hidden="1" x14ac:dyDescent="0.25">
      <c r="A831" s="25" t="s">
        <v>389</v>
      </c>
      <c r="B831" s="25">
        <v>51</v>
      </c>
      <c r="C831" s="52" t="s">
        <v>28</v>
      </c>
      <c r="D831" s="27">
        <v>386</v>
      </c>
      <c r="E831" s="20"/>
      <c r="F831" s="20"/>
      <c r="G831" s="21">
        <f>SUM(G832)</f>
        <v>0</v>
      </c>
      <c r="H831" s="21">
        <f t="shared" ref="H831:U831" si="437">SUM(H832)</f>
        <v>0</v>
      </c>
      <c r="I831" s="21">
        <f t="shared" si="437"/>
        <v>0</v>
      </c>
      <c r="J831" s="21">
        <f t="shared" si="437"/>
        <v>0</v>
      </c>
      <c r="K831" s="21">
        <f t="shared" si="437"/>
        <v>322592.57</v>
      </c>
      <c r="L831" s="22" t="str">
        <f t="shared" si="413"/>
        <v>-</v>
      </c>
      <c r="M831" s="21">
        <f t="shared" si="437"/>
        <v>0</v>
      </c>
      <c r="N831" s="21">
        <f t="shared" si="437"/>
        <v>0</v>
      </c>
      <c r="O831" s="21">
        <f t="shared" si="437"/>
        <v>0</v>
      </c>
      <c r="P831" s="21">
        <f t="shared" si="437"/>
        <v>0</v>
      </c>
      <c r="Q831" s="21">
        <f t="shared" si="437"/>
        <v>0</v>
      </c>
      <c r="R831" s="21">
        <f t="shared" si="437"/>
        <v>0</v>
      </c>
      <c r="S831" s="21">
        <f t="shared" si="437"/>
        <v>0</v>
      </c>
      <c r="T831" s="21">
        <f t="shared" si="437"/>
        <v>0</v>
      </c>
      <c r="U831" s="21">
        <f t="shared" si="437"/>
        <v>0</v>
      </c>
      <c r="V831" s="21"/>
      <c r="W831" s="21"/>
      <c r="X831" s="21"/>
      <c r="Y831" s="132"/>
    </row>
    <row r="832" spans="1:25" s="36" customFormat="1" ht="45" hidden="1" x14ac:dyDescent="0.25">
      <c r="A832" s="29" t="s">
        <v>389</v>
      </c>
      <c r="B832" s="29">
        <v>51</v>
      </c>
      <c r="C832" s="53" t="s">
        <v>28</v>
      </c>
      <c r="D832" s="31">
        <v>3861</v>
      </c>
      <c r="E832" s="32" t="s">
        <v>282</v>
      </c>
      <c r="F832" s="32"/>
      <c r="G832" s="1">
        <v>0</v>
      </c>
      <c r="H832" s="59"/>
      <c r="I832" s="1">
        <v>0</v>
      </c>
      <c r="J832" s="59"/>
      <c r="K832" s="1">
        <v>322592.57</v>
      </c>
      <c r="L832" s="33" t="str">
        <f t="shared" si="413"/>
        <v>-</v>
      </c>
      <c r="M832" s="1">
        <v>0</v>
      </c>
      <c r="N832" s="59"/>
      <c r="O832" s="1"/>
      <c r="P832" s="59"/>
      <c r="Q832" s="1">
        <v>0</v>
      </c>
      <c r="R832" s="1"/>
      <c r="S832" s="59"/>
      <c r="T832" s="1"/>
      <c r="U832" s="59"/>
      <c r="V832" s="21"/>
      <c r="W832" s="21"/>
      <c r="X832" s="21"/>
      <c r="Y832" s="132"/>
    </row>
    <row r="833" spans="1:25" s="36" customFormat="1" ht="15.6" hidden="1" x14ac:dyDescent="0.25">
      <c r="A833" s="25" t="s">
        <v>389</v>
      </c>
      <c r="B833" s="25">
        <v>563</v>
      </c>
      <c r="C833" s="52" t="s">
        <v>28</v>
      </c>
      <c r="D833" s="27">
        <v>386</v>
      </c>
      <c r="E833" s="20"/>
      <c r="F833" s="20"/>
      <c r="G833" s="21"/>
      <c r="H833" s="21"/>
      <c r="I833" s="21">
        <f>I834</f>
        <v>0</v>
      </c>
      <c r="J833" s="21">
        <f t="shared" ref="J833:U833" si="438">J834</f>
        <v>0</v>
      </c>
      <c r="K833" s="21">
        <f t="shared" si="438"/>
        <v>0</v>
      </c>
      <c r="L833" s="22" t="str">
        <f t="shared" si="413"/>
        <v>-</v>
      </c>
      <c r="M833" s="21">
        <f t="shared" si="438"/>
        <v>0</v>
      </c>
      <c r="N833" s="21">
        <f t="shared" si="438"/>
        <v>0</v>
      </c>
      <c r="O833" s="21">
        <f t="shared" si="438"/>
        <v>0</v>
      </c>
      <c r="P833" s="21">
        <f t="shared" si="438"/>
        <v>0</v>
      </c>
      <c r="Q833" s="21">
        <f t="shared" si="438"/>
        <v>0</v>
      </c>
      <c r="R833" s="21">
        <f t="shared" si="438"/>
        <v>0</v>
      </c>
      <c r="S833" s="21">
        <f t="shared" si="438"/>
        <v>0</v>
      </c>
      <c r="T833" s="21">
        <f t="shared" si="438"/>
        <v>0</v>
      </c>
      <c r="U833" s="21">
        <f t="shared" si="438"/>
        <v>0</v>
      </c>
      <c r="V833" s="21"/>
      <c r="W833" s="21"/>
      <c r="X833" s="21"/>
      <c r="Y833" s="132"/>
    </row>
    <row r="834" spans="1:25" s="36" customFormat="1" ht="45" hidden="1" x14ac:dyDescent="0.25">
      <c r="A834" s="29" t="s">
        <v>389</v>
      </c>
      <c r="B834" s="29">
        <v>563</v>
      </c>
      <c r="C834" s="53" t="s">
        <v>28</v>
      </c>
      <c r="D834" s="31">
        <v>3861</v>
      </c>
      <c r="E834" s="32" t="s">
        <v>282</v>
      </c>
      <c r="F834" s="32"/>
      <c r="G834" s="1"/>
      <c r="H834" s="1"/>
      <c r="I834" s="1"/>
      <c r="J834" s="59"/>
      <c r="K834" s="1"/>
      <c r="L834" s="33" t="str">
        <f t="shared" si="413"/>
        <v>-</v>
      </c>
      <c r="M834" s="1"/>
      <c r="N834" s="1"/>
      <c r="O834" s="1"/>
      <c r="P834" s="59"/>
      <c r="Q834" s="1"/>
      <c r="R834" s="1"/>
      <c r="S834" s="59"/>
      <c r="T834" s="1"/>
      <c r="U834" s="59"/>
      <c r="V834" s="21"/>
      <c r="W834" s="21"/>
      <c r="X834" s="21"/>
      <c r="Y834" s="132"/>
    </row>
    <row r="835" spans="1:25" s="36" customFormat="1" ht="62.4" x14ac:dyDescent="0.25">
      <c r="A835" s="417" t="s">
        <v>522</v>
      </c>
      <c r="B835" s="417"/>
      <c r="C835" s="417"/>
      <c r="D835" s="417"/>
      <c r="E835" s="20" t="s">
        <v>444</v>
      </c>
      <c r="F835" s="20" t="s">
        <v>253</v>
      </c>
      <c r="G835" s="21"/>
      <c r="H835" s="21"/>
      <c r="I835" s="21">
        <f>I836+I838</f>
        <v>0</v>
      </c>
      <c r="J835" s="21">
        <f>J836+J838</f>
        <v>0</v>
      </c>
      <c r="K835" s="21">
        <f>K836+K838</f>
        <v>372804.92</v>
      </c>
      <c r="L835" s="22" t="str">
        <f t="shared" si="413"/>
        <v>-</v>
      </c>
      <c r="M835" s="21"/>
      <c r="N835" s="21"/>
      <c r="O835" s="21">
        <f>O836+O838</f>
        <v>0</v>
      </c>
      <c r="P835" s="21">
        <f t="shared" ref="P835:U835" si="439">P836+P838</f>
        <v>0</v>
      </c>
      <c r="Q835" s="21">
        <f t="shared" si="439"/>
        <v>0</v>
      </c>
      <c r="R835" s="21">
        <f t="shared" si="439"/>
        <v>0</v>
      </c>
      <c r="S835" s="21">
        <f t="shared" si="439"/>
        <v>0</v>
      </c>
      <c r="T835" s="21">
        <f t="shared" si="439"/>
        <v>0</v>
      </c>
      <c r="U835" s="21">
        <f t="shared" si="439"/>
        <v>0</v>
      </c>
      <c r="V835" s="21"/>
      <c r="W835" s="21"/>
      <c r="X835" s="21"/>
      <c r="Y835" s="132"/>
    </row>
    <row r="836" spans="1:25" s="36" customFormat="1" ht="15.6" hidden="1" x14ac:dyDescent="0.25">
      <c r="A836" s="25" t="s">
        <v>436</v>
      </c>
      <c r="B836" s="25">
        <v>12</v>
      </c>
      <c r="C836" s="52" t="s">
        <v>28</v>
      </c>
      <c r="D836" s="27">
        <v>412</v>
      </c>
      <c r="E836" s="20"/>
      <c r="F836" s="20"/>
      <c r="G836" s="21"/>
      <c r="H836" s="21"/>
      <c r="I836" s="21">
        <f>I837</f>
        <v>0</v>
      </c>
      <c r="J836" s="21">
        <f>J837</f>
        <v>0</v>
      </c>
      <c r="K836" s="21">
        <f>K837</f>
        <v>0</v>
      </c>
      <c r="L836" s="22" t="str">
        <f t="shared" si="413"/>
        <v>-</v>
      </c>
      <c r="M836" s="21"/>
      <c r="N836" s="21"/>
      <c r="O836" s="21">
        <f>O837</f>
        <v>0</v>
      </c>
      <c r="P836" s="21">
        <f t="shared" ref="P836:U836" si="440">P837</f>
        <v>0</v>
      </c>
      <c r="Q836" s="21">
        <f t="shared" si="440"/>
        <v>0</v>
      </c>
      <c r="R836" s="21">
        <f t="shared" si="440"/>
        <v>0</v>
      </c>
      <c r="S836" s="21">
        <f t="shared" si="440"/>
        <v>0</v>
      </c>
      <c r="T836" s="21">
        <f t="shared" si="440"/>
        <v>0</v>
      </c>
      <c r="U836" s="21">
        <f t="shared" si="440"/>
        <v>0</v>
      </c>
      <c r="V836" s="21"/>
      <c r="W836" s="21"/>
      <c r="X836" s="21"/>
      <c r="Y836" s="132"/>
    </row>
    <row r="837" spans="1:25" s="36" customFormat="1" ht="15.6" hidden="1" x14ac:dyDescent="0.25">
      <c r="A837" s="29" t="s">
        <v>436</v>
      </c>
      <c r="B837" s="29">
        <v>12</v>
      </c>
      <c r="C837" s="53" t="s">
        <v>28</v>
      </c>
      <c r="D837" s="31">
        <v>4126</v>
      </c>
      <c r="E837" s="32" t="s">
        <v>4</v>
      </c>
      <c r="F837" s="32"/>
      <c r="G837" s="1"/>
      <c r="H837" s="1"/>
      <c r="I837" s="1">
        <v>0</v>
      </c>
      <c r="J837" s="1">
        <f>I837</f>
        <v>0</v>
      </c>
      <c r="K837" s="1">
        <v>0</v>
      </c>
      <c r="L837" s="33" t="str">
        <f t="shared" si="413"/>
        <v>-</v>
      </c>
      <c r="M837" s="1"/>
      <c r="N837" s="1"/>
      <c r="O837" s="1"/>
      <c r="P837" s="1">
        <f>O837</f>
        <v>0</v>
      </c>
      <c r="Q837" s="1"/>
      <c r="R837" s="1"/>
      <c r="S837" s="1">
        <f>R837</f>
        <v>0</v>
      </c>
      <c r="T837" s="1"/>
      <c r="U837" s="1">
        <f>T837</f>
        <v>0</v>
      </c>
      <c r="V837" s="21"/>
      <c r="W837" s="21"/>
      <c r="X837" s="21"/>
      <c r="Y837" s="132"/>
    </row>
    <row r="838" spans="1:25" s="36" customFormat="1" ht="15.6" hidden="1" x14ac:dyDescent="0.25">
      <c r="A838" s="25" t="s">
        <v>436</v>
      </c>
      <c r="B838" s="25">
        <v>563</v>
      </c>
      <c r="C838" s="52" t="s">
        <v>28</v>
      </c>
      <c r="D838" s="27">
        <v>412</v>
      </c>
      <c r="E838" s="20"/>
      <c r="F838" s="20"/>
      <c r="G838" s="21"/>
      <c r="H838" s="21"/>
      <c r="I838" s="21">
        <f>I839</f>
        <v>0</v>
      </c>
      <c r="J838" s="21">
        <f>J839</f>
        <v>0</v>
      </c>
      <c r="K838" s="21">
        <f>K839</f>
        <v>372804.92</v>
      </c>
      <c r="L838" s="22" t="str">
        <f t="shared" si="413"/>
        <v>-</v>
      </c>
      <c r="M838" s="21"/>
      <c r="N838" s="21"/>
      <c r="O838" s="21">
        <f>O839</f>
        <v>0</v>
      </c>
      <c r="P838" s="21">
        <f t="shared" ref="P838:U838" si="441">P839</f>
        <v>0</v>
      </c>
      <c r="Q838" s="21">
        <f t="shared" si="441"/>
        <v>0</v>
      </c>
      <c r="R838" s="21">
        <f t="shared" si="441"/>
        <v>0</v>
      </c>
      <c r="S838" s="21">
        <f t="shared" si="441"/>
        <v>0</v>
      </c>
      <c r="T838" s="21">
        <f t="shared" si="441"/>
        <v>0</v>
      </c>
      <c r="U838" s="21">
        <f t="shared" si="441"/>
        <v>0</v>
      </c>
      <c r="V838" s="21"/>
      <c r="W838" s="21"/>
      <c r="X838" s="21"/>
      <c r="Y838" s="132"/>
    </row>
    <row r="839" spans="1:25" s="36" customFormat="1" ht="15.6" hidden="1" x14ac:dyDescent="0.25">
      <c r="A839" s="29" t="s">
        <v>436</v>
      </c>
      <c r="B839" s="29">
        <v>563</v>
      </c>
      <c r="C839" s="53" t="s">
        <v>28</v>
      </c>
      <c r="D839" s="31">
        <v>4126</v>
      </c>
      <c r="E839" s="32" t="s">
        <v>4</v>
      </c>
      <c r="F839" s="32"/>
      <c r="G839" s="1"/>
      <c r="H839" s="1"/>
      <c r="I839" s="1">
        <v>0</v>
      </c>
      <c r="J839" s="59"/>
      <c r="K839" s="1">
        <v>372804.92</v>
      </c>
      <c r="L839" s="22" t="str">
        <f t="shared" si="413"/>
        <v>-</v>
      </c>
      <c r="M839" s="1"/>
      <c r="N839" s="1"/>
      <c r="O839" s="1"/>
      <c r="P839" s="59"/>
      <c r="Q839" s="1"/>
      <c r="R839" s="1"/>
      <c r="S839" s="59"/>
      <c r="T839" s="1"/>
      <c r="U839" s="59"/>
      <c r="V839" s="21"/>
      <c r="W839" s="21"/>
      <c r="X839" s="21"/>
      <c r="Y839" s="132"/>
    </row>
    <row r="840" spans="1:25" s="36" customFormat="1" ht="15.6" hidden="1" x14ac:dyDescent="0.25">
      <c r="A840" s="433" t="s">
        <v>415</v>
      </c>
      <c r="B840" s="433"/>
      <c r="C840" s="433"/>
      <c r="D840" s="433"/>
      <c r="E840" s="40" t="s">
        <v>434</v>
      </c>
      <c r="F840" s="20"/>
      <c r="G840" s="21">
        <f>G841+G843+G845+G847+G849+G851</f>
        <v>0</v>
      </c>
      <c r="H840" s="21">
        <f t="shared" ref="H840:U840" si="442">H841+H843+H845+H847+H849+H851</f>
        <v>0</v>
      </c>
      <c r="I840" s="21">
        <f t="shared" si="442"/>
        <v>0</v>
      </c>
      <c r="J840" s="21">
        <f t="shared" si="442"/>
        <v>0</v>
      </c>
      <c r="K840" s="21">
        <f t="shared" si="442"/>
        <v>0</v>
      </c>
      <c r="L840" s="22" t="str">
        <f t="shared" si="413"/>
        <v>-</v>
      </c>
      <c r="M840" s="21">
        <f t="shared" si="442"/>
        <v>0</v>
      </c>
      <c r="N840" s="21">
        <f t="shared" si="442"/>
        <v>0</v>
      </c>
      <c r="O840" s="21">
        <f t="shared" si="442"/>
        <v>0</v>
      </c>
      <c r="P840" s="21">
        <f t="shared" si="442"/>
        <v>0</v>
      </c>
      <c r="Q840" s="21">
        <f t="shared" si="442"/>
        <v>0</v>
      </c>
      <c r="R840" s="21">
        <f t="shared" si="442"/>
        <v>0</v>
      </c>
      <c r="S840" s="21">
        <f t="shared" si="442"/>
        <v>0</v>
      </c>
      <c r="T840" s="21">
        <f t="shared" si="442"/>
        <v>0</v>
      </c>
      <c r="U840" s="21">
        <f t="shared" si="442"/>
        <v>0</v>
      </c>
      <c r="V840" s="21"/>
      <c r="W840" s="21"/>
      <c r="X840" s="21"/>
      <c r="Y840" s="132"/>
    </row>
    <row r="841" spans="1:25" s="36" customFormat="1" ht="15.6" hidden="1" x14ac:dyDescent="0.25">
      <c r="A841" s="25"/>
      <c r="B841" s="25">
        <v>12</v>
      </c>
      <c r="C841" s="25"/>
      <c r="D841" s="27">
        <v>323</v>
      </c>
      <c r="E841" s="20"/>
      <c r="F841" s="20"/>
      <c r="G841" s="21">
        <f>SUM(G842)</f>
        <v>0</v>
      </c>
      <c r="H841" s="21">
        <f t="shared" ref="H841:U841" si="443">SUM(H842)</f>
        <v>0</v>
      </c>
      <c r="I841" s="21">
        <f t="shared" si="443"/>
        <v>0</v>
      </c>
      <c r="J841" s="21">
        <f t="shared" si="443"/>
        <v>0</v>
      </c>
      <c r="K841" s="21">
        <f t="shared" si="443"/>
        <v>0</v>
      </c>
      <c r="L841" s="22" t="str">
        <f t="shared" si="413"/>
        <v>-</v>
      </c>
      <c r="M841" s="21">
        <f t="shared" si="443"/>
        <v>0</v>
      </c>
      <c r="N841" s="21">
        <f t="shared" si="443"/>
        <v>0</v>
      </c>
      <c r="O841" s="21">
        <f t="shared" si="443"/>
        <v>0</v>
      </c>
      <c r="P841" s="21">
        <f t="shared" si="443"/>
        <v>0</v>
      </c>
      <c r="Q841" s="21">
        <f t="shared" si="443"/>
        <v>0</v>
      </c>
      <c r="R841" s="21">
        <f t="shared" si="443"/>
        <v>0</v>
      </c>
      <c r="S841" s="21">
        <f t="shared" si="443"/>
        <v>0</v>
      </c>
      <c r="T841" s="21">
        <f t="shared" si="443"/>
        <v>0</v>
      </c>
      <c r="U841" s="21">
        <f t="shared" si="443"/>
        <v>0</v>
      </c>
      <c r="V841" s="21"/>
      <c r="W841" s="21"/>
      <c r="X841" s="21"/>
      <c r="Y841" s="132"/>
    </row>
    <row r="842" spans="1:25" s="83" customFormat="1" hidden="1" x14ac:dyDescent="0.25">
      <c r="A842" s="44"/>
      <c r="B842" s="44">
        <v>12</v>
      </c>
      <c r="C842" s="44"/>
      <c r="D842" s="46">
        <v>3237</v>
      </c>
      <c r="E842" s="38"/>
      <c r="F842" s="64"/>
      <c r="G842" s="65"/>
      <c r="H842" s="65"/>
      <c r="I842" s="65"/>
      <c r="J842" s="65"/>
      <c r="K842" s="65"/>
      <c r="L842" s="66" t="str">
        <f t="shared" si="413"/>
        <v>-</v>
      </c>
      <c r="M842" s="65"/>
      <c r="N842" s="65"/>
      <c r="O842" s="1"/>
      <c r="P842" s="1">
        <f>O842</f>
        <v>0</v>
      </c>
      <c r="Q842" s="1"/>
      <c r="R842" s="1"/>
      <c r="S842" s="1">
        <f>R842</f>
        <v>0</v>
      </c>
      <c r="T842" s="1"/>
      <c r="U842" s="1">
        <f>T842</f>
        <v>0</v>
      </c>
      <c r="V842" s="65"/>
      <c r="W842" s="65"/>
      <c r="X842" s="65"/>
      <c r="Y842" s="139"/>
    </row>
    <row r="843" spans="1:25" s="36" customFormat="1" ht="15.6" hidden="1" x14ac:dyDescent="0.25">
      <c r="A843" s="25"/>
      <c r="B843" s="25">
        <v>12</v>
      </c>
      <c r="C843" s="52"/>
      <c r="D843" s="27">
        <v>422</v>
      </c>
      <c r="E843" s="20"/>
      <c r="F843" s="20"/>
      <c r="G843" s="21">
        <f>SUM(G844)</f>
        <v>0</v>
      </c>
      <c r="H843" s="21">
        <f t="shared" ref="H843:U843" si="444">SUM(H844)</f>
        <v>0</v>
      </c>
      <c r="I843" s="21">
        <f t="shared" si="444"/>
        <v>0</v>
      </c>
      <c r="J843" s="21">
        <f t="shared" si="444"/>
        <v>0</v>
      </c>
      <c r="K843" s="21">
        <f t="shared" si="444"/>
        <v>0</v>
      </c>
      <c r="L843" s="22" t="str">
        <f t="shared" si="413"/>
        <v>-</v>
      </c>
      <c r="M843" s="21">
        <f t="shared" si="444"/>
        <v>0</v>
      </c>
      <c r="N843" s="21">
        <f t="shared" si="444"/>
        <v>0</v>
      </c>
      <c r="O843" s="21">
        <f t="shared" si="444"/>
        <v>0</v>
      </c>
      <c r="P843" s="21">
        <f t="shared" si="444"/>
        <v>0</v>
      </c>
      <c r="Q843" s="21">
        <f t="shared" si="444"/>
        <v>0</v>
      </c>
      <c r="R843" s="21">
        <f t="shared" si="444"/>
        <v>0</v>
      </c>
      <c r="S843" s="21">
        <f t="shared" si="444"/>
        <v>0</v>
      </c>
      <c r="T843" s="21">
        <f t="shared" si="444"/>
        <v>0</v>
      </c>
      <c r="U843" s="21">
        <f t="shared" si="444"/>
        <v>0</v>
      </c>
      <c r="V843" s="21"/>
      <c r="W843" s="21"/>
      <c r="X843" s="21"/>
      <c r="Y843" s="132"/>
    </row>
    <row r="844" spans="1:25" s="36" customFormat="1" ht="15.6" hidden="1" x14ac:dyDescent="0.25">
      <c r="A844" s="44"/>
      <c r="B844" s="44">
        <v>12</v>
      </c>
      <c r="C844" s="63"/>
      <c r="D844" s="46" t="s">
        <v>432</v>
      </c>
      <c r="E844" s="38"/>
      <c r="F844" s="32"/>
      <c r="G844" s="1"/>
      <c r="H844" s="1"/>
      <c r="I844" s="1"/>
      <c r="J844" s="1"/>
      <c r="K844" s="1"/>
      <c r="L844" s="33" t="str">
        <f t="shared" si="413"/>
        <v>-</v>
      </c>
      <c r="M844" s="1"/>
      <c r="N844" s="1"/>
      <c r="O844" s="1"/>
      <c r="P844" s="1">
        <f>O844</f>
        <v>0</v>
      </c>
      <c r="Q844" s="1"/>
      <c r="R844" s="1">
        <v>0</v>
      </c>
      <c r="S844" s="1">
        <f>R844</f>
        <v>0</v>
      </c>
      <c r="T844" s="1">
        <v>0</v>
      </c>
      <c r="U844" s="1">
        <f>T844</f>
        <v>0</v>
      </c>
      <c r="V844" s="21"/>
      <c r="W844" s="21"/>
      <c r="X844" s="21"/>
      <c r="Y844" s="132"/>
    </row>
    <row r="845" spans="1:25" s="36" customFormat="1" ht="15.6" hidden="1" x14ac:dyDescent="0.25">
      <c r="A845" s="25"/>
      <c r="B845" s="25">
        <v>12</v>
      </c>
      <c r="C845" s="52"/>
      <c r="D845" s="27">
        <v>423</v>
      </c>
      <c r="E845" s="20"/>
      <c r="F845" s="20"/>
      <c r="G845" s="21">
        <f>SUM(G846)</f>
        <v>0</v>
      </c>
      <c r="H845" s="21">
        <f t="shared" ref="H845:U845" si="445">SUM(H846)</f>
        <v>0</v>
      </c>
      <c r="I845" s="21">
        <f t="shared" si="445"/>
        <v>0</v>
      </c>
      <c r="J845" s="21">
        <f t="shared" si="445"/>
        <v>0</v>
      </c>
      <c r="K845" s="21">
        <f t="shared" si="445"/>
        <v>0</v>
      </c>
      <c r="L845" s="22" t="str">
        <f t="shared" si="413"/>
        <v>-</v>
      </c>
      <c r="M845" s="21">
        <f t="shared" si="445"/>
        <v>0</v>
      </c>
      <c r="N845" s="21">
        <f t="shared" si="445"/>
        <v>0</v>
      </c>
      <c r="O845" s="21">
        <f t="shared" si="445"/>
        <v>0</v>
      </c>
      <c r="P845" s="21">
        <f t="shared" si="445"/>
        <v>0</v>
      </c>
      <c r="Q845" s="21">
        <f t="shared" si="445"/>
        <v>0</v>
      </c>
      <c r="R845" s="21">
        <f t="shared" si="445"/>
        <v>0</v>
      </c>
      <c r="S845" s="21">
        <f t="shared" si="445"/>
        <v>0</v>
      </c>
      <c r="T845" s="21">
        <f t="shared" si="445"/>
        <v>0</v>
      </c>
      <c r="U845" s="21">
        <f t="shared" si="445"/>
        <v>0</v>
      </c>
      <c r="V845" s="21"/>
      <c r="W845" s="21"/>
      <c r="X845" s="21"/>
      <c r="Y845" s="132"/>
    </row>
    <row r="846" spans="1:25" s="36" customFormat="1" ht="15.6" hidden="1" x14ac:dyDescent="0.25">
      <c r="A846" s="44"/>
      <c r="B846" s="44">
        <v>12</v>
      </c>
      <c r="C846" s="63"/>
      <c r="D846" s="46" t="s">
        <v>433</v>
      </c>
      <c r="E846" s="38"/>
      <c r="F846" s="32"/>
      <c r="G846" s="1"/>
      <c r="H846" s="1"/>
      <c r="I846" s="1"/>
      <c r="J846" s="1"/>
      <c r="K846" s="1"/>
      <c r="L846" s="33" t="str">
        <f t="shared" si="413"/>
        <v>-</v>
      </c>
      <c r="M846" s="1"/>
      <c r="N846" s="1"/>
      <c r="O846" s="1"/>
      <c r="P846" s="1">
        <f>O846</f>
        <v>0</v>
      </c>
      <c r="Q846" s="1"/>
      <c r="R846" s="1">
        <v>0</v>
      </c>
      <c r="S846" s="1">
        <f>R846</f>
        <v>0</v>
      </c>
      <c r="T846" s="1">
        <v>0</v>
      </c>
      <c r="U846" s="1">
        <f>T846</f>
        <v>0</v>
      </c>
      <c r="V846" s="21"/>
      <c r="W846" s="21"/>
      <c r="X846" s="21"/>
      <c r="Y846" s="132"/>
    </row>
    <row r="847" spans="1:25" s="36" customFormat="1" ht="15.6" hidden="1" x14ac:dyDescent="0.25">
      <c r="A847" s="142"/>
      <c r="B847" s="25">
        <v>51</v>
      </c>
      <c r="C847" s="52"/>
      <c r="D847" s="27">
        <v>323</v>
      </c>
      <c r="E847" s="40"/>
      <c r="F847" s="20"/>
      <c r="G847" s="21">
        <f>SUM(G848)</f>
        <v>0</v>
      </c>
      <c r="H847" s="21">
        <f t="shared" ref="H847:U847" si="446">SUM(H848)</f>
        <v>0</v>
      </c>
      <c r="I847" s="21">
        <f t="shared" si="446"/>
        <v>0</v>
      </c>
      <c r="J847" s="21">
        <f t="shared" si="446"/>
        <v>0</v>
      </c>
      <c r="K847" s="21">
        <f t="shared" si="446"/>
        <v>0</v>
      </c>
      <c r="L847" s="22" t="str">
        <f t="shared" si="413"/>
        <v>-</v>
      </c>
      <c r="M847" s="21">
        <f t="shared" si="446"/>
        <v>0</v>
      </c>
      <c r="N847" s="21">
        <f t="shared" si="446"/>
        <v>0</v>
      </c>
      <c r="O847" s="21">
        <f t="shared" si="446"/>
        <v>0</v>
      </c>
      <c r="P847" s="21">
        <f t="shared" si="446"/>
        <v>0</v>
      </c>
      <c r="Q847" s="21">
        <f t="shared" si="446"/>
        <v>0</v>
      </c>
      <c r="R847" s="21">
        <f t="shared" si="446"/>
        <v>0</v>
      </c>
      <c r="S847" s="21">
        <f t="shared" si="446"/>
        <v>0</v>
      </c>
      <c r="T847" s="21">
        <f t="shared" si="446"/>
        <v>0</v>
      </c>
      <c r="U847" s="21">
        <f t="shared" si="446"/>
        <v>0</v>
      </c>
      <c r="V847" s="21"/>
      <c r="W847" s="21"/>
      <c r="X847" s="21"/>
      <c r="Y847" s="132"/>
    </row>
    <row r="848" spans="1:25" s="36" customFormat="1" ht="15.6" hidden="1" x14ac:dyDescent="0.25">
      <c r="A848" s="29"/>
      <c r="B848" s="29">
        <v>51</v>
      </c>
      <c r="C848" s="53"/>
      <c r="D848" s="31">
        <v>3237</v>
      </c>
      <c r="E848" s="32"/>
      <c r="F848" s="32"/>
      <c r="G848" s="1"/>
      <c r="H848" s="1"/>
      <c r="I848" s="1"/>
      <c r="J848" s="59"/>
      <c r="K848" s="1"/>
      <c r="L848" s="33" t="str">
        <f t="shared" si="413"/>
        <v>-</v>
      </c>
      <c r="M848" s="1"/>
      <c r="N848" s="1"/>
      <c r="O848" s="1"/>
      <c r="P848" s="59"/>
      <c r="Q848" s="1"/>
      <c r="R848" s="1"/>
      <c r="S848" s="59"/>
      <c r="T848" s="1"/>
      <c r="U848" s="59"/>
      <c r="V848" s="21"/>
      <c r="W848" s="21"/>
      <c r="X848" s="21"/>
      <c r="Y848" s="132"/>
    </row>
    <row r="849" spans="1:25" s="36" customFormat="1" ht="15.6" hidden="1" x14ac:dyDescent="0.25">
      <c r="A849" s="25"/>
      <c r="B849" s="25">
        <v>51</v>
      </c>
      <c r="C849" s="52"/>
      <c r="D849" s="27">
        <v>422</v>
      </c>
      <c r="E849" s="20"/>
      <c r="F849" s="20"/>
      <c r="G849" s="21">
        <f>SUM(G850)</f>
        <v>0</v>
      </c>
      <c r="H849" s="21">
        <f t="shared" ref="H849:U849" si="447">SUM(H850)</f>
        <v>0</v>
      </c>
      <c r="I849" s="21">
        <f t="shared" si="447"/>
        <v>0</v>
      </c>
      <c r="J849" s="21">
        <f t="shared" si="447"/>
        <v>0</v>
      </c>
      <c r="K849" s="21">
        <f t="shared" si="447"/>
        <v>0</v>
      </c>
      <c r="L849" s="22" t="str">
        <f t="shared" si="413"/>
        <v>-</v>
      </c>
      <c r="M849" s="21">
        <f t="shared" si="447"/>
        <v>0</v>
      </c>
      <c r="N849" s="21">
        <f t="shared" si="447"/>
        <v>0</v>
      </c>
      <c r="O849" s="21">
        <f t="shared" si="447"/>
        <v>0</v>
      </c>
      <c r="P849" s="21">
        <f t="shared" si="447"/>
        <v>0</v>
      </c>
      <c r="Q849" s="21">
        <f t="shared" si="447"/>
        <v>0</v>
      </c>
      <c r="R849" s="21">
        <f t="shared" si="447"/>
        <v>0</v>
      </c>
      <c r="S849" s="21">
        <f t="shared" si="447"/>
        <v>0</v>
      </c>
      <c r="T849" s="21">
        <f t="shared" si="447"/>
        <v>0</v>
      </c>
      <c r="U849" s="21">
        <f t="shared" si="447"/>
        <v>0</v>
      </c>
      <c r="V849" s="21"/>
      <c r="W849" s="21"/>
      <c r="X849" s="21"/>
      <c r="Y849" s="132"/>
    </row>
    <row r="850" spans="1:25" s="36" customFormat="1" ht="15.6" hidden="1" x14ac:dyDescent="0.25">
      <c r="A850" s="44"/>
      <c r="B850" s="44">
        <v>51</v>
      </c>
      <c r="C850" s="63"/>
      <c r="D850" s="46" t="s">
        <v>432</v>
      </c>
      <c r="E850" s="38"/>
      <c r="F850" s="32"/>
      <c r="G850" s="1"/>
      <c r="H850" s="1"/>
      <c r="I850" s="1"/>
      <c r="J850" s="59"/>
      <c r="K850" s="1"/>
      <c r="L850" s="33" t="str">
        <f t="shared" si="413"/>
        <v>-</v>
      </c>
      <c r="M850" s="1"/>
      <c r="N850" s="1"/>
      <c r="O850" s="1"/>
      <c r="P850" s="59"/>
      <c r="Q850" s="1"/>
      <c r="R850" s="1">
        <v>0</v>
      </c>
      <c r="S850" s="59"/>
      <c r="T850" s="1">
        <v>0</v>
      </c>
      <c r="U850" s="59"/>
      <c r="V850" s="21"/>
      <c r="W850" s="21"/>
      <c r="X850" s="21"/>
      <c r="Y850" s="132"/>
    </row>
    <row r="851" spans="1:25" s="36" customFormat="1" ht="15.6" hidden="1" x14ac:dyDescent="0.25">
      <c r="A851" s="25"/>
      <c r="B851" s="25">
        <v>51</v>
      </c>
      <c r="C851" s="52"/>
      <c r="D851" s="27">
        <v>423</v>
      </c>
      <c r="E851" s="20"/>
      <c r="F851" s="20"/>
      <c r="G851" s="21">
        <f>SUM(G852)</f>
        <v>0</v>
      </c>
      <c r="H851" s="21">
        <f t="shared" ref="H851:U851" si="448">SUM(H852)</f>
        <v>0</v>
      </c>
      <c r="I851" s="21">
        <f t="shared" si="448"/>
        <v>0</v>
      </c>
      <c r="J851" s="21">
        <f t="shared" si="448"/>
        <v>0</v>
      </c>
      <c r="K851" s="21">
        <f t="shared" si="448"/>
        <v>0</v>
      </c>
      <c r="L851" s="22" t="str">
        <f t="shared" si="413"/>
        <v>-</v>
      </c>
      <c r="M851" s="21">
        <f t="shared" si="448"/>
        <v>0</v>
      </c>
      <c r="N851" s="21">
        <f t="shared" si="448"/>
        <v>0</v>
      </c>
      <c r="O851" s="21">
        <f t="shared" si="448"/>
        <v>0</v>
      </c>
      <c r="P851" s="21">
        <f t="shared" si="448"/>
        <v>0</v>
      </c>
      <c r="Q851" s="21">
        <f t="shared" si="448"/>
        <v>0</v>
      </c>
      <c r="R851" s="21">
        <f t="shared" si="448"/>
        <v>0</v>
      </c>
      <c r="S851" s="21">
        <f t="shared" si="448"/>
        <v>0</v>
      </c>
      <c r="T851" s="21">
        <f t="shared" si="448"/>
        <v>0</v>
      </c>
      <c r="U851" s="21">
        <f t="shared" si="448"/>
        <v>0</v>
      </c>
      <c r="V851" s="21"/>
      <c r="W851" s="21"/>
      <c r="X851" s="21"/>
      <c r="Y851" s="132"/>
    </row>
    <row r="852" spans="1:25" s="36" customFormat="1" ht="15.6" hidden="1" x14ac:dyDescent="0.25">
      <c r="A852" s="44"/>
      <c r="B852" s="44">
        <v>51</v>
      </c>
      <c r="C852" s="63"/>
      <c r="D852" s="46" t="s">
        <v>433</v>
      </c>
      <c r="E852" s="38"/>
      <c r="F852" s="32"/>
      <c r="G852" s="1"/>
      <c r="H852" s="1"/>
      <c r="I852" s="1"/>
      <c r="J852" s="59"/>
      <c r="K852" s="1"/>
      <c r="L852" s="33" t="str">
        <f t="shared" si="413"/>
        <v>-</v>
      </c>
      <c r="M852" s="1"/>
      <c r="N852" s="1"/>
      <c r="O852" s="1"/>
      <c r="P852" s="59"/>
      <c r="Q852" s="1"/>
      <c r="R852" s="1">
        <v>0</v>
      </c>
      <c r="S852" s="59"/>
      <c r="T852" s="1">
        <v>0</v>
      </c>
      <c r="U852" s="59"/>
      <c r="V852" s="21"/>
      <c r="W852" s="21"/>
      <c r="X852" s="21"/>
      <c r="Y852" s="132"/>
    </row>
    <row r="853" spans="1:25" s="35" customFormat="1" ht="109.2" x14ac:dyDescent="0.25">
      <c r="A853" s="417" t="s">
        <v>523</v>
      </c>
      <c r="B853" s="417"/>
      <c r="C853" s="417"/>
      <c r="D853" s="417"/>
      <c r="E853" s="20" t="s">
        <v>47</v>
      </c>
      <c r="F853" s="51" t="s">
        <v>546</v>
      </c>
      <c r="G853" s="21">
        <f>SUM(G854)</f>
        <v>1387872000</v>
      </c>
      <c r="H853" s="21">
        <f t="shared" ref="H853:U854" si="449">SUM(H854)</f>
        <v>1387872000</v>
      </c>
      <c r="I853" s="21">
        <f t="shared" si="449"/>
        <v>1387872000</v>
      </c>
      <c r="J853" s="21">
        <f t="shared" si="449"/>
        <v>1387872000</v>
      </c>
      <c r="K853" s="21">
        <f t="shared" si="449"/>
        <v>1122050852.01</v>
      </c>
      <c r="L853" s="22">
        <f t="shared" si="413"/>
        <v>80.846854177474583</v>
      </c>
      <c r="M853" s="21">
        <f t="shared" si="449"/>
        <v>1400000000</v>
      </c>
      <c r="N853" s="21">
        <f t="shared" si="449"/>
        <v>1400000000</v>
      </c>
      <c r="O853" s="21">
        <f t="shared" si="449"/>
        <v>466666667</v>
      </c>
      <c r="P853" s="21">
        <f t="shared" si="449"/>
        <v>466666667</v>
      </c>
      <c r="Q853" s="21">
        <f t="shared" si="449"/>
        <v>1400000000</v>
      </c>
      <c r="R853" s="21">
        <f t="shared" si="449"/>
        <v>466666667</v>
      </c>
      <c r="S853" s="21">
        <f t="shared" si="449"/>
        <v>466666667</v>
      </c>
      <c r="T853" s="21">
        <f t="shared" si="449"/>
        <v>466666667</v>
      </c>
      <c r="U853" s="21">
        <f t="shared" si="449"/>
        <v>466666667</v>
      </c>
      <c r="V853" s="1"/>
      <c r="W853" s="1"/>
      <c r="X853" s="1"/>
      <c r="Y853" s="74"/>
    </row>
    <row r="854" spans="1:25" s="36" customFormat="1" ht="15.6" hidden="1" x14ac:dyDescent="0.25">
      <c r="A854" s="24" t="s">
        <v>52</v>
      </c>
      <c r="B854" s="25">
        <v>11</v>
      </c>
      <c r="C854" s="52" t="s">
        <v>24</v>
      </c>
      <c r="D854" s="42">
        <v>386</v>
      </c>
      <c r="E854" s="20"/>
      <c r="F854" s="20"/>
      <c r="G854" s="21">
        <f>SUM(G855)</f>
        <v>1387872000</v>
      </c>
      <c r="H854" s="21">
        <f t="shared" si="449"/>
        <v>1387872000</v>
      </c>
      <c r="I854" s="21">
        <f t="shared" si="449"/>
        <v>1387872000</v>
      </c>
      <c r="J854" s="21">
        <f t="shared" si="449"/>
        <v>1387872000</v>
      </c>
      <c r="K854" s="21">
        <f t="shared" si="449"/>
        <v>1122050852.01</v>
      </c>
      <c r="L854" s="22">
        <f t="shared" si="413"/>
        <v>80.846854177474583</v>
      </c>
      <c r="M854" s="21">
        <f t="shared" si="449"/>
        <v>1400000000</v>
      </c>
      <c r="N854" s="21">
        <f t="shared" si="449"/>
        <v>1400000000</v>
      </c>
      <c r="O854" s="21">
        <f t="shared" si="449"/>
        <v>466666667</v>
      </c>
      <c r="P854" s="21">
        <f t="shared" si="449"/>
        <v>466666667</v>
      </c>
      <c r="Q854" s="21">
        <f t="shared" si="449"/>
        <v>1400000000</v>
      </c>
      <c r="R854" s="21">
        <f t="shared" si="449"/>
        <v>466666667</v>
      </c>
      <c r="S854" s="21">
        <f t="shared" si="449"/>
        <v>466666667</v>
      </c>
      <c r="T854" s="21">
        <f t="shared" si="449"/>
        <v>466666667</v>
      </c>
      <c r="U854" s="21">
        <f t="shared" si="449"/>
        <v>466666667</v>
      </c>
      <c r="V854" s="21"/>
      <c r="W854" s="21"/>
      <c r="X854" s="21"/>
      <c r="Y854" s="132"/>
    </row>
    <row r="855" spans="1:25" s="35" customFormat="1" ht="45" hidden="1" x14ac:dyDescent="0.25">
      <c r="A855" s="28" t="s">
        <v>52</v>
      </c>
      <c r="B855" s="29">
        <v>11</v>
      </c>
      <c r="C855" s="53" t="s">
        <v>24</v>
      </c>
      <c r="D855" s="56">
        <v>3861</v>
      </c>
      <c r="E855" s="32" t="s">
        <v>282</v>
      </c>
      <c r="F855" s="32"/>
      <c r="G855" s="1">
        <v>1387872000</v>
      </c>
      <c r="H855" s="1">
        <v>1387872000</v>
      </c>
      <c r="I855" s="1">
        <v>1387872000</v>
      </c>
      <c r="J855" s="1">
        <v>1387872000</v>
      </c>
      <c r="K855" s="1">
        <v>1122050852.01</v>
      </c>
      <c r="L855" s="33">
        <f t="shared" si="413"/>
        <v>80.846854177474583</v>
      </c>
      <c r="M855" s="1">
        <v>1400000000</v>
      </c>
      <c r="N855" s="1">
        <v>1400000000</v>
      </c>
      <c r="O855" s="1">
        <v>466666667</v>
      </c>
      <c r="P855" s="1">
        <f>O855</f>
        <v>466666667</v>
      </c>
      <c r="Q855" s="1">
        <v>1400000000</v>
      </c>
      <c r="R855" s="1">
        <v>466666667</v>
      </c>
      <c r="S855" s="1">
        <f>R855</f>
        <v>466666667</v>
      </c>
      <c r="T855" s="1">
        <v>466666667</v>
      </c>
      <c r="U855" s="1">
        <f>T855</f>
        <v>466666667</v>
      </c>
      <c r="V855" s="1"/>
      <c r="W855" s="1"/>
      <c r="X855" s="1"/>
      <c r="Y855" s="74"/>
    </row>
    <row r="856" spans="1:25" s="35" customFormat="1" ht="109.2" x14ac:dyDescent="0.25">
      <c r="A856" s="417" t="s">
        <v>524</v>
      </c>
      <c r="B856" s="417"/>
      <c r="C856" s="417"/>
      <c r="D856" s="417"/>
      <c r="E856" s="20" t="s">
        <v>46</v>
      </c>
      <c r="F856" s="51" t="s">
        <v>546</v>
      </c>
      <c r="G856" s="21">
        <f>SUM(G857)</f>
        <v>1387872000</v>
      </c>
      <c r="H856" s="21">
        <f t="shared" ref="H856:U857" si="450">SUM(H857)</f>
        <v>1387872000</v>
      </c>
      <c r="I856" s="21">
        <f t="shared" si="450"/>
        <v>1387872000</v>
      </c>
      <c r="J856" s="21">
        <f t="shared" si="450"/>
        <v>1387872000</v>
      </c>
      <c r="K856" s="21">
        <f t="shared" si="450"/>
        <v>1122051353.23</v>
      </c>
      <c r="L856" s="22">
        <f t="shared" si="413"/>
        <v>80.846890291756011</v>
      </c>
      <c r="M856" s="21">
        <f t="shared" si="450"/>
        <v>1400000000</v>
      </c>
      <c r="N856" s="21">
        <f t="shared" si="450"/>
        <v>1400000000</v>
      </c>
      <c r="O856" s="21">
        <f t="shared" si="450"/>
        <v>1866666666</v>
      </c>
      <c r="P856" s="21">
        <f t="shared" si="450"/>
        <v>1866666666</v>
      </c>
      <c r="Q856" s="21">
        <f t="shared" si="450"/>
        <v>1400000000</v>
      </c>
      <c r="R856" s="21">
        <f t="shared" si="450"/>
        <v>1866666666</v>
      </c>
      <c r="S856" s="21">
        <f t="shared" si="450"/>
        <v>1866666666</v>
      </c>
      <c r="T856" s="21">
        <f t="shared" si="450"/>
        <v>1866666666</v>
      </c>
      <c r="U856" s="21">
        <f t="shared" si="450"/>
        <v>1866666666</v>
      </c>
      <c r="V856" s="1"/>
      <c r="W856" s="1"/>
      <c r="X856" s="1"/>
      <c r="Y856" s="74"/>
    </row>
    <row r="857" spans="1:25" s="36" customFormat="1" ht="15.6" hidden="1" x14ac:dyDescent="0.25">
      <c r="A857" s="24" t="s">
        <v>53</v>
      </c>
      <c r="B857" s="25">
        <v>11</v>
      </c>
      <c r="C857" s="52" t="s">
        <v>24</v>
      </c>
      <c r="D857" s="42">
        <v>363</v>
      </c>
      <c r="E857" s="20"/>
      <c r="F857" s="20"/>
      <c r="G857" s="21">
        <f>SUM(G858)</f>
        <v>1387872000</v>
      </c>
      <c r="H857" s="21">
        <f t="shared" si="450"/>
        <v>1387872000</v>
      </c>
      <c r="I857" s="21">
        <f t="shared" si="450"/>
        <v>1387872000</v>
      </c>
      <c r="J857" s="21">
        <f t="shared" si="450"/>
        <v>1387872000</v>
      </c>
      <c r="K857" s="21">
        <f t="shared" si="450"/>
        <v>1122051353.23</v>
      </c>
      <c r="L857" s="22">
        <f t="shared" si="413"/>
        <v>80.846890291756011</v>
      </c>
      <c r="M857" s="21">
        <f t="shared" si="450"/>
        <v>1400000000</v>
      </c>
      <c r="N857" s="21">
        <f t="shared" si="450"/>
        <v>1400000000</v>
      </c>
      <c r="O857" s="21">
        <f t="shared" si="450"/>
        <v>1866666666</v>
      </c>
      <c r="P857" s="21">
        <f t="shared" si="450"/>
        <v>1866666666</v>
      </c>
      <c r="Q857" s="21">
        <f t="shared" si="450"/>
        <v>1400000000</v>
      </c>
      <c r="R857" s="21">
        <f t="shared" si="450"/>
        <v>1866666666</v>
      </c>
      <c r="S857" s="21">
        <f t="shared" si="450"/>
        <v>1866666666</v>
      </c>
      <c r="T857" s="21">
        <f t="shared" si="450"/>
        <v>1866666666</v>
      </c>
      <c r="U857" s="21">
        <f t="shared" si="450"/>
        <v>1866666666</v>
      </c>
      <c r="V857" s="21"/>
      <c r="W857" s="21"/>
      <c r="X857" s="21"/>
      <c r="Y857" s="132"/>
    </row>
    <row r="858" spans="1:25" s="35" customFormat="1" hidden="1" x14ac:dyDescent="0.25">
      <c r="A858" s="28" t="s">
        <v>53</v>
      </c>
      <c r="B858" s="29">
        <v>11</v>
      </c>
      <c r="C858" s="53" t="s">
        <v>24</v>
      </c>
      <c r="D858" s="56">
        <v>3632</v>
      </c>
      <c r="E858" s="32" t="s">
        <v>244</v>
      </c>
      <c r="F858" s="32"/>
      <c r="G858" s="1">
        <v>1387872000</v>
      </c>
      <c r="H858" s="1">
        <v>1387872000</v>
      </c>
      <c r="I858" s="1">
        <v>1387872000</v>
      </c>
      <c r="J858" s="1">
        <v>1387872000</v>
      </c>
      <c r="K858" s="1">
        <v>1122051353.23</v>
      </c>
      <c r="L858" s="33">
        <f t="shared" si="413"/>
        <v>80.846890291756011</v>
      </c>
      <c r="M858" s="1">
        <v>1400000000</v>
      </c>
      <c r="N858" s="1">
        <v>1400000000</v>
      </c>
      <c r="O858" s="1">
        <v>1866666666</v>
      </c>
      <c r="P858" s="1">
        <f>O858</f>
        <v>1866666666</v>
      </c>
      <c r="Q858" s="1">
        <v>1400000000</v>
      </c>
      <c r="R858" s="1">
        <v>1866666666</v>
      </c>
      <c r="S858" s="1">
        <f>R858</f>
        <v>1866666666</v>
      </c>
      <c r="T858" s="1">
        <v>1866666666</v>
      </c>
      <c r="U858" s="1">
        <f>T858</f>
        <v>1866666666</v>
      </c>
      <c r="V858" s="1"/>
      <c r="W858" s="1"/>
      <c r="X858" s="1"/>
      <c r="Y858" s="74"/>
    </row>
    <row r="859" spans="1:25" s="36" customFormat="1" ht="109.2" x14ac:dyDescent="0.25">
      <c r="A859" s="430" t="s">
        <v>412</v>
      </c>
      <c r="B859" s="431"/>
      <c r="C859" s="431"/>
      <c r="D859" s="432"/>
      <c r="E859" s="51" t="s">
        <v>564</v>
      </c>
      <c r="F859" s="51" t="s">
        <v>546</v>
      </c>
      <c r="G859" s="21"/>
      <c r="H859" s="21"/>
      <c r="I859" s="21">
        <f>I860</f>
        <v>0</v>
      </c>
      <c r="J859" s="21">
        <f t="shared" ref="J859:U860" si="451">J860</f>
        <v>0</v>
      </c>
      <c r="K859" s="21">
        <f t="shared" si="451"/>
        <v>0</v>
      </c>
      <c r="L859" s="22" t="str">
        <f t="shared" si="413"/>
        <v>-</v>
      </c>
      <c r="M859" s="21">
        <f t="shared" si="451"/>
        <v>0</v>
      </c>
      <c r="N859" s="21">
        <f t="shared" si="451"/>
        <v>0</v>
      </c>
      <c r="O859" s="21">
        <f t="shared" si="451"/>
        <v>466666667</v>
      </c>
      <c r="P859" s="21">
        <f t="shared" si="451"/>
        <v>466666667</v>
      </c>
      <c r="Q859" s="21">
        <f t="shared" si="451"/>
        <v>0</v>
      </c>
      <c r="R859" s="21">
        <f t="shared" si="451"/>
        <v>4666667</v>
      </c>
      <c r="S859" s="21">
        <f t="shared" si="451"/>
        <v>4666667</v>
      </c>
      <c r="T859" s="21">
        <f t="shared" si="451"/>
        <v>4666667</v>
      </c>
      <c r="U859" s="21">
        <f t="shared" si="451"/>
        <v>4666667</v>
      </c>
      <c r="V859" s="21"/>
      <c r="W859" s="21"/>
      <c r="X859" s="21"/>
      <c r="Y859" s="132"/>
    </row>
    <row r="860" spans="1:25" s="36" customFormat="1" ht="15.6" hidden="1" x14ac:dyDescent="0.25">
      <c r="A860" s="24"/>
      <c r="B860" s="25">
        <v>11</v>
      </c>
      <c r="C860" s="52" t="s">
        <v>27</v>
      </c>
      <c r="D860" s="42">
        <v>386</v>
      </c>
      <c r="E860" s="20"/>
      <c r="F860" s="20"/>
      <c r="G860" s="21"/>
      <c r="H860" s="21"/>
      <c r="I860" s="21">
        <f>I861</f>
        <v>0</v>
      </c>
      <c r="J860" s="21">
        <f t="shared" si="451"/>
        <v>0</v>
      </c>
      <c r="K860" s="21">
        <f t="shared" si="451"/>
        <v>0</v>
      </c>
      <c r="L860" s="22" t="str">
        <f t="shared" si="413"/>
        <v>-</v>
      </c>
      <c r="M860" s="21">
        <f t="shared" si="451"/>
        <v>0</v>
      </c>
      <c r="N860" s="21">
        <f t="shared" si="451"/>
        <v>0</v>
      </c>
      <c r="O860" s="21">
        <f t="shared" si="451"/>
        <v>466666667</v>
      </c>
      <c r="P860" s="21">
        <f t="shared" si="451"/>
        <v>466666667</v>
      </c>
      <c r="Q860" s="21">
        <f t="shared" si="451"/>
        <v>0</v>
      </c>
      <c r="R860" s="21">
        <f t="shared" si="451"/>
        <v>4666667</v>
      </c>
      <c r="S860" s="21">
        <f t="shared" si="451"/>
        <v>4666667</v>
      </c>
      <c r="T860" s="21">
        <f t="shared" si="451"/>
        <v>4666667</v>
      </c>
      <c r="U860" s="21">
        <f t="shared" si="451"/>
        <v>4666667</v>
      </c>
      <c r="V860" s="21"/>
      <c r="W860" s="21"/>
      <c r="X860" s="21"/>
      <c r="Y860" s="132"/>
    </row>
    <row r="861" spans="1:25" s="35" customFormat="1" ht="45" hidden="1" x14ac:dyDescent="0.25">
      <c r="A861" s="28"/>
      <c r="B861" s="29">
        <v>11</v>
      </c>
      <c r="C861" s="53" t="s">
        <v>27</v>
      </c>
      <c r="D861" s="56">
        <v>3861</v>
      </c>
      <c r="E861" s="32" t="s">
        <v>282</v>
      </c>
      <c r="F861" s="32"/>
      <c r="G861" s="1"/>
      <c r="H861" s="1"/>
      <c r="I861" s="1"/>
      <c r="J861" s="1"/>
      <c r="K861" s="1"/>
      <c r="L861" s="22" t="str">
        <f t="shared" si="413"/>
        <v>-</v>
      </c>
      <c r="M861" s="1"/>
      <c r="N861" s="1"/>
      <c r="O861" s="1">
        <v>466666667</v>
      </c>
      <c r="P861" s="1">
        <f>O861</f>
        <v>466666667</v>
      </c>
      <c r="Q861" s="1"/>
      <c r="R861" s="1">
        <v>4666667</v>
      </c>
      <c r="S861" s="1">
        <f>R861</f>
        <v>4666667</v>
      </c>
      <c r="T861" s="1">
        <v>4666667</v>
      </c>
      <c r="U861" s="1">
        <f>T861</f>
        <v>4666667</v>
      </c>
      <c r="V861" s="1"/>
      <c r="W861" s="1"/>
      <c r="X861" s="1"/>
      <c r="Y861" s="74"/>
    </row>
    <row r="862" spans="1:25" s="35" customFormat="1" ht="109.2" x14ac:dyDescent="0.25">
      <c r="A862" s="417" t="s">
        <v>525</v>
      </c>
      <c r="B862" s="417"/>
      <c r="C862" s="417"/>
      <c r="D862" s="417"/>
      <c r="E862" s="20" t="s">
        <v>308</v>
      </c>
      <c r="F862" s="51" t="s">
        <v>546</v>
      </c>
      <c r="G862" s="21">
        <f>SUM(G863)</f>
        <v>3500000</v>
      </c>
      <c r="H862" s="21">
        <f t="shared" ref="H862:U863" si="452">SUM(H863)</f>
        <v>3500000</v>
      </c>
      <c r="I862" s="21">
        <f t="shared" si="452"/>
        <v>4782566</v>
      </c>
      <c r="J862" s="21">
        <f t="shared" si="452"/>
        <v>4782566</v>
      </c>
      <c r="K862" s="21">
        <f t="shared" si="452"/>
        <v>4782566</v>
      </c>
      <c r="L862" s="22">
        <f t="shared" si="413"/>
        <v>100</v>
      </c>
      <c r="M862" s="21">
        <f t="shared" si="452"/>
        <v>37000000</v>
      </c>
      <c r="N862" s="21">
        <f t="shared" si="452"/>
        <v>37000000</v>
      </c>
      <c r="O862" s="21">
        <f t="shared" si="452"/>
        <v>114098720</v>
      </c>
      <c r="P862" s="21">
        <f t="shared" si="452"/>
        <v>114098720</v>
      </c>
      <c r="Q862" s="21">
        <f t="shared" si="452"/>
        <v>38400000</v>
      </c>
      <c r="R862" s="21">
        <f t="shared" si="452"/>
        <v>186851150</v>
      </c>
      <c r="S862" s="21">
        <f t="shared" si="452"/>
        <v>186851150</v>
      </c>
      <c r="T862" s="21">
        <f t="shared" si="452"/>
        <v>168200000</v>
      </c>
      <c r="U862" s="21">
        <f t="shared" si="452"/>
        <v>168200000</v>
      </c>
      <c r="V862" s="1"/>
      <c r="W862" s="1"/>
      <c r="X862" s="1"/>
      <c r="Y862" s="74"/>
    </row>
    <row r="863" spans="1:25" s="36" customFormat="1" ht="15.6" hidden="1" x14ac:dyDescent="0.25">
      <c r="A863" s="24" t="s">
        <v>80</v>
      </c>
      <c r="B863" s="25">
        <v>11</v>
      </c>
      <c r="C863" s="52" t="s">
        <v>24</v>
      </c>
      <c r="D863" s="42">
        <v>352</v>
      </c>
      <c r="E863" s="20"/>
      <c r="F863" s="20"/>
      <c r="G863" s="21">
        <f>SUM(G864)</f>
        <v>3500000</v>
      </c>
      <c r="H863" s="21">
        <f t="shared" si="452"/>
        <v>3500000</v>
      </c>
      <c r="I863" s="21">
        <f t="shared" si="452"/>
        <v>4782566</v>
      </c>
      <c r="J863" s="21">
        <f t="shared" si="452"/>
        <v>4782566</v>
      </c>
      <c r="K863" s="21">
        <f t="shared" si="452"/>
        <v>4782566</v>
      </c>
      <c r="L863" s="22">
        <f t="shared" si="413"/>
        <v>100</v>
      </c>
      <c r="M863" s="21">
        <f t="shared" si="452"/>
        <v>37000000</v>
      </c>
      <c r="N863" s="21">
        <f t="shared" si="452"/>
        <v>37000000</v>
      </c>
      <c r="O863" s="21">
        <f t="shared" si="452"/>
        <v>114098720</v>
      </c>
      <c r="P863" s="21">
        <f t="shared" si="452"/>
        <v>114098720</v>
      </c>
      <c r="Q863" s="21">
        <f t="shared" si="452"/>
        <v>38400000</v>
      </c>
      <c r="R863" s="21">
        <f t="shared" si="452"/>
        <v>186851150</v>
      </c>
      <c r="S863" s="21">
        <f t="shared" si="452"/>
        <v>186851150</v>
      </c>
      <c r="T863" s="21">
        <f t="shared" si="452"/>
        <v>168200000</v>
      </c>
      <c r="U863" s="21">
        <f t="shared" si="452"/>
        <v>168200000</v>
      </c>
      <c r="V863" s="21"/>
      <c r="W863" s="21"/>
      <c r="X863" s="21"/>
      <c r="Y863" s="132"/>
    </row>
    <row r="864" spans="1:25" s="35" customFormat="1" ht="30" hidden="1" x14ac:dyDescent="0.25">
      <c r="A864" s="28" t="s">
        <v>80</v>
      </c>
      <c r="B864" s="29">
        <v>11</v>
      </c>
      <c r="C864" s="53" t="s">
        <v>24</v>
      </c>
      <c r="D864" s="56">
        <v>3522</v>
      </c>
      <c r="E864" s="32" t="s">
        <v>139</v>
      </c>
      <c r="F864" s="32"/>
      <c r="G864" s="1">
        <v>3500000</v>
      </c>
      <c r="H864" s="1">
        <v>3500000</v>
      </c>
      <c r="I864" s="1">
        <v>4782566</v>
      </c>
      <c r="J864" s="1">
        <v>4782566</v>
      </c>
      <c r="K864" s="1">
        <v>4782566</v>
      </c>
      <c r="L864" s="33">
        <f t="shared" si="413"/>
        <v>100</v>
      </c>
      <c r="M864" s="1">
        <v>37000000</v>
      </c>
      <c r="N864" s="1">
        <v>37000000</v>
      </c>
      <c r="O864" s="1">
        <v>114098720</v>
      </c>
      <c r="P864" s="1">
        <f>O864</f>
        <v>114098720</v>
      </c>
      <c r="Q864" s="1">
        <v>38400000</v>
      </c>
      <c r="R864" s="1">
        <v>186851150</v>
      </c>
      <c r="S864" s="1">
        <f>R864</f>
        <v>186851150</v>
      </c>
      <c r="T864" s="1">
        <v>168200000</v>
      </c>
      <c r="U864" s="1">
        <f>T864</f>
        <v>168200000</v>
      </c>
      <c r="V864" s="1"/>
      <c r="W864" s="1"/>
      <c r="X864" s="1"/>
      <c r="Y864" s="74"/>
    </row>
    <row r="865" spans="1:25" s="35" customFormat="1" ht="109.2" x14ac:dyDescent="0.25">
      <c r="A865" s="417" t="s">
        <v>565</v>
      </c>
      <c r="B865" s="417"/>
      <c r="C865" s="417"/>
      <c r="D865" s="417"/>
      <c r="E865" s="20" t="s">
        <v>364</v>
      </c>
      <c r="F865" s="51" t="s">
        <v>546</v>
      </c>
      <c r="G865" s="21">
        <f>SUM(G866)</f>
        <v>106396500</v>
      </c>
      <c r="H865" s="21">
        <f t="shared" ref="H865:U866" si="453">SUM(H866)</f>
        <v>106396500</v>
      </c>
      <c r="I865" s="21">
        <f t="shared" si="453"/>
        <v>141563308</v>
      </c>
      <c r="J865" s="21">
        <f t="shared" si="453"/>
        <v>141563308</v>
      </c>
      <c r="K865" s="21">
        <f t="shared" si="453"/>
        <v>141563308</v>
      </c>
      <c r="L865" s="22">
        <f t="shared" si="413"/>
        <v>100</v>
      </c>
      <c r="M865" s="21">
        <f t="shared" si="453"/>
        <v>0</v>
      </c>
      <c r="N865" s="21">
        <f t="shared" si="453"/>
        <v>0</v>
      </c>
      <c r="O865" s="21">
        <f t="shared" si="453"/>
        <v>0</v>
      </c>
      <c r="P865" s="21">
        <f t="shared" si="453"/>
        <v>0</v>
      </c>
      <c r="Q865" s="21">
        <f t="shared" si="453"/>
        <v>0</v>
      </c>
      <c r="R865" s="21">
        <f t="shared" si="453"/>
        <v>0</v>
      </c>
      <c r="S865" s="21">
        <f t="shared" si="453"/>
        <v>0</v>
      </c>
      <c r="T865" s="21">
        <f t="shared" si="453"/>
        <v>0</v>
      </c>
      <c r="U865" s="21">
        <f t="shared" si="453"/>
        <v>0</v>
      </c>
      <c r="V865" s="1"/>
      <c r="W865" s="1"/>
      <c r="X865" s="1"/>
      <c r="Y865" s="74"/>
    </row>
    <row r="866" spans="1:25" s="36" customFormat="1" ht="15.6" hidden="1" x14ac:dyDescent="0.25">
      <c r="A866" s="24" t="s">
        <v>369</v>
      </c>
      <c r="B866" s="25">
        <v>11</v>
      </c>
      <c r="C866" s="52" t="s">
        <v>24</v>
      </c>
      <c r="D866" s="42">
        <v>352</v>
      </c>
      <c r="E866" s="20"/>
      <c r="F866" s="20"/>
      <c r="G866" s="21">
        <f>SUM(G867)</f>
        <v>106396500</v>
      </c>
      <c r="H866" s="21">
        <f t="shared" si="453"/>
        <v>106396500</v>
      </c>
      <c r="I866" s="21">
        <f t="shared" si="453"/>
        <v>141563308</v>
      </c>
      <c r="J866" s="21">
        <f t="shared" si="453"/>
        <v>141563308</v>
      </c>
      <c r="K866" s="21">
        <f t="shared" si="453"/>
        <v>141563308</v>
      </c>
      <c r="L866" s="22">
        <f t="shared" si="413"/>
        <v>100</v>
      </c>
      <c r="M866" s="21">
        <f t="shared" si="453"/>
        <v>0</v>
      </c>
      <c r="N866" s="21">
        <f t="shared" si="453"/>
        <v>0</v>
      </c>
      <c r="O866" s="21">
        <f t="shared" si="453"/>
        <v>0</v>
      </c>
      <c r="P866" s="21">
        <f t="shared" si="453"/>
        <v>0</v>
      </c>
      <c r="Q866" s="21">
        <f t="shared" si="453"/>
        <v>0</v>
      </c>
      <c r="R866" s="21">
        <f t="shared" si="453"/>
        <v>0</v>
      </c>
      <c r="S866" s="21">
        <f t="shared" si="453"/>
        <v>0</v>
      </c>
      <c r="T866" s="21">
        <f t="shared" si="453"/>
        <v>0</v>
      </c>
      <c r="U866" s="21">
        <f t="shared" si="453"/>
        <v>0</v>
      </c>
      <c r="V866" s="21"/>
      <c r="W866" s="21"/>
      <c r="X866" s="21"/>
      <c r="Y866" s="132"/>
    </row>
    <row r="867" spans="1:25" s="35" customFormat="1" ht="30" hidden="1" x14ac:dyDescent="0.25">
      <c r="A867" s="28" t="s">
        <v>369</v>
      </c>
      <c r="B867" s="29">
        <v>11</v>
      </c>
      <c r="C867" s="53" t="s">
        <v>24</v>
      </c>
      <c r="D867" s="56">
        <v>3522</v>
      </c>
      <c r="E867" s="32" t="s">
        <v>139</v>
      </c>
      <c r="F867" s="32"/>
      <c r="G867" s="1">
        <v>106396500</v>
      </c>
      <c r="H867" s="1">
        <v>106396500</v>
      </c>
      <c r="I867" s="1">
        <v>141563308</v>
      </c>
      <c r="J867" s="1">
        <v>141563308</v>
      </c>
      <c r="K867" s="1">
        <v>141563308</v>
      </c>
      <c r="L867" s="33">
        <f t="shared" ref="L867:L930" si="454">IF(I867=0, "-", K867/I867*100)</f>
        <v>100</v>
      </c>
      <c r="M867" s="1">
        <v>0</v>
      </c>
      <c r="N867" s="1">
        <v>0</v>
      </c>
      <c r="O867" s="1"/>
      <c r="P867" s="1">
        <f>O867</f>
        <v>0</v>
      </c>
      <c r="Q867" s="1">
        <v>0</v>
      </c>
      <c r="R867" s="1"/>
      <c r="S867" s="1">
        <f>R867</f>
        <v>0</v>
      </c>
      <c r="T867" s="1"/>
      <c r="U867" s="1">
        <f>T867</f>
        <v>0</v>
      </c>
      <c r="V867" s="1"/>
      <c r="W867" s="1"/>
      <c r="X867" s="1"/>
      <c r="Y867" s="74"/>
    </row>
    <row r="868" spans="1:25" s="35" customFormat="1" ht="109.2" x14ac:dyDescent="0.25">
      <c r="A868" s="417" t="s">
        <v>526</v>
      </c>
      <c r="B868" s="417"/>
      <c r="C868" s="417"/>
      <c r="D868" s="417"/>
      <c r="E868" s="20" t="s">
        <v>11</v>
      </c>
      <c r="F868" s="51" t="s">
        <v>546</v>
      </c>
      <c r="G868" s="21">
        <f>G869+G871</f>
        <v>54000000</v>
      </c>
      <c r="H868" s="21">
        <f t="shared" ref="H868:U868" si="455">H869+H871</f>
        <v>54000000</v>
      </c>
      <c r="I868" s="21">
        <f t="shared" si="455"/>
        <v>79000000</v>
      </c>
      <c r="J868" s="21">
        <f t="shared" si="455"/>
        <v>79000000</v>
      </c>
      <c r="K868" s="21">
        <f t="shared" si="455"/>
        <v>79000000</v>
      </c>
      <c r="L868" s="22">
        <f t="shared" si="454"/>
        <v>100</v>
      </c>
      <c r="M868" s="21">
        <f t="shared" si="455"/>
        <v>58000000</v>
      </c>
      <c r="N868" s="21">
        <f t="shared" si="455"/>
        <v>58000000</v>
      </c>
      <c r="O868" s="21">
        <f t="shared" si="455"/>
        <v>95669306</v>
      </c>
      <c r="P868" s="21">
        <f t="shared" si="455"/>
        <v>58148276</v>
      </c>
      <c r="Q868" s="21">
        <f t="shared" si="455"/>
        <v>63000000</v>
      </c>
      <c r="R868" s="21">
        <f t="shared" si="455"/>
        <v>89563364</v>
      </c>
      <c r="S868" s="21">
        <f t="shared" si="455"/>
        <v>62136194</v>
      </c>
      <c r="T868" s="21">
        <f t="shared" si="455"/>
        <v>95778878</v>
      </c>
      <c r="U868" s="21">
        <f t="shared" si="455"/>
        <v>66471450</v>
      </c>
      <c r="V868" s="1"/>
      <c r="W868" s="1"/>
      <c r="X868" s="1"/>
      <c r="Y868" s="74"/>
    </row>
    <row r="869" spans="1:25" s="36" customFormat="1" ht="15.6" hidden="1" x14ac:dyDescent="0.25">
      <c r="A869" s="24" t="s">
        <v>174</v>
      </c>
      <c r="B869" s="25">
        <v>11</v>
      </c>
      <c r="C869" s="52" t="s">
        <v>24</v>
      </c>
      <c r="D869" s="27">
        <v>352</v>
      </c>
      <c r="E869" s="20"/>
      <c r="F869" s="20"/>
      <c r="G869" s="21">
        <f>SUM(G870)</f>
        <v>54000000</v>
      </c>
      <c r="H869" s="21">
        <f t="shared" ref="H869:U869" si="456">SUM(H870)</f>
        <v>54000000</v>
      </c>
      <c r="I869" s="21">
        <f t="shared" si="456"/>
        <v>54000000</v>
      </c>
      <c r="J869" s="21">
        <f t="shared" si="456"/>
        <v>54000000</v>
      </c>
      <c r="K869" s="21">
        <f t="shared" si="456"/>
        <v>54000000</v>
      </c>
      <c r="L869" s="22">
        <f t="shared" si="454"/>
        <v>100</v>
      </c>
      <c r="M869" s="21">
        <f t="shared" si="456"/>
        <v>58000000</v>
      </c>
      <c r="N869" s="21">
        <f t="shared" si="456"/>
        <v>58000000</v>
      </c>
      <c r="O869" s="21">
        <f t="shared" si="456"/>
        <v>58148276</v>
      </c>
      <c r="P869" s="21">
        <f t="shared" si="456"/>
        <v>58148276</v>
      </c>
      <c r="Q869" s="21">
        <f t="shared" si="456"/>
        <v>63000000</v>
      </c>
      <c r="R869" s="21">
        <f t="shared" si="456"/>
        <v>62136194</v>
      </c>
      <c r="S869" s="21">
        <f t="shared" si="456"/>
        <v>62136194</v>
      </c>
      <c r="T869" s="21">
        <f t="shared" si="456"/>
        <v>66471450</v>
      </c>
      <c r="U869" s="21">
        <f t="shared" si="456"/>
        <v>66471450</v>
      </c>
      <c r="V869" s="21"/>
      <c r="W869" s="21"/>
      <c r="X869" s="21"/>
      <c r="Y869" s="132"/>
    </row>
    <row r="870" spans="1:25" s="35" customFormat="1" ht="30" hidden="1" x14ac:dyDescent="0.25">
      <c r="A870" s="28" t="s">
        <v>174</v>
      </c>
      <c r="B870" s="29">
        <v>11</v>
      </c>
      <c r="C870" s="53" t="s">
        <v>24</v>
      </c>
      <c r="D870" s="56">
        <v>3522</v>
      </c>
      <c r="E870" s="32" t="s">
        <v>139</v>
      </c>
      <c r="F870" s="32"/>
      <c r="G870" s="1">
        <v>54000000</v>
      </c>
      <c r="H870" s="1">
        <v>54000000</v>
      </c>
      <c r="I870" s="1">
        <v>54000000</v>
      </c>
      <c r="J870" s="1">
        <v>54000000</v>
      </c>
      <c r="K870" s="1">
        <v>54000000</v>
      </c>
      <c r="L870" s="33">
        <f t="shared" si="454"/>
        <v>100</v>
      </c>
      <c r="M870" s="1">
        <v>58000000</v>
      </c>
      <c r="N870" s="1">
        <v>58000000</v>
      </c>
      <c r="O870" s="1">
        <v>58148276</v>
      </c>
      <c r="P870" s="1">
        <f>O870</f>
        <v>58148276</v>
      </c>
      <c r="Q870" s="1">
        <v>63000000</v>
      </c>
      <c r="R870" s="1">
        <v>62136194</v>
      </c>
      <c r="S870" s="1">
        <f>R870</f>
        <v>62136194</v>
      </c>
      <c r="T870" s="1">
        <v>66471450</v>
      </c>
      <c r="U870" s="1">
        <f>T870</f>
        <v>66471450</v>
      </c>
      <c r="V870" s="1"/>
      <c r="W870" s="1"/>
      <c r="X870" s="1"/>
      <c r="Y870" s="74"/>
    </row>
    <row r="871" spans="1:25" s="36" customFormat="1" ht="15.6" hidden="1" x14ac:dyDescent="0.25">
      <c r="A871" s="24" t="s">
        <v>174</v>
      </c>
      <c r="B871" s="25">
        <v>11</v>
      </c>
      <c r="C871" s="52" t="s">
        <v>24</v>
      </c>
      <c r="D871" s="42">
        <v>516</v>
      </c>
      <c r="E871" s="20"/>
      <c r="F871" s="20"/>
      <c r="G871" s="21">
        <f>SUM(G872)</f>
        <v>0</v>
      </c>
      <c r="H871" s="21">
        <f t="shared" ref="H871:U871" si="457">SUM(H872)</f>
        <v>0</v>
      </c>
      <c r="I871" s="21">
        <f t="shared" si="457"/>
        <v>25000000</v>
      </c>
      <c r="J871" s="21">
        <f t="shared" si="457"/>
        <v>25000000</v>
      </c>
      <c r="K871" s="21">
        <f t="shared" si="457"/>
        <v>25000000</v>
      </c>
      <c r="L871" s="22">
        <f t="shared" si="454"/>
        <v>100</v>
      </c>
      <c r="M871" s="21">
        <f t="shared" si="457"/>
        <v>0</v>
      </c>
      <c r="N871" s="21">
        <f t="shared" si="457"/>
        <v>0</v>
      </c>
      <c r="O871" s="21">
        <f t="shared" si="457"/>
        <v>37521030</v>
      </c>
      <c r="P871" s="21">
        <f t="shared" si="457"/>
        <v>0</v>
      </c>
      <c r="Q871" s="21">
        <f t="shared" si="457"/>
        <v>0</v>
      </c>
      <c r="R871" s="21">
        <f t="shared" si="457"/>
        <v>27427170</v>
      </c>
      <c r="S871" s="21">
        <f t="shared" si="457"/>
        <v>0</v>
      </c>
      <c r="T871" s="21">
        <f t="shared" si="457"/>
        <v>29307428</v>
      </c>
      <c r="U871" s="21">
        <f t="shared" si="457"/>
        <v>0</v>
      </c>
      <c r="V871" s="21"/>
      <c r="W871" s="21"/>
      <c r="X871" s="21"/>
      <c r="Y871" s="132"/>
    </row>
    <row r="872" spans="1:25" s="35" customFormat="1" ht="30" hidden="1" x14ac:dyDescent="0.25">
      <c r="A872" s="28" t="s">
        <v>174</v>
      </c>
      <c r="B872" s="29">
        <v>11</v>
      </c>
      <c r="C872" s="53" t="s">
        <v>24</v>
      </c>
      <c r="D872" s="56">
        <v>5163</v>
      </c>
      <c r="E872" s="32" t="s">
        <v>393</v>
      </c>
      <c r="F872" s="32"/>
      <c r="G872" s="1">
        <v>0</v>
      </c>
      <c r="H872" s="1">
        <v>0</v>
      </c>
      <c r="I872" s="1">
        <v>25000000</v>
      </c>
      <c r="J872" s="1">
        <v>25000000</v>
      </c>
      <c r="K872" s="1">
        <v>25000000</v>
      </c>
      <c r="L872" s="33">
        <f t="shared" si="454"/>
        <v>100</v>
      </c>
      <c r="M872" s="1">
        <v>0</v>
      </c>
      <c r="N872" s="1">
        <v>0</v>
      </c>
      <c r="O872" s="1">
        <v>37521030</v>
      </c>
      <c r="P872" s="37"/>
      <c r="Q872" s="1">
        <v>0</v>
      </c>
      <c r="R872" s="1">
        <v>27427170</v>
      </c>
      <c r="S872" s="37"/>
      <c r="T872" s="1">
        <v>29307428</v>
      </c>
      <c r="U872" s="37"/>
      <c r="V872" s="1"/>
      <c r="W872" s="1"/>
      <c r="X872" s="1"/>
      <c r="Y872" s="74"/>
    </row>
    <row r="873" spans="1:25" s="35" customFormat="1" ht="109.2" x14ac:dyDescent="0.25">
      <c r="A873" s="417" t="s">
        <v>527</v>
      </c>
      <c r="B873" s="417"/>
      <c r="C873" s="417"/>
      <c r="D873" s="417"/>
      <c r="E873" s="20" t="s">
        <v>95</v>
      </c>
      <c r="F873" s="51" t="s">
        <v>546</v>
      </c>
      <c r="G873" s="21">
        <f>SUM(G874)</f>
        <v>550000</v>
      </c>
      <c r="H873" s="21">
        <f t="shared" ref="H873:U874" si="458">SUM(H874)</f>
        <v>550000</v>
      </c>
      <c r="I873" s="21">
        <f t="shared" si="458"/>
        <v>550000</v>
      </c>
      <c r="J873" s="21">
        <f t="shared" si="458"/>
        <v>550000</v>
      </c>
      <c r="K873" s="21">
        <f t="shared" si="458"/>
        <v>374816</v>
      </c>
      <c r="L873" s="22">
        <f t="shared" si="454"/>
        <v>68.148363636363641</v>
      </c>
      <c r="M873" s="21">
        <f t="shared" si="458"/>
        <v>630000</v>
      </c>
      <c r="N873" s="21">
        <f t="shared" si="458"/>
        <v>630000</v>
      </c>
      <c r="O873" s="21">
        <f t="shared" si="458"/>
        <v>630000</v>
      </c>
      <c r="P873" s="21">
        <f t="shared" si="458"/>
        <v>630000</v>
      </c>
      <c r="Q873" s="21">
        <f t="shared" si="458"/>
        <v>650000</v>
      </c>
      <c r="R873" s="21">
        <f t="shared" si="458"/>
        <v>650000</v>
      </c>
      <c r="S873" s="21">
        <f t="shared" si="458"/>
        <v>650000</v>
      </c>
      <c r="T873" s="21">
        <f t="shared" si="458"/>
        <v>670000</v>
      </c>
      <c r="U873" s="21">
        <f t="shared" si="458"/>
        <v>670000</v>
      </c>
      <c r="V873" s="1"/>
      <c r="W873" s="1"/>
      <c r="X873" s="1"/>
      <c r="Y873" s="74"/>
    </row>
    <row r="874" spans="1:25" s="36" customFormat="1" ht="15.6" hidden="1" x14ac:dyDescent="0.25">
      <c r="A874" s="24" t="s">
        <v>106</v>
      </c>
      <c r="B874" s="25">
        <v>11</v>
      </c>
      <c r="C874" s="52" t="s">
        <v>24</v>
      </c>
      <c r="D874" s="42">
        <v>352</v>
      </c>
      <c r="E874" s="20"/>
      <c r="F874" s="20"/>
      <c r="G874" s="21">
        <f>SUM(G875)</f>
        <v>550000</v>
      </c>
      <c r="H874" s="21">
        <f t="shared" si="458"/>
        <v>550000</v>
      </c>
      <c r="I874" s="21">
        <f t="shared" si="458"/>
        <v>550000</v>
      </c>
      <c r="J874" s="21">
        <f t="shared" si="458"/>
        <v>550000</v>
      </c>
      <c r="K874" s="21">
        <f t="shared" si="458"/>
        <v>374816</v>
      </c>
      <c r="L874" s="22">
        <f t="shared" si="454"/>
        <v>68.148363636363641</v>
      </c>
      <c r="M874" s="21">
        <f t="shared" si="458"/>
        <v>630000</v>
      </c>
      <c r="N874" s="21">
        <f t="shared" si="458"/>
        <v>630000</v>
      </c>
      <c r="O874" s="21">
        <f t="shared" si="458"/>
        <v>630000</v>
      </c>
      <c r="P874" s="21">
        <f t="shared" si="458"/>
        <v>630000</v>
      </c>
      <c r="Q874" s="21">
        <f t="shared" si="458"/>
        <v>650000</v>
      </c>
      <c r="R874" s="21">
        <f t="shared" si="458"/>
        <v>650000</v>
      </c>
      <c r="S874" s="21">
        <f t="shared" si="458"/>
        <v>650000</v>
      </c>
      <c r="T874" s="21">
        <f t="shared" si="458"/>
        <v>670000</v>
      </c>
      <c r="U874" s="21">
        <f t="shared" si="458"/>
        <v>670000</v>
      </c>
      <c r="V874" s="21"/>
      <c r="W874" s="21"/>
      <c r="X874" s="21"/>
      <c r="Y874" s="132"/>
    </row>
    <row r="875" spans="1:25" s="35" customFormat="1" ht="30" hidden="1" x14ac:dyDescent="0.25">
      <c r="A875" s="28" t="s">
        <v>106</v>
      </c>
      <c r="B875" s="29">
        <v>11</v>
      </c>
      <c r="C875" s="53" t="s">
        <v>24</v>
      </c>
      <c r="D875" s="56">
        <v>3522</v>
      </c>
      <c r="E875" s="32" t="s">
        <v>139</v>
      </c>
      <c r="F875" s="32"/>
      <c r="G875" s="1">
        <v>550000</v>
      </c>
      <c r="H875" s="1">
        <v>550000</v>
      </c>
      <c r="I875" s="1">
        <v>550000</v>
      </c>
      <c r="J875" s="1">
        <v>550000</v>
      </c>
      <c r="K875" s="1">
        <v>374816</v>
      </c>
      <c r="L875" s="33">
        <f t="shared" si="454"/>
        <v>68.148363636363641</v>
      </c>
      <c r="M875" s="1">
        <v>630000</v>
      </c>
      <c r="N875" s="1">
        <v>630000</v>
      </c>
      <c r="O875" s="1">
        <v>630000</v>
      </c>
      <c r="P875" s="1">
        <f>O875</f>
        <v>630000</v>
      </c>
      <c r="Q875" s="1">
        <v>650000</v>
      </c>
      <c r="R875" s="1">
        <v>650000</v>
      </c>
      <c r="S875" s="1">
        <f>R875</f>
        <v>650000</v>
      </c>
      <c r="T875" s="1">
        <v>670000</v>
      </c>
      <c r="U875" s="1">
        <f>T875</f>
        <v>670000</v>
      </c>
      <c r="V875" s="1"/>
      <c r="W875" s="1"/>
      <c r="X875" s="1"/>
      <c r="Y875" s="74"/>
    </row>
    <row r="876" spans="1:25" s="35" customFormat="1" ht="109.2" x14ac:dyDescent="0.25">
      <c r="A876" s="417" t="s">
        <v>528</v>
      </c>
      <c r="B876" s="417"/>
      <c r="C876" s="417"/>
      <c r="D876" s="417"/>
      <c r="E876" s="20" t="s">
        <v>316</v>
      </c>
      <c r="F876" s="51" t="s">
        <v>546</v>
      </c>
      <c r="G876" s="21">
        <f>SUM(G877)</f>
        <v>25323000</v>
      </c>
      <c r="H876" s="21">
        <f t="shared" ref="H876:U877" si="459">SUM(H877)</f>
        <v>25323000</v>
      </c>
      <c r="I876" s="21">
        <f t="shared" si="459"/>
        <v>132050315</v>
      </c>
      <c r="J876" s="21">
        <f t="shared" si="459"/>
        <v>132050315</v>
      </c>
      <c r="K876" s="21">
        <f t="shared" si="459"/>
        <v>132050315</v>
      </c>
      <c r="L876" s="22">
        <f t="shared" si="454"/>
        <v>100</v>
      </c>
      <c r="M876" s="21">
        <f t="shared" si="459"/>
        <v>36650000</v>
      </c>
      <c r="N876" s="21">
        <f t="shared" si="459"/>
        <v>36650000</v>
      </c>
      <c r="O876" s="21">
        <f t="shared" si="459"/>
        <v>210000000</v>
      </c>
      <c r="P876" s="21">
        <f t="shared" si="459"/>
        <v>210000000</v>
      </c>
      <c r="Q876" s="21">
        <f t="shared" si="459"/>
        <v>34551400</v>
      </c>
      <c r="R876" s="21">
        <f t="shared" si="459"/>
        <v>210000000</v>
      </c>
      <c r="S876" s="21">
        <f t="shared" si="459"/>
        <v>210000000</v>
      </c>
      <c r="T876" s="21">
        <f t="shared" si="459"/>
        <v>240000000</v>
      </c>
      <c r="U876" s="21">
        <f t="shared" si="459"/>
        <v>240000000</v>
      </c>
      <c r="V876" s="1"/>
      <c r="W876" s="1"/>
      <c r="X876" s="1"/>
      <c r="Y876" s="74"/>
    </row>
    <row r="877" spans="1:25" s="36" customFormat="1" ht="15.6" hidden="1" x14ac:dyDescent="0.25">
      <c r="A877" s="24" t="s">
        <v>108</v>
      </c>
      <c r="B877" s="25">
        <v>11</v>
      </c>
      <c r="C877" s="52" t="s">
        <v>24</v>
      </c>
      <c r="D877" s="27">
        <v>352</v>
      </c>
      <c r="E877" s="20"/>
      <c r="F877" s="20"/>
      <c r="G877" s="21">
        <f>SUM(G878)</f>
        <v>25323000</v>
      </c>
      <c r="H877" s="21">
        <f t="shared" si="459"/>
        <v>25323000</v>
      </c>
      <c r="I877" s="21">
        <f t="shared" si="459"/>
        <v>132050315</v>
      </c>
      <c r="J877" s="21">
        <f t="shared" si="459"/>
        <v>132050315</v>
      </c>
      <c r="K877" s="21">
        <f t="shared" si="459"/>
        <v>132050315</v>
      </c>
      <c r="L877" s="22">
        <f t="shared" si="454"/>
        <v>100</v>
      </c>
      <c r="M877" s="21">
        <f t="shared" si="459"/>
        <v>36650000</v>
      </c>
      <c r="N877" s="21">
        <f t="shared" si="459"/>
        <v>36650000</v>
      </c>
      <c r="O877" s="21">
        <f t="shared" si="459"/>
        <v>210000000</v>
      </c>
      <c r="P877" s="21">
        <f t="shared" si="459"/>
        <v>210000000</v>
      </c>
      <c r="Q877" s="21">
        <f t="shared" si="459"/>
        <v>34551400</v>
      </c>
      <c r="R877" s="21">
        <f t="shared" si="459"/>
        <v>210000000</v>
      </c>
      <c r="S877" s="21">
        <f t="shared" si="459"/>
        <v>210000000</v>
      </c>
      <c r="T877" s="21">
        <f t="shared" si="459"/>
        <v>240000000</v>
      </c>
      <c r="U877" s="21">
        <f t="shared" si="459"/>
        <v>240000000</v>
      </c>
      <c r="V877" s="21"/>
      <c r="W877" s="21"/>
      <c r="X877" s="21"/>
      <c r="Y877" s="132"/>
    </row>
    <row r="878" spans="1:25" s="35" customFormat="1" ht="30" hidden="1" x14ac:dyDescent="0.25">
      <c r="A878" s="28" t="s">
        <v>108</v>
      </c>
      <c r="B878" s="29">
        <v>11</v>
      </c>
      <c r="C878" s="53" t="s">
        <v>24</v>
      </c>
      <c r="D878" s="31">
        <v>3522</v>
      </c>
      <c r="E878" s="32" t="s">
        <v>139</v>
      </c>
      <c r="F878" s="40"/>
      <c r="G878" s="1">
        <v>25323000</v>
      </c>
      <c r="H878" s="1">
        <v>25323000</v>
      </c>
      <c r="I878" s="1">
        <v>132050315</v>
      </c>
      <c r="J878" s="1">
        <v>132050315</v>
      </c>
      <c r="K878" s="1">
        <v>132050315</v>
      </c>
      <c r="L878" s="33">
        <f t="shared" si="454"/>
        <v>100</v>
      </c>
      <c r="M878" s="1">
        <v>36650000</v>
      </c>
      <c r="N878" s="1">
        <v>36650000</v>
      </c>
      <c r="O878" s="1">
        <v>210000000</v>
      </c>
      <c r="P878" s="1">
        <f>O878</f>
        <v>210000000</v>
      </c>
      <c r="Q878" s="1">
        <v>34551400</v>
      </c>
      <c r="R878" s="1">
        <v>210000000</v>
      </c>
      <c r="S878" s="1">
        <f>R878</f>
        <v>210000000</v>
      </c>
      <c r="T878" s="1">
        <v>240000000</v>
      </c>
      <c r="U878" s="1">
        <f>T878</f>
        <v>240000000</v>
      </c>
      <c r="V878" s="1"/>
      <c r="W878" s="1"/>
      <c r="X878" s="1"/>
      <c r="Y878" s="74"/>
    </row>
    <row r="879" spans="1:25" s="35" customFormat="1" ht="109.2" x14ac:dyDescent="0.25">
      <c r="A879" s="417" t="s">
        <v>566</v>
      </c>
      <c r="B879" s="417"/>
      <c r="C879" s="417"/>
      <c r="D879" s="417"/>
      <c r="E879" s="20" t="s">
        <v>365</v>
      </c>
      <c r="F879" s="51" t="s">
        <v>546</v>
      </c>
      <c r="G879" s="21">
        <f>SUM(G880)</f>
        <v>57964863</v>
      </c>
      <c r="H879" s="21">
        <f t="shared" ref="H879:U880" si="460">SUM(H880)</f>
        <v>57964863</v>
      </c>
      <c r="I879" s="21">
        <f t="shared" si="460"/>
        <v>57964863</v>
      </c>
      <c r="J879" s="21">
        <f t="shared" si="460"/>
        <v>57964863</v>
      </c>
      <c r="K879" s="21">
        <f t="shared" si="460"/>
        <v>57964863</v>
      </c>
      <c r="L879" s="22">
        <f t="shared" si="454"/>
        <v>100</v>
      </c>
      <c r="M879" s="21">
        <f t="shared" si="460"/>
        <v>0</v>
      </c>
      <c r="N879" s="21">
        <f t="shared" si="460"/>
        <v>0</v>
      </c>
      <c r="O879" s="21">
        <f t="shared" si="460"/>
        <v>0</v>
      </c>
      <c r="P879" s="21">
        <f t="shared" si="460"/>
        <v>0</v>
      </c>
      <c r="Q879" s="21">
        <f t="shared" si="460"/>
        <v>0</v>
      </c>
      <c r="R879" s="21">
        <f t="shared" si="460"/>
        <v>0</v>
      </c>
      <c r="S879" s="21">
        <f t="shared" si="460"/>
        <v>0</v>
      </c>
      <c r="T879" s="21">
        <f t="shared" si="460"/>
        <v>0</v>
      </c>
      <c r="U879" s="21">
        <f t="shared" si="460"/>
        <v>0</v>
      </c>
      <c r="V879" s="1"/>
      <c r="W879" s="1"/>
      <c r="X879" s="1"/>
      <c r="Y879" s="74"/>
    </row>
    <row r="880" spans="1:25" s="36" customFormat="1" ht="15.6" hidden="1" x14ac:dyDescent="0.25">
      <c r="A880" s="24" t="s">
        <v>368</v>
      </c>
      <c r="B880" s="25">
        <v>11</v>
      </c>
      <c r="C880" s="52" t="s">
        <v>24</v>
      </c>
      <c r="D880" s="27">
        <v>352</v>
      </c>
      <c r="E880" s="20"/>
      <c r="F880" s="20"/>
      <c r="G880" s="21">
        <f>SUM(G881)</f>
        <v>57964863</v>
      </c>
      <c r="H880" s="21">
        <f t="shared" si="460"/>
        <v>57964863</v>
      </c>
      <c r="I880" s="21">
        <f t="shared" si="460"/>
        <v>57964863</v>
      </c>
      <c r="J880" s="21">
        <f t="shared" si="460"/>
        <v>57964863</v>
      </c>
      <c r="K880" s="21">
        <f t="shared" si="460"/>
        <v>57964863</v>
      </c>
      <c r="L880" s="22">
        <f t="shared" si="454"/>
        <v>100</v>
      </c>
      <c r="M880" s="21">
        <f t="shared" si="460"/>
        <v>0</v>
      </c>
      <c r="N880" s="21">
        <f t="shared" si="460"/>
        <v>0</v>
      </c>
      <c r="O880" s="21">
        <f t="shared" si="460"/>
        <v>0</v>
      </c>
      <c r="P880" s="21">
        <f t="shared" si="460"/>
        <v>0</v>
      </c>
      <c r="Q880" s="21">
        <f t="shared" si="460"/>
        <v>0</v>
      </c>
      <c r="R880" s="21">
        <f t="shared" si="460"/>
        <v>0</v>
      </c>
      <c r="S880" s="21">
        <f t="shared" si="460"/>
        <v>0</v>
      </c>
      <c r="T880" s="21">
        <f t="shared" si="460"/>
        <v>0</v>
      </c>
      <c r="U880" s="21">
        <f t="shared" si="460"/>
        <v>0</v>
      </c>
      <c r="V880" s="21"/>
      <c r="W880" s="21"/>
      <c r="X880" s="21"/>
      <c r="Y880" s="132"/>
    </row>
    <row r="881" spans="1:25" s="35" customFormat="1" ht="30" hidden="1" x14ac:dyDescent="0.25">
      <c r="A881" s="28" t="s">
        <v>368</v>
      </c>
      <c r="B881" s="29">
        <v>11</v>
      </c>
      <c r="C881" s="53" t="s">
        <v>24</v>
      </c>
      <c r="D881" s="31">
        <v>3522</v>
      </c>
      <c r="E881" s="32" t="s">
        <v>139</v>
      </c>
      <c r="F881" s="40"/>
      <c r="G881" s="1">
        <v>57964863</v>
      </c>
      <c r="H881" s="1">
        <v>57964863</v>
      </c>
      <c r="I881" s="1">
        <v>57964863</v>
      </c>
      <c r="J881" s="1">
        <v>57964863</v>
      </c>
      <c r="K881" s="1">
        <v>57964863</v>
      </c>
      <c r="L881" s="33">
        <f t="shared" si="454"/>
        <v>100</v>
      </c>
      <c r="M881" s="1">
        <v>0</v>
      </c>
      <c r="N881" s="1">
        <v>0</v>
      </c>
      <c r="O881" s="1"/>
      <c r="P881" s="1">
        <f>O881</f>
        <v>0</v>
      </c>
      <c r="Q881" s="1">
        <v>0</v>
      </c>
      <c r="R881" s="1"/>
      <c r="S881" s="1">
        <f>R881</f>
        <v>0</v>
      </c>
      <c r="T881" s="1"/>
      <c r="U881" s="1">
        <f>T881</f>
        <v>0</v>
      </c>
      <c r="V881" s="1"/>
      <c r="W881" s="1"/>
      <c r="X881" s="1"/>
      <c r="Y881" s="74"/>
    </row>
    <row r="882" spans="1:25" s="35" customFormat="1" ht="15.6" x14ac:dyDescent="0.25">
      <c r="A882" s="429" t="s">
        <v>78</v>
      </c>
      <c r="B882" s="429"/>
      <c r="C882" s="429"/>
      <c r="D882" s="429"/>
      <c r="E882" s="429"/>
      <c r="F882" s="429"/>
      <c r="G882" s="16">
        <f>G883+G925+G928+G935</f>
        <v>357799100</v>
      </c>
      <c r="H882" s="16">
        <f t="shared" ref="H882:U882" si="461">H883+H925+H928+H935</f>
        <v>357799100</v>
      </c>
      <c r="I882" s="16">
        <f t="shared" si="461"/>
        <v>357799100</v>
      </c>
      <c r="J882" s="16">
        <f t="shared" si="461"/>
        <v>357799100</v>
      </c>
      <c r="K882" s="16">
        <f t="shared" si="461"/>
        <v>258219377.35999998</v>
      </c>
      <c r="L882" s="17">
        <f t="shared" si="454"/>
        <v>72.168816903116863</v>
      </c>
      <c r="M882" s="16">
        <f t="shared" si="461"/>
        <v>387799100</v>
      </c>
      <c r="N882" s="16">
        <f t="shared" si="461"/>
        <v>387799100</v>
      </c>
      <c r="O882" s="16">
        <f t="shared" si="461"/>
        <v>356100000</v>
      </c>
      <c r="P882" s="16">
        <f t="shared" si="461"/>
        <v>356100000</v>
      </c>
      <c r="Q882" s="16">
        <f t="shared" si="461"/>
        <v>387799100</v>
      </c>
      <c r="R882" s="16">
        <f t="shared" si="461"/>
        <v>356100000</v>
      </c>
      <c r="S882" s="16">
        <f t="shared" si="461"/>
        <v>356100000</v>
      </c>
      <c r="T882" s="16">
        <f t="shared" si="461"/>
        <v>356100000</v>
      </c>
      <c r="U882" s="16">
        <f t="shared" si="461"/>
        <v>356100000</v>
      </c>
      <c r="V882" s="1"/>
      <c r="W882" s="1"/>
      <c r="X882" s="1"/>
      <c r="Y882" s="74"/>
    </row>
    <row r="883" spans="1:25" s="35" customFormat="1" ht="124.8" x14ac:dyDescent="0.25">
      <c r="A883" s="417" t="s">
        <v>529</v>
      </c>
      <c r="B883" s="417"/>
      <c r="C883" s="417"/>
      <c r="D883" s="417"/>
      <c r="E883" s="20" t="s">
        <v>265</v>
      </c>
      <c r="F883" s="51" t="s">
        <v>447</v>
      </c>
      <c r="G883" s="21">
        <f>G884+G886+G888+G891+G896+G901+G909+G911+G918+G921+G923</f>
        <v>2726400</v>
      </c>
      <c r="H883" s="21">
        <f t="shared" ref="H883:U883" si="462">H884+H886+H888+H891+H896+H901+H909+H911+H918+H921+H923</f>
        <v>2726400</v>
      </c>
      <c r="I883" s="21">
        <f t="shared" si="462"/>
        <v>2726400</v>
      </c>
      <c r="J883" s="21">
        <f t="shared" si="462"/>
        <v>2726400</v>
      </c>
      <c r="K883" s="21">
        <f t="shared" si="462"/>
        <v>1833554.41</v>
      </c>
      <c r="L883" s="22">
        <f t="shared" si="454"/>
        <v>67.251848958333326</v>
      </c>
      <c r="M883" s="21">
        <f t="shared" si="462"/>
        <v>2736400</v>
      </c>
      <c r="N883" s="21">
        <f t="shared" si="462"/>
        <v>2736400</v>
      </c>
      <c r="O883" s="21">
        <f t="shared" si="462"/>
        <v>2682600</v>
      </c>
      <c r="P883" s="21">
        <f t="shared" si="462"/>
        <v>2682600</v>
      </c>
      <c r="Q883" s="21">
        <f t="shared" si="462"/>
        <v>2736400</v>
      </c>
      <c r="R883" s="21">
        <f t="shared" si="462"/>
        <v>2667600</v>
      </c>
      <c r="S883" s="21">
        <f t="shared" si="462"/>
        <v>2667600</v>
      </c>
      <c r="T883" s="21">
        <f t="shared" si="462"/>
        <v>2667600</v>
      </c>
      <c r="U883" s="21">
        <f t="shared" si="462"/>
        <v>2667600</v>
      </c>
      <c r="V883" s="1"/>
      <c r="W883" s="1"/>
      <c r="X883" s="1"/>
      <c r="Y883" s="74"/>
    </row>
    <row r="884" spans="1:25" s="36" customFormat="1" ht="15.6" x14ac:dyDescent="0.25">
      <c r="A884" s="24" t="s">
        <v>77</v>
      </c>
      <c r="B884" s="25">
        <v>11</v>
      </c>
      <c r="C884" s="26" t="s">
        <v>25</v>
      </c>
      <c r="D884" s="27">
        <v>311</v>
      </c>
      <c r="E884" s="20"/>
      <c r="F884" s="20"/>
      <c r="G884" s="21">
        <f>SUM(G885)</f>
        <v>1449000</v>
      </c>
      <c r="H884" s="21">
        <f t="shared" ref="H884:U884" si="463">SUM(H885)</f>
        <v>1449000</v>
      </c>
      <c r="I884" s="21">
        <f t="shared" si="463"/>
        <v>1449000</v>
      </c>
      <c r="J884" s="21">
        <f t="shared" si="463"/>
        <v>1449000</v>
      </c>
      <c r="K884" s="21">
        <f t="shared" si="463"/>
        <v>1034815.59</v>
      </c>
      <c r="L884" s="22">
        <f t="shared" si="454"/>
        <v>71.415844720496892</v>
      </c>
      <c r="M884" s="21">
        <f t="shared" si="463"/>
        <v>1449000</v>
      </c>
      <c r="N884" s="21">
        <f t="shared" si="463"/>
        <v>1449000</v>
      </c>
      <c r="O884" s="21">
        <f t="shared" si="463"/>
        <v>1460000</v>
      </c>
      <c r="P884" s="21">
        <f t="shared" si="463"/>
        <v>1460000</v>
      </c>
      <c r="Q884" s="21">
        <f t="shared" si="463"/>
        <v>1449000</v>
      </c>
      <c r="R884" s="21">
        <f t="shared" si="463"/>
        <v>1460000</v>
      </c>
      <c r="S884" s="21">
        <f t="shared" si="463"/>
        <v>1460000</v>
      </c>
      <c r="T884" s="21">
        <f t="shared" si="463"/>
        <v>1458000</v>
      </c>
      <c r="U884" s="21">
        <f t="shared" si="463"/>
        <v>1458000</v>
      </c>
      <c r="V884" s="21">
        <v>1700000</v>
      </c>
      <c r="W884" s="21"/>
      <c r="X884" s="21"/>
      <c r="Y884" s="132" t="s">
        <v>573</v>
      </c>
    </row>
    <row r="885" spans="1:25" s="35" customFormat="1" ht="15.6" hidden="1" x14ac:dyDescent="0.25">
      <c r="A885" s="28" t="s">
        <v>77</v>
      </c>
      <c r="B885" s="29">
        <v>11</v>
      </c>
      <c r="C885" s="30" t="s">
        <v>25</v>
      </c>
      <c r="D885" s="31">
        <v>3111</v>
      </c>
      <c r="E885" s="32" t="s">
        <v>19</v>
      </c>
      <c r="F885" s="32"/>
      <c r="G885" s="84">
        <v>1449000</v>
      </c>
      <c r="H885" s="84">
        <v>1449000</v>
      </c>
      <c r="I885" s="84">
        <v>1449000</v>
      </c>
      <c r="J885" s="84">
        <v>1449000</v>
      </c>
      <c r="K885" s="84">
        <v>1034815.59</v>
      </c>
      <c r="L885" s="85">
        <f t="shared" si="454"/>
        <v>71.415844720496892</v>
      </c>
      <c r="M885" s="86">
        <v>1449000</v>
      </c>
      <c r="N885" s="86">
        <v>1449000</v>
      </c>
      <c r="O885" s="54">
        <v>1460000</v>
      </c>
      <c r="P885" s="54">
        <f>O885</f>
        <v>1460000</v>
      </c>
      <c r="Q885" s="87">
        <v>1449000</v>
      </c>
      <c r="R885" s="54">
        <v>1460000</v>
      </c>
      <c r="S885" s="54">
        <f>R885</f>
        <v>1460000</v>
      </c>
      <c r="T885" s="54">
        <v>1458000</v>
      </c>
      <c r="U885" s="54">
        <f>T885</f>
        <v>1458000</v>
      </c>
      <c r="V885" s="21">
        <f>O884+O886+O888</f>
        <v>1700000</v>
      </c>
      <c r="W885" s="1"/>
      <c r="X885" s="1"/>
      <c r="Y885" s="36" t="s">
        <v>574</v>
      </c>
    </row>
    <row r="886" spans="1:25" s="36" customFormat="1" ht="15.6" hidden="1" x14ac:dyDescent="0.25">
      <c r="A886" s="24" t="s">
        <v>77</v>
      </c>
      <c r="B886" s="25">
        <v>11</v>
      </c>
      <c r="C886" s="26" t="s">
        <v>25</v>
      </c>
      <c r="D886" s="27">
        <v>312</v>
      </c>
      <c r="E886" s="20"/>
      <c r="F886" s="20"/>
      <c r="G886" s="55">
        <f>SUM(G887)</f>
        <v>6000</v>
      </c>
      <c r="H886" s="55">
        <f t="shared" ref="H886:U886" si="464">SUM(H887)</f>
        <v>6000</v>
      </c>
      <c r="I886" s="55">
        <f t="shared" si="464"/>
        <v>6000</v>
      </c>
      <c r="J886" s="55">
        <f t="shared" si="464"/>
        <v>6000</v>
      </c>
      <c r="K886" s="55">
        <f t="shared" si="464"/>
        <v>3000</v>
      </c>
      <c r="L886" s="22">
        <f t="shared" si="454"/>
        <v>50</v>
      </c>
      <c r="M886" s="55">
        <f t="shared" si="464"/>
        <v>6000</v>
      </c>
      <c r="N886" s="55">
        <f t="shared" si="464"/>
        <v>6000</v>
      </c>
      <c r="O886" s="55">
        <f t="shared" si="464"/>
        <v>12200</v>
      </c>
      <c r="P886" s="55">
        <f t="shared" si="464"/>
        <v>12200</v>
      </c>
      <c r="Q886" s="55">
        <f t="shared" si="464"/>
        <v>6000</v>
      </c>
      <c r="R886" s="55">
        <f t="shared" si="464"/>
        <v>12200</v>
      </c>
      <c r="S886" s="55">
        <f t="shared" si="464"/>
        <v>12200</v>
      </c>
      <c r="T886" s="55">
        <f t="shared" si="464"/>
        <v>16000</v>
      </c>
      <c r="U886" s="55">
        <f t="shared" si="464"/>
        <v>16000</v>
      </c>
      <c r="V886" s="1">
        <f>V884-V885</f>
        <v>0</v>
      </c>
      <c r="W886" s="21"/>
      <c r="X886" s="21"/>
      <c r="Y886" s="74" t="s">
        <v>570</v>
      </c>
    </row>
    <row r="887" spans="1:25" s="35" customFormat="1" hidden="1" x14ac:dyDescent="0.25">
      <c r="A887" s="28" t="s">
        <v>77</v>
      </c>
      <c r="B887" s="29">
        <v>11</v>
      </c>
      <c r="C887" s="30" t="s">
        <v>25</v>
      </c>
      <c r="D887" s="31">
        <v>3121</v>
      </c>
      <c r="E887" s="32" t="s">
        <v>138</v>
      </c>
      <c r="F887" s="32"/>
      <c r="G887" s="84">
        <v>6000</v>
      </c>
      <c r="H887" s="84">
        <v>6000</v>
      </c>
      <c r="I887" s="84">
        <v>6000</v>
      </c>
      <c r="J887" s="84">
        <v>6000</v>
      </c>
      <c r="K887" s="84">
        <v>3000</v>
      </c>
      <c r="L887" s="85">
        <f t="shared" si="454"/>
        <v>50</v>
      </c>
      <c r="M887" s="86">
        <v>6000</v>
      </c>
      <c r="N887" s="86">
        <v>6000</v>
      </c>
      <c r="O887" s="54">
        <v>12200</v>
      </c>
      <c r="P887" s="54">
        <f t="shared" ref="P887:P922" si="465">O887</f>
        <v>12200</v>
      </c>
      <c r="Q887" s="87">
        <v>6000</v>
      </c>
      <c r="R887" s="54">
        <v>12200</v>
      </c>
      <c r="S887" s="54">
        <f t="shared" ref="S887:S922" si="466">R887</f>
        <v>12200</v>
      </c>
      <c r="T887" s="54">
        <v>16000</v>
      </c>
      <c r="U887" s="54">
        <f t="shared" ref="U887:U922" si="467">T887</f>
        <v>16000</v>
      </c>
      <c r="V887" s="1"/>
      <c r="W887" s="1"/>
      <c r="X887" s="1"/>
      <c r="Y887" s="74"/>
    </row>
    <row r="888" spans="1:25" s="36" customFormat="1" ht="15.6" hidden="1" x14ac:dyDescent="0.25">
      <c r="A888" s="24" t="s">
        <v>77</v>
      </c>
      <c r="B888" s="25">
        <v>11</v>
      </c>
      <c r="C888" s="26" t="s">
        <v>25</v>
      </c>
      <c r="D888" s="27">
        <v>313</v>
      </c>
      <c r="E888" s="20"/>
      <c r="F888" s="20"/>
      <c r="G888" s="55">
        <f>SUM(G889:G890)</f>
        <v>225000</v>
      </c>
      <c r="H888" s="55">
        <f t="shared" ref="H888:U888" si="468">SUM(H889:H890)</f>
        <v>225000</v>
      </c>
      <c r="I888" s="55">
        <f t="shared" si="468"/>
        <v>225000</v>
      </c>
      <c r="J888" s="55">
        <f t="shared" si="468"/>
        <v>225000</v>
      </c>
      <c r="K888" s="55">
        <f t="shared" si="468"/>
        <v>157311.82</v>
      </c>
      <c r="L888" s="22">
        <f t="shared" si="454"/>
        <v>69.91636444444444</v>
      </c>
      <c r="M888" s="55">
        <f t="shared" si="468"/>
        <v>225000</v>
      </c>
      <c r="N888" s="55">
        <f t="shared" si="468"/>
        <v>225000</v>
      </c>
      <c r="O888" s="55">
        <f t="shared" si="468"/>
        <v>227800</v>
      </c>
      <c r="P888" s="55">
        <f t="shared" si="468"/>
        <v>227800</v>
      </c>
      <c r="Q888" s="55">
        <f t="shared" si="468"/>
        <v>225000</v>
      </c>
      <c r="R888" s="55">
        <f t="shared" si="468"/>
        <v>227800</v>
      </c>
      <c r="S888" s="55">
        <f t="shared" si="468"/>
        <v>227800</v>
      </c>
      <c r="T888" s="55">
        <f t="shared" si="468"/>
        <v>226000</v>
      </c>
      <c r="U888" s="55">
        <f t="shared" si="468"/>
        <v>226000</v>
      </c>
      <c r="V888" s="21"/>
      <c r="W888" s="21"/>
      <c r="X888" s="21"/>
      <c r="Y888" s="132"/>
    </row>
    <row r="889" spans="1:25" s="35" customFormat="1" hidden="1" x14ac:dyDescent="0.25">
      <c r="A889" s="28" t="s">
        <v>77</v>
      </c>
      <c r="B889" s="29">
        <v>11</v>
      </c>
      <c r="C889" s="30" t="s">
        <v>25</v>
      </c>
      <c r="D889" s="31">
        <v>3132</v>
      </c>
      <c r="E889" s="32" t="s">
        <v>280</v>
      </c>
      <c r="F889" s="32"/>
      <c r="G889" s="84">
        <v>198000</v>
      </c>
      <c r="H889" s="84">
        <v>198000</v>
      </c>
      <c r="I889" s="84">
        <v>198000</v>
      </c>
      <c r="J889" s="84">
        <v>198000</v>
      </c>
      <c r="K889" s="1">
        <v>139717.70000000001</v>
      </c>
      <c r="L889" s="85">
        <f t="shared" si="454"/>
        <v>70.564494949494957</v>
      </c>
      <c r="M889" s="86">
        <v>198000</v>
      </c>
      <c r="N889" s="86">
        <v>198000</v>
      </c>
      <c r="O889" s="54">
        <v>200000</v>
      </c>
      <c r="P889" s="54">
        <f t="shared" si="465"/>
        <v>200000</v>
      </c>
      <c r="Q889" s="87">
        <v>198000</v>
      </c>
      <c r="R889" s="54">
        <v>200000</v>
      </c>
      <c r="S889" s="54">
        <f t="shared" si="466"/>
        <v>200000</v>
      </c>
      <c r="T889" s="54">
        <v>199000</v>
      </c>
      <c r="U889" s="54">
        <f t="shared" si="467"/>
        <v>199000</v>
      </c>
      <c r="V889" s="1"/>
      <c r="W889" s="1"/>
      <c r="X889" s="1"/>
      <c r="Y889" s="74"/>
    </row>
    <row r="890" spans="1:25" s="35" customFormat="1" ht="30" hidden="1" x14ac:dyDescent="0.25">
      <c r="A890" s="28" t="s">
        <v>77</v>
      </c>
      <c r="B890" s="29">
        <v>11</v>
      </c>
      <c r="C890" s="30" t="s">
        <v>25</v>
      </c>
      <c r="D890" s="31">
        <v>3133</v>
      </c>
      <c r="E890" s="32" t="s">
        <v>258</v>
      </c>
      <c r="F890" s="32"/>
      <c r="G890" s="65">
        <v>27000</v>
      </c>
      <c r="H890" s="65">
        <v>27000</v>
      </c>
      <c r="I890" s="65">
        <v>27000</v>
      </c>
      <c r="J890" s="65">
        <v>27000</v>
      </c>
      <c r="K890" s="1">
        <v>17594.12</v>
      </c>
      <c r="L890" s="88">
        <f t="shared" si="454"/>
        <v>65.163407407407405</v>
      </c>
      <c r="M890" s="89">
        <v>27000</v>
      </c>
      <c r="N890" s="89">
        <v>27000</v>
      </c>
      <c r="O890" s="1">
        <v>27800</v>
      </c>
      <c r="P890" s="54">
        <f t="shared" si="465"/>
        <v>27800</v>
      </c>
      <c r="Q890" s="1">
        <v>27000</v>
      </c>
      <c r="R890" s="1">
        <v>27800</v>
      </c>
      <c r="S890" s="54">
        <f t="shared" si="466"/>
        <v>27800</v>
      </c>
      <c r="T890" s="1">
        <v>27000</v>
      </c>
      <c r="U890" s="54">
        <f t="shared" si="467"/>
        <v>27000</v>
      </c>
      <c r="V890" s="1"/>
      <c r="W890" s="1"/>
      <c r="X890" s="1"/>
      <c r="Y890" s="74"/>
    </row>
    <row r="891" spans="1:25" s="36" customFormat="1" ht="15.6" hidden="1" x14ac:dyDescent="0.25">
      <c r="A891" s="24" t="s">
        <v>77</v>
      </c>
      <c r="B891" s="25">
        <v>11</v>
      </c>
      <c r="C891" s="26" t="s">
        <v>25</v>
      </c>
      <c r="D891" s="27">
        <v>321</v>
      </c>
      <c r="E891" s="20"/>
      <c r="F891" s="20"/>
      <c r="G891" s="21">
        <f>SUM(G892:G895)</f>
        <v>123600</v>
      </c>
      <c r="H891" s="21">
        <f t="shared" ref="H891:U891" si="469">SUM(H892:H895)</f>
        <v>123600</v>
      </c>
      <c r="I891" s="21">
        <f t="shared" si="469"/>
        <v>123600</v>
      </c>
      <c r="J891" s="21">
        <f t="shared" si="469"/>
        <v>123600</v>
      </c>
      <c r="K891" s="21">
        <f t="shared" si="469"/>
        <v>38608.51</v>
      </c>
      <c r="L891" s="22">
        <f t="shared" si="454"/>
        <v>31.236658576051781</v>
      </c>
      <c r="M891" s="21">
        <f t="shared" si="469"/>
        <v>123600</v>
      </c>
      <c r="N891" s="21">
        <f t="shared" si="469"/>
        <v>123600</v>
      </c>
      <c r="O891" s="21">
        <f t="shared" si="469"/>
        <v>111600</v>
      </c>
      <c r="P891" s="21">
        <f t="shared" si="469"/>
        <v>111600</v>
      </c>
      <c r="Q891" s="21">
        <f t="shared" si="469"/>
        <v>123600</v>
      </c>
      <c r="R891" s="21">
        <f t="shared" si="469"/>
        <v>121600</v>
      </c>
      <c r="S891" s="21">
        <f t="shared" si="469"/>
        <v>121600</v>
      </c>
      <c r="T891" s="21">
        <f t="shared" si="469"/>
        <v>121600</v>
      </c>
      <c r="U891" s="21">
        <f t="shared" si="469"/>
        <v>121600</v>
      </c>
      <c r="V891" s="21"/>
      <c r="W891" s="21"/>
      <c r="X891" s="21"/>
      <c r="Y891" s="132"/>
    </row>
    <row r="892" spans="1:25" s="35" customFormat="1" hidden="1" x14ac:dyDescent="0.25">
      <c r="A892" s="28" t="s">
        <v>77</v>
      </c>
      <c r="B892" s="29">
        <v>11</v>
      </c>
      <c r="C892" s="30" t="s">
        <v>25</v>
      </c>
      <c r="D892" s="31">
        <v>3211</v>
      </c>
      <c r="E892" s="32" t="s">
        <v>110</v>
      </c>
      <c r="F892" s="32"/>
      <c r="G892" s="90">
        <v>65000</v>
      </c>
      <c r="H892" s="90">
        <v>65000</v>
      </c>
      <c r="I892" s="90">
        <v>65000</v>
      </c>
      <c r="J892" s="90">
        <v>65000</v>
      </c>
      <c r="K892" s="1">
        <v>21097.52</v>
      </c>
      <c r="L892" s="91">
        <f t="shared" si="454"/>
        <v>32.457723076923081</v>
      </c>
      <c r="M892" s="92">
        <v>65000</v>
      </c>
      <c r="N892" s="92">
        <v>65000</v>
      </c>
      <c r="O892" s="93">
        <v>55000</v>
      </c>
      <c r="P892" s="54">
        <f t="shared" si="465"/>
        <v>55000</v>
      </c>
      <c r="Q892" s="94">
        <v>65000</v>
      </c>
      <c r="R892" s="93">
        <v>65000</v>
      </c>
      <c r="S892" s="54">
        <f t="shared" si="466"/>
        <v>65000</v>
      </c>
      <c r="T892" s="93">
        <v>65000</v>
      </c>
      <c r="U892" s="54">
        <f t="shared" si="467"/>
        <v>65000</v>
      </c>
      <c r="V892" s="1"/>
      <c r="W892" s="1"/>
      <c r="X892" s="1"/>
      <c r="Y892" s="74"/>
    </row>
    <row r="893" spans="1:25" s="35" customFormat="1" ht="30" hidden="1" x14ac:dyDescent="0.25">
      <c r="A893" s="28" t="s">
        <v>77</v>
      </c>
      <c r="B893" s="29">
        <v>11</v>
      </c>
      <c r="C893" s="30" t="s">
        <v>25</v>
      </c>
      <c r="D893" s="31">
        <v>3212</v>
      </c>
      <c r="E893" s="32" t="s">
        <v>111</v>
      </c>
      <c r="F893" s="32"/>
      <c r="G893" s="84">
        <v>42000</v>
      </c>
      <c r="H893" s="84">
        <v>42000</v>
      </c>
      <c r="I893" s="84">
        <v>42000</v>
      </c>
      <c r="J893" s="84">
        <v>42000</v>
      </c>
      <c r="K893" s="1">
        <v>15392.99</v>
      </c>
      <c r="L893" s="88">
        <f t="shared" si="454"/>
        <v>36.649976190476188</v>
      </c>
      <c r="M893" s="95">
        <v>42000</v>
      </c>
      <c r="N893" s="95">
        <v>42000</v>
      </c>
      <c r="O893" s="54">
        <v>40000</v>
      </c>
      <c r="P893" s="54">
        <f t="shared" si="465"/>
        <v>40000</v>
      </c>
      <c r="Q893" s="54">
        <v>42000</v>
      </c>
      <c r="R893" s="54">
        <v>40000</v>
      </c>
      <c r="S893" s="54">
        <f t="shared" si="466"/>
        <v>40000</v>
      </c>
      <c r="T893" s="54">
        <v>40000</v>
      </c>
      <c r="U893" s="54">
        <f t="shared" si="467"/>
        <v>40000</v>
      </c>
      <c r="V893" s="1"/>
      <c r="W893" s="1"/>
      <c r="X893" s="1"/>
      <c r="Y893" s="74"/>
    </row>
    <row r="894" spans="1:25" s="35" customFormat="1" hidden="1" x14ac:dyDescent="0.25">
      <c r="A894" s="28" t="s">
        <v>77</v>
      </c>
      <c r="B894" s="29">
        <v>11</v>
      </c>
      <c r="C894" s="30" t="s">
        <v>25</v>
      </c>
      <c r="D894" s="31">
        <v>3213</v>
      </c>
      <c r="E894" s="32" t="s">
        <v>112</v>
      </c>
      <c r="F894" s="32"/>
      <c r="G894" s="84">
        <v>9600</v>
      </c>
      <c r="H894" s="84">
        <v>9600</v>
      </c>
      <c r="I894" s="84">
        <v>9600</v>
      </c>
      <c r="J894" s="84">
        <v>9600</v>
      </c>
      <c r="K894" s="1">
        <v>2100</v>
      </c>
      <c r="L894" s="85">
        <f t="shared" si="454"/>
        <v>21.875</v>
      </c>
      <c r="M894" s="86">
        <v>9600</v>
      </c>
      <c r="N894" s="86">
        <v>9600</v>
      </c>
      <c r="O894" s="54">
        <v>9600</v>
      </c>
      <c r="P894" s="54">
        <f t="shared" si="465"/>
        <v>9600</v>
      </c>
      <c r="Q894" s="87">
        <v>9600</v>
      </c>
      <c r="R894" s="54">
        <v>9600</v>
      </c>
      <c r="S894" s="54">
        <f t="shared" si="466"/>
        <v>9600</v>
      </c>
      <c r="T894" s="54">
        <v>9600</v>
      </c>
      <c r="U894" s="54">
        <f t="shared" si="467"/>
        <v>9600</v>
      </c>
      <c r="V894" s="1"/>
      <c r="W894" s="1"/>
      <c r="X894" s="1"/>
      <c r="Y894" s="74"/>
    </row>
    <row r="895" spans="1:25" s="35" customFormat="1" hidden="1" x14ac:dyDescent="0.25">
      <c r="A895" s="28" t="s">
        <v>77</v>
      </c>
      <c r="B895" s="29">
        <v>11</v>
      </c>
      <c r="C895" s="30" t="s">
        <v>25</v>
      </c>
      <c r="D895" s="31">
        <v>3214</v>
      </c>
      <c r="E895" s="32" t="s">
        <v>234</v>
      </c>
      <c r="F895" s="32"/>
      <c r="G895" s="84">
        <v>7000</v>
      </c>
      <c r="H895" s="84">
        <v>7000</v>
      </c>
      <c r="I895" s="84">
        <v>7000</v>
      </c>
      <c r="J895" s="84">
        <v>7000</v>
      </c>
      <c r="K895" s="1">
        <v>18</v>
      </c>
      <c r="L895" s="85">
        <f t="shared" si="454"/>
        <v>0.25714285714285712</v>
      </c>
      <c r="M895" s="86">
        <v>7000</v>
      </c>
      <c r="N895" s="86">
        <v>7000</v>
      </c>
      <c r="O895" s="54">
        <v>7000</v>
      </c>
      <c r="P895" s="54">
        <f t="shared" si="465"/>
        <v>7000</v>
      </c>
      <c r="Q895" s="87">
        <v>7000</v>
      </c>
      <c r="R895" s="54">
        <v>7000</v>
      </c>
      <c r="S895" s="54">
        <f t="shared" si="466"/>
        <v>7000</v>
      </c>
      <c r="T895" s="54">
        <v>7000</v>
      </c>
      <c r="U895" s="54">
        <f t="shared" si="467"/>
        <v>7000</v>
      </c>
      <c r="V895" s="1"/>
      <c r="W895" s="1"/>
      <c r="X895" s="1"/>
      <c r="Y895" s="74"/>
    </row>
    <row r="896" spans="1:25" s="36" customFormat="1" ht="15.6" hidden="1" x14ac:dyDescent="0.25">
      <c r="A896" s="24" t="s">
        <v>77</v>
      </c>
      <c r="B896" s="25">
        <v>11</v>
      </c>
      <c r="C896" s="26" t="s">
        <v>25</v>
      </c>
      <c r="D896" s="27">
        <v>322</v>
      </c>
      <c r="E896" s="20"/>
      <c r="F896" s="20"/>
      <c r="G896" s="55">
        <f>SUM(G897:G900)</f>
        <v>95500</v>
      </c>
      <c r="H896" s="55">
        <f t="shared" ref="H896:U896" si="470">SUM(H897:H900)</f>
        <v>95500</v>
      </c>
      <c r="I896" s="55">
        <f t="shared" si="470"/>
        <v>95500</v>
      </c>
      <c r="J896" s="55">
        <f t="shared" si="470"/>
        <v>95500</v>
      </c>
      <c r="K896" s="55">
        <f t="shared" si="470"/>
        <v>56082.14</v>
      </c>
      <c r="L896" s="22">
        <f t="shared" si="454"/>
        <v>58.724753926701567</v>
      </c>
      <c r="M896" s="55">
        <f t="shared" si="470"/>
        <v>95500</v>
      </c>
      <c r="N896" s="55">
        <f t="shared" si="470"/>
        <v>95500</v>
      </c>
      <c r="O896" s="55">
        <f t="shared" si="470"/>
        <v>105500</v>
      </c>
      <c r="P896" s="55">
        <f t="shared" si="470"/>
        <v>105500</v>
      </c>
      <c r="Q896" s="55">
        <f t="shared" si="470"/>
        <v>95500</v>
      </c>
      <c r="R896" s="55">
        <f t="shared" si="470"/>
        <v>105500</v>
      </c>
      <c r="S896" s="55">
        <f t="shared" si="470"/>
        <v>105500</v>
      </c>
      <c r="T896" s="55">
        <f t="shared" si="470"/>
        <v>105500</v>
      </c>
      <c r="U896" s="55">
        <f t="shared" si="470"/>
        <v>105500</v>
      </c>
      <c r="V896" s="21"/>
      <c r="W896" s="21"/>
      <c r="X896" s="21"/>
      <c r="Y896" s="132"/>
    </row>
    <row r="897" spans="1:25" s="35" customFormat="1" hidden="1" x14ac:dyDescent="0.25">
      <c r="A897" s="28" t="s">
        <v>77</v>
      </c>
      <c r="B897" s="29">
        <v>11</v>
      </c>
      <c r="C897" s="30" t="s">
        <v>25</v>
      </c>
      <c r="D897" s="31">
        <v>3221</v>
      </c>
      <c r="E897" s="32" t="s">
        <v>146</v>
      </c>
      <c r="F897" s="32"/>
      <c r="G897" s="84">
        <v>35000</v>
      </c>
      <c r="H897" s="84">
        <v>35000</v>
      </c>
      <c r="I897" s="84">
        <v>35000</v>
      </c>
      <c r="J897" s="84">
        <v>35000</v>
      </c>
      <c r="K897" s="54">
        <v>13658.7</v>
      </c>
      <c r="L897" s="85">
        <f t="shared" si="454"/>
        <v>39.024857142857144</v>
      </c>
      <c r="M897" s="86">
        <v>35000</v>
      </c>
      <c r="N897" s="86">
        <v>35000</v>
      </c>
      <c r="O897" s="54">
        <v>40000</v>
      </c>
      <c r="P897" s="54">
        <f t="shared" si="465"/>
        <v>40000</v>
      </c>
      <c r="Q897" s="87">
        <v>35000</v>
      </c>
      <c r="R897" s="54">
        <v>40000</v>
      </c>
      <c r="S897" s="54">
        <f t="shared" si="466"/>
        <v>40000</v>
      </c>
      <c r="T897" s="54">
        <v>40000</v>
      </c>
      <c r="U897" s="54">
        <f t="shared" si="467"/>
        <v>40000</v>
      </c>
      <c r="V897" s="1"/>
      <c r="W897" s="1"/>
      <c r="X897" s="1"/>
      <c r="Y897" s="74"/>
    </row>
    <row r="898" spans="1:25" s="35" customFormat="1" hidden="1" x14ac:dyDescent="0.25">
      <c r="A898" s="28" t="s">
        <v>77</v>
      </c>
      <c r="B898" s="29">
        <v>11</v>
      </c>
      <c r="C898" s="30" t="s">
        <v>25</v>
      </c>
      <c r="D898" s="31">
        <v>3223</v>
      </c>
      <c r="E898" s="32" t="s">
        <v>115</v>
      </c>
      <c r="F898" s="32"/>
      <c r="G898" s="84">
        <v>41500</v>
      </c>
      <c r="H898" s="84">
        <v>41500</v>
      </c>
      <c r="I898" s="84">
        <v>41500</v>
      </c>
      <c r="J898" s="84">
        <v>41500</v>
      </c>
      <c r="K898" s="54">
        <v>28562.94</v>
      </c>
      <c r="L898" s="85">
        <f t="shared" si="454"/>
        <v>68.826361445783121</v>
      </c>
      <c r="M898" s="86">
        <v>41500</v>
      </c>
      <c r="N898" s="86">
        <v>41500</v>
      </c>
      <c r="O898" s="54">
        <v>41500</v>
      </c>
      <c r="P898" s="54">
        <f t="shared" si="465"/>
        <v>41500</v>
      </c>
      <c r="Q898" s="87">
        <v>41500</v>
      </c>
      <c r="R898" s="54">
        <v>41500</v>
      </c>
      <c r="S898" s="54">
        <f t="shared" si="466"/>
        <v>41500</v>
      </c>
      <c r="T898" s="54">
        <v>41500</v>
      </c>
      <c r="U898" s="54">
        <f t="shared" si="467"/>
        <v>41500</v>
      </c>
      <c r="V898" s="1"/>
      <c r="W898" s="1"/>
      <c r="X898" s="1"/>
      <c r="Y898" s="74"/>
    </row>
    <row r="899" spans="1:25" s="35" customFormat="1" hidden="1" x14ac:dyDescent="0.25">
      <c r="A899" s="28" t="s">
        <v>77</v>
      </c>
      <c r="B899" s="29">
        <v>11</v>
      </c>
      <c r="C899" s="30" t="s">
        <v>25</v>
      </c>
      <c r="D899" s="31">
        <v>3224</v>
      </c>
      <c r="E899" s="32" t="s">
        <v>147</v>
      </c>
      <c r="F899" s="32"/>
      <c r="G899" s="84">
        <v>3000</v>
      </c>
      <c r="H899" s="84">
        <v>3000</v>
      </c>
      <c r="I899" s="84">
        <v>3000</v>
      </c>
      <c r="J899" s="84">
        <v>3000</v>
      </c>
      <c r="K899" s="54">
        <v>0</v>
      </c>
      <c r="L899" s="85">
        <f t="shared" si="454"/>
        <v>0</v>
      </c>
      <c r="M899" s="86">
        <v>3000</v>
      </c>
      <c r="N899" s="86">
        <v>3000</v>
      </c>
      <c r="O899" s="54">
        <v>3000</v>
      </c>
      <c r="P899" s="54">
        <f t="shared" si="465"/>
        <v>3000</v>
      </c>
      <c r="Q899" s="87">
        <v>3000</v>
      </c>
      <c r="R899" s="54">
        <v>3000</v>
      </c>
      <c r="S899" s="54">
        <f t="shared" si="466"/>
        <v>3000</v>
      </c>
      <c r="T899" s="54">
        <v>3000</v>
      </c>
      <c r="U899" s="54">
        <f t="shared" si="467"/>
        <v>3000</v>
      </c>
      <c r="V899" s="1"/>
      <c r="W899" s="1"/>
      <c r="X899" s="1"/>
      <c r="Y899" s="74"/>
    </row>
    <row r="900" spans="1:25" s="35" customFormat="1" hidden="1" x14ac:dyDescent="0.25">
      <c r="A900" s="28" t="s">
        <v>77</v>
      </c>
      <c r="B900" s="29">
        <v>11</v>
      </c>
      <c r="C900" s="30" t="s">
        <v>25</v>
      </c>
      <c r="D900" s="31">
        <v>3225</v>
      </c>
      <c r="E900" s="32" t="s">
        <v>151</v>
      </c>
      <c r="F900" s="32"/>
      <c r="G900" s="84">
        <v>16000</v>
      </c>
      <c r="H900" s="84">
        <v>16000</v>
      </c>
      <c r="I900" s="84">
        <v>16000</v>
      </c>
      <c r="J900" s="84">
        <v>16000</v>
      </c>
      <c r="K900" s="54">
        <v>13860.5</v>
      </c>
      <c r="L900" s="85">
        <f t="shared" si="454"/>
        <v>86.628124999999997</v>
      </c>
      <c r="M900" s="86">
        <v>16000</v>
      </c>
      <c r="N900" s="86">
        <v>16000</v>
      </c>
      <c r="O900" s="54">
        <v>21000</v>
      </c>
      <c r="P900" s="54">
        <f t="shared" si="465"/>
        <v>21000</v>
      </c>
      <c r="Q900" s="87">
        <v>16000</v>
      </c>
      <c r="R900" s="54">
        <v>21000</v>
      </c>
      <c r="S900" s="54">
        <f t="shared" si="466"/>
        <v>21000</v>
      </c>
      <c r="T900" s="54">
        <v>21000</v>
      </c>
      <c r="U900" s="54">
        <f t="shared" si="467"/>
        <v>21000</v>
      </c>
      <c r="V900" s="1"/>
      <c r="W900" s="1"/>
      <c r="X900" s="1"/>
      <c r="Y900" s="74"/>
    </row>
    <row r="901" spans="1:25" s="36" customFormat="1" ht="15.6" hidden="1" x14ac:dyDescent="0.25">
      <c r="A901" s="24" t="s">
        <v>77</v>
      </c>
      <c r="B901" s="25">
        <v>11</v>
      </c>
      <c r="C901" s="26" t="s">
        <v>25</v>
      </c>
      <c r="D901" s="27">
        <v>323</v>
      </c>
      <c r="E901" s="20"/>
      <c r="F901" s="20"/>
      <c r="G901" s="55">
        <f>SUM(G902:G908)</f>
        <v>318300</v>
      </c>
      <c r="H901" s="55">
        <f t="shared" ref="H901:U901" si="471">SUM(H902:H908)</f>
        <v>318300</v>
      </c>
      <c r="I901" s="55">
        <f t="shared" si="471"/>
        <v>318300</v>
      </c>
      <c r="J901" s="55">
        <f t="shared" si="471"/>
        <v>318300</v>
      </c>
      <c r="K901" s="55">
        <f t="shared" si="471"/>
        <v>221992.06</v>
      </c>
      <c r="L901" s="22">
        <f t="shared" si="454"/>
        <v>69.743028589381083</v>
      </c>
      <c r="M901" s="55">
        <f t="shared" si="471"/>
        <v>328300</v>
      </c>
      <c r="N901" s="55">
        <f t="shared" si="471"/>
        <v>328300</v>
      </c>
      <c r="O901" s="55">
        <f t="shared" si="471"/>
        <v>328000</v>
      </c>
      <c r="P901" s="55">
        <f t="shared" si="471"/>
        <v>328000</v>
      </c>
      <c r="Q901" s="55">
        <f t="shared" si="471"/>
        <v>328300</v>
      </c>
      <c r="R901" s="55">
        <f t="shared" si="471"/>
        <v>328000</v>
      </c>
      <c r="S901" s="55">
        <f t="shared" si="471"/>
        <v>328000</v>
      </c>
      <c r="T901" s="55">
        <f t="shared" si="471"/>
        <v>328000</v>
      </c>
      <c r="U901" s="55">
        <f t="shared" si="471"/>
        <v>328000</v>
      </c>
      <c r="V901" s="21"/>
      <c r="W901" s="21"/>
      <c r="X901" s="21"/>
      <c r="Y901" s="132"/>
    </row>
    <row r="902" spans="1:25" s="35" customFormat="1" hidden="1" x14ac:dyDescent="0.25">
      <c r="A902" s="28" t="s">
        <v>77</v>
      </c>
      <c r="B902" s="29">
        <v>11</v>
      </c>
      <c r="C902" s="30" t="s">
        <v>25</v>
      </c>
      <c r="D902" s="31">
        <v>3231</v>
      </c>
      <c r="E902" s="32" t="s">
        <v>117</v>
      </c>
      <c r="F902" s="32"/>
      <c r="G902" s="84">
        <v>55000</v>
      </c>
      <c r="H902" s="84">
        <v>55000</v>
      </c>
      <c r="I902" s="84">
        <v>55000</v>
      </c>
      <c r="J902" s="84">
        <v>55000</v>
      </c>
      <c r="K902" s="54">
        <v>29236.74</v>
      </c>
      <c r="L902" s="85">
        <f t="shared" si="454"/>
        <v>53.157709090909087</v>
      </c>
      <c r="M902" s="86">
        <v>55000</v>
      </c>
      <c r="N902" s="86">
        <v>55000</v>
      </c>
      <c r="O902" s="54">
        <v>55000</v>
      </c>
      <c r="P902" s="54">
        <f t="shared" si="465"/>
        <v>55000</v>
      </c>
      <c r="Q902" s="87">
        <v>55000</v>
      </c>
      <c r="R902" s="54">
        <v>55000</v>
      </c>
      <c r="S902" s="54">
        <f t="shared" si="466"/>
        <v>55000</v>
      </c>
      <c r="T902" s="54">
        <v>55000</v>
      </c>
      <c r="U902" s="54">
        <f t="shared" si="467"/>
        <v>55000</v>
      </c>
      <c r="V902" s="1"/>
      <c r="W902" s="1"/>
      <c r="X902" s="1"/>
      <c r="Y902" s="74"/>
    </row>
    <row r="903" spans="1:25" s="35" customFormat="1" hidden="1" x14ac:dyDescent="0.25">
      <c r="A903" s="28" t="s">
        <v>77</v>
      </c>
      <c r="B903" s="29">
        <v>11</v>
      </c>
      <c r="C903" s="30" t="s">
        <v>25</v>
      </c>
      <c r="D903" s="31">
        <v>3232</v>
      </c>
      <c r="E903" s="32" t="s">
        <v>118</v>
      </c>
      <c r="F903" s="32"/>
      <c r="G903" s="84">
        <v>22000</v>
      </c>
      <c r="H903" s="84">
        <v>22000</v>
      </c>
      <c r="I903" s="84">
        <v>22000</v>
      </c>
      <c r="J903" s="84">
        <v>22000</v>
      </c>
      <c r="K903" s="54">
        <v>14466.94</v>
      </c>
      <c r="L903" s="85">
        <f t="shared" si="454"/>
        <v>65.758818181818185</v>
      </c>
      <c r="M903" s="86">
        <v>22000</v>
      </c>
      <c r="N903" s="86">
        <v>22000</v>
      </c>
      <c r="O903" s="54">
        <v>25000</v>
      </c>
      <c r="P903" s="54">
        <f t="shared" si="465"/>
        <v>25000</v>
      </c>
      <c r="Q903" s="87">
        <v>22000</v>
      </c>
      <c r="R903" s="54">
        <v>25000</v>
      </c>
      <c r="S903" s="54">
        <f t="shared" si="466"/>
        <v>25000</v>
      </c>
      <c r="T903" s="54">
        <v>25000</v>
      </c>
      <c r="U903" s="54">
        <f t="shared" si="467"/>
        <v>25000</v>
      </c>
      <c r="V903" s="1"/>
      <c r="W903" s="1"/>
      <c r="X903" s="1"/>
      <c r="Y903" s="74"/>
    </row>
    <row r="904" spans="1:25" s="35" customFormat="1" hidden="1" x14ac:dyDescent="0.25">
      <c r="A904" s="28" t="s">
        <v>77</v>
      </c>
      <c r="B904" s="29">
        <v>11</v>
      </c>
      <c r="C904" s="30" t="s">
        <v>25</v>
      </c>
      <c r="D904" s="31">
        <v>3233</v>
      </c>
      <c r="E904" s="32" t="s">
        <v>119</v>
      </c>
      <c r="F904" s="32"/>
      <c r="G904" s="84">
        <v>55000</v>
      </c>
      <c r="H904" s="84">
        <v>55000</v>
      </c>
      <c r="I904" s="84">
        <v>55000</v>
      </c>
      <c r="J904" s="84">
        <v>55000</v>
      </c>
      <c r="K904" s="54">
        <v>84406.36</v>
      </c>
      <c r="L904" s="85">
        <f t="shared" si="454"/>
        <v>153.4661090909091</v>
      </c>
      <c r="M904" s="86">
        <v>55000</v>
      </c>
      <c r="N904" s="86">
        <v>55000</v>
      </c>
      <c r="O904" s="54">
        <v>55000</v>
      </c>
      <c r="P904" s="54">
        <f t="shared" si="465"/>
        <v>55000</v>
      </c>
      <c r="Q904" s="87">
        <v>55000</v>
      </c>
      <c r="R904" s="54">
        <v>55000</v>
      </c>
      <c r="S904" s="54">
        <f t="shared" si="466"/>
        <v>55000</v>
      </c>
      <c r="T904" s="54">
        <v>55000</v>
      </c>
      <c r="U904" s="54">
        <f t="shared" si="467"/>
        <v>55000</v>
      </c>
      <c r="V904" s="1"/>
      <c r="W904" s="1"/>
      <c r="X904" s="1"/>
      <c r="Y904" s="74"/>
    </row>
    <row r="905" spans="1:25" s="35" customFormat="1" hidden="1" x14ac:dyDescent="0.25">
      <c r="A905" s="28" t="s">
        <v>77</v>
      </c>
      <c r="B905" s="29">
        <v>11</v>
      </c>
      <c r="C905" s="30" t="s">
        <v>25</v>
      </c>
      <c r="D905" s="31">
        <v>3234</v>
      </c>
      <c r="E905" s="32" t="s">
        <v>120</v>
      </c>
      <c r="F905" s="32"/>
      <c r="G905" s="84">
        <v>22000</v>
      </c>
      <c r="H905" s="84">
        <v>22000</v>
      </c>
      <c r="I905" s="84">
        <v>22000</v>
      </c>
      <c r="J905" s="84">
        <v>22000</v>
      </c>
      <c r="K905" s="54">
        <v>0</v>
      </c>
      <c r="L905" s="85">
        <f t="shared" si="454"/>
        <v>0</v>
      </c>
      <c r="M905" s="86">
        <v>32000</v>
      </c>
      <c r="N905" s="86">
        <v>32000</v>
      </c>
      <c r="O905" s="54">
        <v>27000</v>
      </c>
      <c r="P905" s="54">
        <f t="shared" si="465"/>
        <v>27000</v>
      </c>
      <c r="Q905" s="87">
        <v>32000</v>
      </c>
      <c r="R905" s="54">
        <v>27000</v>
      </c>
      <c r="S905" s="54">
        <f t="shared" si="466"/>
        <v>27000</v>
      </c>
      <c r="T905" s="54">
        <v>27000</v>
      </c>
      <c r="U905" s="54">
        <f t="shared" si="467"/>
        <v>27000</v>
      </c>
      <c r="V905" s="1"/>
      <c r="W905" s="1"/>
      <c r="X905" s="1"/>
      <c r="Y905" s="74"/>
    </row>
    <row r="906" spans="1:25" s="35" customFormat="1" hidden="1" x14ac:dyDescent="0.25">
      <c r="A906" s="28" t="s">
        <v>77</v>
      </c>
      <c r="B906" s="29">
        <v>11</v>
      </c>
      <c r="C906" s="30" t="s">
        <v>25</v>
      </c>
      <c r="D906" s="31">
        <v>3237</v>
      </c>
      <c r="E906" s="32" t="s">
        <v>36</v>
      </c>
      <c r="F906" s="32"/>
      <c r="G906" s="84">
        <v>95000</v>
      </c>
      <c r="H906" s="84">
        <v>95000</v>
      </c>
      <c r="I906" s="84">
        <v>95000</v>
      </c>
      <c r="J906" s="84">
        <v>95000</v>
      </c>
      <c r="K906" s="54">
        <v>40680.75</v>
      </c>
      <c r="L906" s="85">
        <f t="shared" si="454"/>
        <v>42.821842105263158</v>
      </c>
      <c r="M906" s="86">
        <v>95000</v>
      </c>
      <c r="N906" s="86">
        <v>95000</v>
      </c>
      <c r="O906" s="54">
        <v>95000</v>
      </c>
      <c r="P906" s="54">
        <f t="shared" si="465"/>
        <v>95000</v>
      </c>
      <c r="Q906" s="87">
        <v>95000</v>
      </c>
      <c r="R906" s="54">
        <v>95000</v>
      </c>
      <c r="S906" s="54">
        <f t="shared" si="466"/>
        <v>95000</v>
      </c>
      <c r="T906" s="54">
        <v>95000</v>
      </c>
      <c r="U906" s="54">
        <f t="shared" si="467"/>
        <v>95000</v>
      </c>
      <c r="V906" s="1"/>
      <c r="W906" s="1"/>
      <c r="X906" s="1"/>
      <c r="Y906" s="74"/>
    </row>
    <row r="907" spans="1:25" s="35" customFormat="1" hidden="1" x14ac:dyDescent="0.25">
      <c r="A907" s="28" t="s">
        <v>77</v>
      </c>
      <c r="B907" s="29">
        <v>11</v>
      </c>
      <c r="C907" s="30" t="s">
        <v>25</v>
      </c>
      <c r="D907" s="31">
        <v>3238</v>
      </c>
      <c r="E907" s="32" t="s">
        <v>122</v>
      </c>
      <c r="F907" s="32"/>
      <c r="G907" s="84">
        <v>26000</v>
      </c>
      <c r="H907" s="84">
        <v>26000</v>
      </c>
      <c r="I907" s="84">
        <v>26000</v>
      </c>
      <c r="J907" s="84">
        <v>26000</v>
      </c>
      <c r="K907" s="54">
        <v>19346</v>
      </c>
      <c r="L907" s="85">
        <f t="shared" si="454"/>
        <v>74.407692307692315</v>
      </c>
      <c r="M907" s="86">
        <v>26000</v>
      </c>
      <c r="N907" s="86">
        <v>26000</v>
      </c>
      <c r="O907" s="54">
        <v>26000</v>
      </c>
      <c r="P907" s="54">
        <f t="shared" si="465"/>
        <v>26000</v>
      </c>
      <c r="Q907" s="87">
        <v>26000</v>
      </c>
      <c r="R907" s="54">
        <v>26000</v>
      </c>
      <c r="S907" s="54">
        <f t="shared" si="466"/>
        <v>26000</v>
      </c>
      <c r="T907" s="54">
        <v>26000</v>
      </c>
      <c r="U907" s="54">
        <f t="shared" si="467"/>
        <v>26000</v>
      </c>
      <c r="V907" s="1"/>
      <c r="W907" s="1"/>
      <c r="X907" s="1"/>
      <c r="Y907" s="74"/>
    </row>
    <row r="908" spans="1:25" s="35" customFormat="1" hidden="1" x14ac:dyDescent="0.25">
      <c r="A908" s="28" t="s">
        <v>77</v>
      </c>
      <c r="B908" s="29">
        <v>11</v>
      </c>
      <c r="C908" s="30" t="s">
        <v>25</v>
      </c>
      <c r="D908" s="31">
        <v>3239</v>
      </c>
      <c r="E908" s="32" t="s">
        <v>41</v>
      </c>
      <c r="F908" s="32"/>
      <c r="G908" s="84">
        <v>43300</v>
      </c>
      <c r="H908" s="84">
        <v>43300</v>
      </c>
      <c r="I908" s="84">
        <v>43300</v>
      </c>
      <c r="J908" s="84">
        <v>43300</v>
      </c>
      <c r="K908" s="54">
        <v>33855.269999999997</v>
      </c>
      <c r="L908" s="85">
        <f t="shared" si="454"/>
        <v>78.187690531177822</v>
      </c>
      <c r="M908" s="86">
        <v>43300</v>
      </c>
      <c r="N908" s="86">
        <v>43300</v>
      </c>
      <c r="O908" s="54">
        <v>45000</v>
      </c>
      <c r="P908" s="54">
        <f t="shared" si="465"/>
        <v>45000</v>
      </c>
      <c r="Q908" s="87">
        <v>43300</v>
      </c>
      <c r="R908" s="54">
        <v>45000</v>
      </c>
      <c r="S908" s="54">
        <f t="shared" si="466"/>
        <v>45000</v>
      </c>
      <c r="T908" s="54">
        <v>45000</v>
      </c>
      <c r="U908" s="54">
        <f t="shared" si="467"/>
        <v>45000</v>
      </c>
      <c r="V908" s="1"/>
      <c r="W908" s="1"/>
      <c r="X908" s="1"/>
      <c r="Y908" s="74"/>
    </row>
    <row r="909" spans="1:25" s="36" customFormat="1" ht="15.6" hidden="1" x14ac:dyDescent="0.25">
      <c r="A909" s="24" t="s">
        <v>77</v>
      </c>
      <c r="B909" s="25">
        <v>11</v>
      </c>
      <c r="C909" s="26" t="s">
        <v>25</v>
      </c>
      <c r="D909" s="27">
        <v>324</v>
      </c>
      <c r="E909" s="20"/>
      <c r="F909" s="20"/>
      <c r="G909" s="55">
        <f>SUM(G910)</f>
        <v>29000</v>
      </c>
      <c r="H909" s="55">
        <f t="shared" ref="H909:U909" si="472">SUM(H910)</f>
        <v>29000</v>
      </c>
      <c r="I909" s="55">
        <f t="shared" si="472"/>
        <v>29000</v>
      </c>
      <c r="J909" s="55">
        <f t="shared" si="472"/>
        <v>29000</v>
      </c>
      <c r="K909" s="55">
        <f t="shared" si="472"/>
        <v>11837.5</v>
      </c>
      <c r="L909" s="22">
        <f t="shared" si="454"/>
        <v>40.818965517241381</v>
      </c>
      <c r="M909" s="55">
        <f t="shared" si="472"/>
        <v>29000</v>
      </c>
      <c r="N909" s="55">
        <f t="shared" si="472"/>
        <v>29000</v>
      </c>
      <c r="O909" s="55">
        <f t="shared" si="472"/>
        <v>29000</v>
      </c>
      <c r="P909" s="55">
        <f t="shared" si="472"/>
        <v>29000</v>
      </c>
      <c r="Q909" s="55">
        <f t="shared" si="472"/>
        <v>29000</v>
      </c>
      <c r="R909" s="55">
        <f t="shared" si="472"/>
        <v>29000</v>
      </c>
      <c r="S909" s="55">
        <f t="shared" si="472"/>
        <v>29000</v>
      </c>
      <c r="T909" s="55">
        <f t="shared" si="472"/>
        <v>29000</v>
      </c>
      <c r="U909" s="55">
        <f t="shared" si="472"/>
        <v>29000</v>
      </c>
      <c r="V909" s="21"/>
      <c r="W909" s="21"/>
      <c r="X909" s="21"/>
      <c r="Y909" s="132"/>
    </row>
    <row r="910" spans="1:25" s="35" customFormat="1" ht="30" hidden="1" x14ac:dyDescent="0.25">
      <c r="A910" s="28" t="s">
        <v>77</v>
      </c>
      <c r="B910" s="29">
        <v>11</v>
      </c>
      <c r="C910" s="30" t="s">
        <v>25</v>
      </c>
      <c r="D910" s="31">
        <v>3241</v>
      </c>
      <c r="E910" s="32" t="s">
        <v>238</v>
      </c>
      <c r="F910" s="32"/>
      <c r="G910" s="65">
        <v>29000</v>
      </c>
      <c r="H910" s="65">
        <v>29000</v>
      </c>
      <c r="I910" s="65">
        <v>29000</v>
      </c>
      <c r="J910" s="65">
        <v>29000</v>
      </c>
      <c r="K910" s="65">
        <v>11837.5</v>
      </c>
      <c r="L910" s="88">
        <f t="shared" si="454"/>
        <v>40.818965517241381</v>
      </c>
      <c r="M910" s="89">
        <v>29000</v>
      </c>
      <c r="N910" s="89">
        <v>29000</v>
      </c>
      <c r="O910" s="1">
        <v>29000</v>
      </c>
      <c r="P910" s="54">
        <f t="shared" si="465"/>
        <v>29000</v>
      </c>
      <c r="Q910" s="1">
        <v>29000</v>
      </c>
      <c r="R910" s="1">
        <v>29000</v>
      </c>
      <c r="S910" s="54">
        <f t="shared" si="466"/>
        <v>29000</v>
      </c>
      <c r="T910" s="1">
        <v>29000</v>
      </c>
      <c r="U910" s="54">
        <f t="shared" si="467"/>
        <v>29000</v>
      </c>
      <c r="V910" s="1"/>
      <c r="W910" s="1"/>
      <c r="X910" s="1"/>
      <c r="Y910" s="74"/>
    </row>
    <row r="911" spans="1:25" s="36" customFormat="1" ht="15.6" hidden="1" x14ac:dyDescent="0.25">
      <c r="A911" s="24" t="s">
        <v>77</v>
      </c>
      <c r="B911" s="25">
        <v>11</v>
      </c>
      <c r="C911" s="26" t="s">
        <v>25</v>
      </c>
      <c r="D911" s="27">
        <v>329</v>
      </c>
      <c r="E911" s="20"/>
      <c r="F911" s="20"/>
      <c r="G911" s="21">
        <f>SUM(G912:G917)</f>
        <v>463000</v>
      </c>
      <c r="H911" s="21">
        <f t="shared" ref="H911:U911" si="473">SUM(H912:H917)</f>
        <v>463000</v>
      </c>
      <c r="I911" s="21">
        <f t="shared" si="473"/>
        <v>463000</v>
      </c>
      <c r="J911" s="21">
        <f t="shared" si="473"/>
        <v>463000</v>
      </c>
      <c r="K911" s="21">
        <f t="shared" si="473"/>
        <v>306467.77999999997</v>
      </c>
      <c r="L911" s="22">
        <f t="shared" si="454"/>
        <v>66.191745140388761</v>
      </c>
      <c r="M911" s="21">
        <f t="shared" si="473"/>
        <v>463000</v>
      </c>
      <c r="N911" s="21">
        <f t="shared" si="473"/>
        <v>463000</v>
      </c>
      <c r="O911" s="21">
        <f t="shared" si="473"/>
        <v>366000</v>
      </c>
      <c r="P911" s="21">
        <f t="shared" si="473"/>
        <v>366000</v>
      </c>
      <c r="Q911" s="21">
        <f t="shared" si="473"/>
        <v>463000</v>
      </c>
      <c r="R911" s="21">
        <f t="shared" si="473"/>
        <v>366000</v>
      </c>
      <c r="S911" s="21">
        <f t="shared" si="473"/>
        <v>366000</v>
      </c>
      <c r="T911" s="21">
        <f t="shared" si="473"/>
        <v>366000</v>
      </c>
      <c r="U911" s="21">
        <f t="shared" si="473"/>
        <v>366000</v>
      </c>
      <c r="V911" s="21"/>
      <c r="W911" s="21"/>
      <c r="X911" s="21"/>
      <c r="Y911" s="132"/>
    </row>
    <row r="912" spans="1:25" s="35" customFormat="1" ht="30" hidden="1" x14ac:dyDescent="0.25">
      <c r="A912" s="28" t="s">
        <v>77</v>
      </c>
      <c r="B912" s="29">
        <v>11</v>
      </c>
      <c r="C912" s="30" t="s">
        <v>25</v>
      </c>
      <c r="D912" s="31">
        <v>3291</v>
      </c>
      <c r="E912" s="32" t="s">
        <v>152</v>
      </c>
      <c r="F912" s="32"/>
      <c r="G912" s="65">
        <v>384000</v>
      </c>
      <c r="H912" s="65">
        <v>384000</v>
      </c>
      <c r="I912" s="65">
        <v>384000</v>
      </c>
      <c r="J912" s="65">
        <v>384000</v>
      </c>
      <c r="K912" s="1">
        <v>279179.73</v>
      </c>
      <c r="L912" s="88">
        <f t="shared" si="454"/>
        <v>72.703054687499986</v>
      </c>
      <c r="M912" s="89">
        <v>384000</v>
      </c>
      <c r="N912" s="89">
        <v>384000</v>
      </c>
      <c r="O912" s="1">
        <v>290000</v>
      </c>
      <c r="P912" s="54">
        <f t="shared" si="465"/>
        <v>290000</v>
      </c>
      <c r="Q912" s="1">
        <v>384000</v>
      </c>
      <c r="R912" s="1">
        <v>290000</v>
      </c>
      <c r="S912" s="54">
        <f t="shared" si="466"/>
        <v>290000</v>
      </c>
      <c r="T912" s="1">
        <v>290000</v>
      </c>
      <c r="U912" s="54">
        <f t="shared" si="467"/>
        <v>290000</v>
      </c>
      <c r="V912" s="1"/>
      <c r="W912" s="1"/>
      <c r="X912" s="1"/>
      <c r="Y912" s="74"/>
    </row>
    <row r="913" spans="1:25" s="35" customFormat="1" hidden="1" x14ac:dyDescent="0.25">
      <c r="A913" s="28" t="s">
        <v>77</v>
      </c>
      <c r="B913" s="29">
        <v>11</v>
      </c>
      <c r="C913" s="30" t="s">
        <v>25</v>
      </c>
      <c r="D913" s="31">
        <v>3292</v>
      </c>
      <c r="E913" s="32" t="s">
        <v>123</v>
      </c>
      <c r="F913" s="32"/>
      <c r="G913" s="84">
        <v>13000</v>
      </c>
      <c r="H913" s="84">
        <v>13000</v>
      </c>
      <c r="I913" s="84">
        <v>13000</v>
      </c>
      <c r="J913" s="84">
        <v>13000</v>
      </c>
      <c r="K913" s="54">
        <v>7875.37</v>
      </c>
      <c r="L913" s="85">
        <f t="shared" si="454"/>
        <v>60.57976923076923</v>
      </c>
      <c r="M913" s="86">
        <v>13000</v>
      </c>
      <c r="N913" s="86">
        <v>13000</v>
      </c>
      <c r="O913" s="54">
        <v>10000</v>
      </c>
      <c r="P913" s="54">
        <f t="shared" si="465"/>
        <v>10000</v>
      </c>
      <c r="Q913" s="87">
        <v>13000</v>
      </c>
      <c r="R913" s="54">
        <v>10000</v>
      </c>
      <c r="S913" s="54">
        <f t="shared" si="466"/>
        <v>10000</v>
      </c>
      <c r="T913" s="54">
        <v>10000</v>
      </c>
      <c r="U913" s="54">
        <f t="shared" si="467"/>
        <v>10000</v>
      </c>
      <c r="V913" s="1"/>
      <c r="W913" s="1"/>
      <c r="X913" s="1"/>
      <c r="Y913" s="74"/>
    </row>
    <row r="914" spans="1:25" s="35" customFormat="1" hidden="1" x14ac:dyDescent="0.25">
      <c r="A914" s="28" t="s">
        <v>77</v>
      </c>
      <c r="B914" s="29">
        <v>11</v>
      </c>
      <c r="C914" s="30" t="s">
        <v>25</v>
      </c>
      <c r="D914" s="31">
        <v>3293</v>
      </c>
      <c r="E914" s="32" t="s">
        <v>124</v>
      </c>
      <c r="F914" s="32"/>
      <c r="G914" s="84">
        <v>50000</v>
      </c>
      <c r="H914" s="84">
        <v>50000</v>
      </c>
      <c r="I914" s="84">
        <v>50000</v>
      </c>
      <c r="J914" s="84">
        <v>50000</v>
      </c>
      <c r="K914" s="54">
        <v>15885.18</v>
      </c>
      <c r="L914" s="85">
        <f t="shared" si="454"/>
        <v>31.770360000000004</v>
      </c>
      <c r="M914" s="86">
        <v>50000</v>
      </c>
      <c r="N914" s="86">
        <v>50000</v>
      </c>
      <c r="O914" s="54">
        <v>50000</v>
      </c>
      <c r="P914" s="54">
        <f t="shared" si="465"/>
        <v>50000</v>
      </c>
      <c r="Q914" s="87">
        <v>50000</v>
      </c>
      <c r="R914" s="54">
        <v>50000</v>
      </c>
      <c r="S914" s="54">
        <f t="shared" si="466"/>
        <v>50000</v>
      </c>
      <c r="T914" s="54">
        <v>50000</v>
      </c>
      <c r="U914" s="54">
        <f t="shared" si="467"/>
        <v>50000</v>
      </c>
      <c r="V914" s="1"/>
      <c r="W914" s="1"/>
      <c r="X914" s="1"/>
      <c r="Y914" s="74"/>
    </row>
    <row r="915" spans="1:25" s="35" customFormat="1" hidden="1" x14ac:dyDescent="0.25">
      <c r="A915" s="28" t="s">
        <v>77</v>
      </c>
      <c r="B915" s="29">
        <v>11</v>
      </c>
      <c r="C915" s="30" t="s">
        <v>25</v>
      </c>
      <c r="D915" s="31">
        <v>3294</v>
      </c>
      <c r="E915" s="32" t="s">
        <v>37</v>
      </c>
      <c r="F915" s="32"/>
      <c r="G915" s="90">
        <v>3500</v>
      </c>
      <c r="H915" s="90">
        <v>3500</v>
      </c>
      <c r="I915" s="90">
        <v>3500</v>
      </c>
      <c r="J915" s="90">
        <v>3500</v>
      </c>
      <c r="K915" s="93">
        <v>555</v>
      </c>
      <c r="L915" s="91">
        <f t="shared" si="454"/>
        <v>15.857142857142856</v>
      </c>
      <c r="M915" s="92">
        <v>3500</v>
      </c>
      <c r="N915" s="92">
        <v>3500</v>
      </c>
      <c r="O915" s="93">
        <v>3500</v>
      </c>
      <c r="P915" s="54">
        <f t="shared" si="465"/>
        <v>3500</v>
      </c>
      <c r="Q915" s="94">
        <v>3500</v>
      </c>
      <c r="R915" s="93">
        <v>3500</v>
      </c>
      <c r="S915" s="54">
        <f t="shared" si="466"/>
        <v>3500</v>
      </c>
      <c r="T915" s="93">
        <v>3500</v>
      </c>
      <c r="U915" s="54">
        <f t="shared" si="467"/>
        <v>3500</v>
      </c>
      <c r="V915" s="1"/>
      <c r="W915" s="1"/>
      <c r="X915" s="1"/>
      <c r="Y915" s="74"/>
    </row>
    <row r="916" spans="1:25" s="35" customFormat="1" hidden="1" x14ac:dyDescent="0.25">
      <c r="A916" s="28" t="s">
        <v>77</v>
      </c>
      <c r="B916" s="29">
        <v>11</v>
      </c>
      <c r="C916" s="30" t="s">
        <v>25</v>
      </c>
      <c r="D916" s="31">
        <v>3295</v>
      </c>
      <c r="E916" s="32" t="s">
        <v>237</v>
      </c>
      <c r="F916" s="32"/>
      <c r="G916" s="90">
        <v>5000</v>
      </c>
      <c r="H916" s="90">
        <v>5000</v>
      </c>
      <c r="I916" s="90">
        <v>5000</v>
      </c>
      <c r="J916" s="90">
        <v>5000</v>
      </c>
      <c r="K916" s="93">
        <v>2972.5</v>
      </c>
      <c r="L916" s="91">
        <f t="shared" si="454"/>
        <v>59.45</v>
      </c>
      <c r="M916" s="92">
        <v>5000</v>
      </c>
      <c r="N916" s="92">
        <v>5000</v>
      </c>
      <c r="O916" s="93">
        <v>5000</v>
      </c>
      <c r="P916" s="54">
        <f t="shared" si="465"/>
        <v>5000</v>
      </c>
      <c r="Q916" s="94">
        <v>5000</v>
      </c>
      <c r="R916" s="93">
        <v>5000</v>
      </c>
      <c r="S916" s="54">
        <f t="shared" si="466"/>
        <v>5000</v>
      </c>
      <c r="T916" s="93">
        <v>5000</v>
      </c>
      <c r="U916" s="54">
        <f t="shared" si="467"/>
        <v>5000</v>
      </c>
      <c r="V916" s="1"/>
      <c r="W916" s="1"/>
      <c r="X916" s="1"/>
      <c r="Y916" s="74"/>
    </row>
    <row r="917" spans="1:25" s="35" customFormat="1" hidden="1" x14ac:dyDescent="0.25">
      <c r="A917" s="28" t="s">
        <v>77</v>
      </c>
      <c r="B917" s="29">
        <v>11</v>
      </c>
      <c r="C917" s="30" t="s">
        <v>25</v>
      </c>
      <c r="D917" s="31">
        <v>3299</v>
      </c>
      <c r="E917" s="32" t="s">
        <v>125</v>
      </c>
      <c r="F917" s="32"/>
      <c r="G917" s="90">
        <v>7500</v>
      </c>
      <c r="H917" s="90">
        <v>7500</v>
      </c>
      <c r="I917" s="90">
        <v>7500</v>
      </c>
      <c r="J917" s="90">
        <v>7500</v>
      </c>
      <c r="K917" s="93">
        <v>0</v>
      </c>
      <c r="L917" s="91">
        <f t="shared" si="454"/>
        <v>0</v>
      </c>
      <c r="M917" s="92">
        <v>7500</v>
      </c>
      <c r="N917" s="92">
        <v>7500</v>
      </c>
      <c r="O917" s="93">
        <v>7500</v>
      </c>
      <c r="P917" s="54">
        <f t="shared" si="465"/>
        <v>7500</v>
      </c>
      <c r="Q917" s="94">
        <v>7500</v>
      </c>
      <c r="R917" s="93">
        <v>7500</v>
      </c>
      <c r="S917" s="54">
        <f t="shared" si="466"/>
        <v>7500</v>
      </c>
      <c r="T917" s="93">
        <v>7500</v>
      </c>
      <c r="U917" s="54">
        <f t="shared" si="467"/>
        <v>7500</v>
      </c>
      <c r="V917" s="1"/>
      <c r="W917" s="1"/>
      <c r="X917" s="1"/>
      <c r="Y917" s="74"/>
    </row>
    <row r="918" spans="1:25" s="36" customFormat="1" ht="15.6" hidden="1" x14ac:dyDescent="0.25">
      <c r="A918" s="24" t="s">
        <v>77</v>
      </c>
      <c r="B918" s="25">
        <v>11</v>
      </c>
      <c r="C918" s="26" t="s">
        <v>25</v>
      </c>
      <c r="D918" s="27">
        <v>343</v>
      </c>
      <c r="E918" s="20"/>
      <c r="F918" s="20"/>
      <c r="G918" s="96">
        <f>SUM(G919:G920)</f>
        <v>2000</v>
      </c>
      <c r="H918" s="96">
        <f t="shared" ref="H918:U918" si="474">SUM(H919:H920)</f>
        <v>2000</v>
      </c>
      <c r="I918" s="96">
        <f t="shared" si="474"/>
        <v>2000</v>
      </c>
      <c r="J918" s="96">
        <f t="shared" si="474"/>
        <v>2000</v>
      </c>
      <c r="K918" s="96">
        <f t="shared" si="474"/>
        <v>1.51</v>
      </c>
      <c r="L918" s="78">
        <f t="shared" si="454"/>
        <v>7.5499999999999998E-2</v>
      </c>
      <c r="M918" s="96">
        <f t="shared" si="474"/>
        <v>2000</v>
      </c>
      <c r="N918" s="96">
        <f t="shared" si="474"/>
        <v>2000</v>
      </c>
      <c r="O918" s="96">
        <f t="shared" si="474"/>
        <v>2500</v>
      </c>
      <c r="P918" s="96">
        <f t="shared" si="474"/>
        <v>2500</v>
      </c>
      <c r="Q918" s="96">
        <f t="shared" si="474"/>
        <v>2000</v>
      </c>
      <c r="R918" s="96">
        <f t="shared" si="474"/>
        <v>2500</v>
      </c>
      <c r="S918" s="96">
        <f t="shared" si="474"/>
        <v>2500</v>
      </c>
      <c r="T918" s="96">
        <f t="shared" si="474"/>
        <v>2500</v>
      </c>
      <c r="U918" s="96">
        <f t="shared" si="474"/>
        <v>2500</v>
      </c>
      <c r="V918" s="21"/>
      <c r="W918" s="21"/>
      <c r="X918" s="21"/>
      <c r="Y918" s="132"/>
    </row>
    <row r="919" spans="1:25" s="97" customFormat="1" ht="15.6" hidden="1" x14ac:dyDescent="0.25">
      <c r="A919" s="28" t="s">
        <v>77</v>
      </c>
      <c r="B919" s="29">
        <v>11</v>
      </c>
      <c r="C919" s="30" t="s">
        <v>25</v>
      </c>
      <c r="D919" s="31">
        <v>3431</v>
      </c>
      <c r="E919" s="32" t="s">
        <v>153</v>
      </c>
      <c r="F919" s="32"/>
      <c r="G919" s="90">
        <v>500</v>
      </c>
      <c r="H919" s="90">
        <v>500</v>
      </c>
      <c r="I919" s="90">
        <v>500</v>
      </c>
      <c r="J919" s="90">
        <v>500</v>
      </c>
      <c r="K919" s="90">
        <v>0</v>
      </c>
      <c r="L919" s="91">
        <f t="shared" si="454"/>
        <v>0</v>
      </c>
      <c r="M919" s="92">
        <v>500</v>
      </c>
      <c r="N919" s="92">
        <v>500</v>
      </c>
      <c r="O919" s="93">
        <v>500</v>
      </c>
      <c r="P919" s="54">
        <f t="shared" si="465"/>
        <v>500</v>
      </c>
      <c r="Q919" s="94">
        <v>500</v>
      </c>
      <c r="R919" s="93">
        <v>500</v>
      </c>
      <c r="S919" s="54">
        <f t="shared" si="466"/>
        <v>500</v>
      </c>
      <c r="T919" s="93">
        <v>500</v>
      </c>
      <c r="U919" s="54">
        <f t="shared" si="467"/>
        <v>500</v>
      </c>
      <c r="V919" s="130"/>
      <c r="W919" s="130"/>
      <c r="X919" s="130"/>
    </row>
    <row r="920" spans="1:25" hidden="1" x14ac:dyDescent="0.25">
      <c r="A920" s="28" t="s">
        <v>77</v>
      </c>
      <c r="B920" s="29">
        <v>11</v>
      </c>
      <c r="C920" s="30" t="s">
        <v>25</v>
      </c>
      <c r="D920" s="31">
        <v>3433</v>
      </c>
      <c r="E920" s="32" t="s">
        <v>126</v>
      </c>
      <c r="F920" s="32"/>
      <c r="G920" s="90">
        <v>1500</v>
      </c>
      <c r="H920" s="90">
        <v>1500</v>
      </c>
      <c r="I920" s="90">
        <v>1500</v>
      </c>
      <c r="J920" s="90">
        <v>1500</v>
      </c>
      <c r="K920" s="90">
        <v>1.51</v>
      </c>
      <c r="L920" s="91">
        <f t="shared" si="454"/>
        <v>0.10066666666666668</v>
      </c>
      <c r="M920" s="92">
        <v>1500</v>
      </c>
      <c r="N920" s="92">
        <v>1500</v>
      </c>
      <c r="O920" s="93">
        <v>2000</v>
      </c>
      <c r="P920" s="54">
        <f t="shared" si="465"/>
        <v>2000</v>
      </c>
      <c r="Q920" s="94">
        <v>1500</v>
      </c>
      <c r="R920" s="93">
        <v>2000</v>
      </c>
      <c r="S920" s="54">
        <f t="shared" si="466"/>
        <v>2000</v>
      </c>
      <c r="T920" s="93">
        <v>2000</v>
      </c>
      <c r="U920" s="54">
        <f t="shared" si="467"/>
        <v>2000</v>
      </c>
    </row>
    <row r="921" spans="1:25" s="23" customFormat="1" ht="15.6" hidden="1" x14ac:dyDescent="0.25">
      <c r="A921" s="24" t="s">
        <v>77</v>
      </c>
      <c r="B921" s="25">
        <v>11</v>
      </c>
      <c r="C921" s="26" t="s">
        <v>25</v>
      </c>
      <c r="D921" s="27">
        <v>422</v>
      </c>
      <c r="E921" s="20"/>
      <c r="F921" s="20"/>
      <c r="G921" s="96">
        <f>SUM(G922)</f>
        <v>15000</v>
      </c>
      <c r="H921" s="96">
        <f t="shared" ref="H921:U921" si="475">SUM(H922)</f>
        <v>15000</v>
      </c>
      <c r="I921" s="96">
        <f t="shared" si="475"/>
        <v>15000</v>
      </c>
      <c r="J921" s="96">
        <f t="shared" si="475"/>
        <v>15000</v>
      </c>
      <c r="K921" s="96">
        <f t="shared" si="475"/>
        <v>3437.5</v>
      </c>
      <c r="L921" s="78">
        <f t="shared" si="454"/>
        <v>22.916666666666664</v>
      </c>
      <c r="M921" s="96">
        <f t="shared" si="475"/>
        <v>15000</v>
      </c>
      <c r="N921" s="96">
        <f t="shared" si="475"/>
        <v>15000</v>
      </c>
      <c r="O921" s="96">
        <f t="shared" si="475"/>
        <v>25000</v>
      </c>
      <c r="P921" s="96">
        <f t="shared" si="475"/>
        <v>25000</v>
      </c>
      <c r="Q921" s="96">
        <f t="shared" si="475"/>
        <v>15000</v>
      </c>
      <c r="R921" s="96">
        <f t="shared" si="475"/>
        <v>15000</v>
      </c>
      <c r="S921" s="96">
        <f t="shared" si="475"/>
        <v>15000</v>
      </c>
      <c r="T921" s="96">
        <f t="shared" si="475"/>
        <v>15000</v>
      </c>
      <c r="U921" s="96">
        <f t="shared" si="475"/>
        <v>15000</v>
      </c>
      <c r="V921" s="57"/>
      <c r="W921" s="57"/>
      <c r="X921" s="57"/>
      <c r="Y921" s="12"/>
    </row>
    <row r="922" spans="1:25" hidden="1" x14ac:dyDescent="0.25">
      <c r="A922" s="28" t="s">
        <v>77</v>
      </c>
      <c r="B922" s="29">
        <v>11</v>
      </c>
      <c r="C922" s="30" t="s">
        <v>25</v>
      </c>
      <c r="D922" s="31">
        <v>4221</v>
      </c>
      <c r="E922" s="32" t="s">
        <v>129</v>
      </c>
      <c r="F922" s="32"/>
      <c r="G922" s="90">
        <v>15000</v>
      </c>
      <c r="H922" s="90">
        <v>15000</v>
      </c>
      <c r="I922" s="90">
        <v>15000</v>
      </c>
      <c r="J922" s="90">
        <v>15000</v>
      </c>
      <c r="K922" s="90">
        <v>3437.5</v>
      </c>
      <c r="L922" s="91">
        <f t="shared" si="454"/>
        <v>22.916666666666664</v>
      </c>
      <c r="M922" s="92">
        <v>15000</v>
      </c>
      <c r="N922" s="92">
        <v>15000</v>
      </c>
      <c r="O922" s="93">
        <v>25000</v>
      </c>
      <c r="P922" s="54">
        <f t="shared" si="465"/>
        <v>25000</v>
      </c>
      <c r="Q922" s="94">
        <v>15000</v>
      </c>
      <c r="R922" s="93">
        <v>15000</v>
      </c>
      <c r="S922" s="54">
        <f t="shared" si="466"/>
        <v>15000</v>
      </c>
      <c r="T922" s="93">
        <v>15000</v>
      </c>
      <c r="U922" s="54">
        <f t="shared" si="467"/>
        <v>15000</v>
      </c>
    </row>
    <row r="923" spans="1:25" s="23" customFormat="1" ht="15.6" hidden="1" x14ac:dyDescent="0.25">
      <c r="A923" s="24" t="s">
        <v>77</v>
      </c>
      <c r="B923" s="25">
        <v>11</v>
      </c>
      <c r="C923" s="26" t="s">
        <v>25</v>
      </c>
      <c r="D923" s="27">
        <v>426</v>
      </c>
      <c r="E923" s="20"/>
      <c r="F923" s="20"/>
      <c r="G923" s="96">
        <f>SUM(G924)</f>
        <v>0</v>
      </c>
      <c r="H923" s="96">
        <f t="shared" ref="H923:U923" si="476">SUM(H924)</f>
        <v>0</v>
      </c>
      <c r="I923" s="96">
        <f t="shared" si="476"/>
        <v>0</v>
      </c>
      <c r="J923" s="96">
        <f t="shared" si="476"/>
        <v>0</v>
      </c>
      <c r="K923" s="96">
        <f t="shared" si="476"/>
        <v>0</v>
      </c>
      <c r="L923" s="78" t="str">
        <f t="shared" si="454"/>
        <v>-</v>
      </c>
      <c r="M923" s="96">
        <f t="shared" si="476"/>
        <v>0</v>
      </c>
      <c r="N923" s="96">
        <f t="shared" si="476"/>
        <v>0</v>
      </c>
      <c r="O923" s="96">
        <f t="shared" si="476"/>
        <v>15000</v>
      </c>
      <c r="P923" s="96">
        <f t="shared" si="476"/>
        <v>15000</v>
      </c>
      <c r="Q923" s="96">
        <f t="shared" si="476"/>
        <v>0</v>
      </c>
      <c r="R923" s="96">
        <f t="shared" si="476"/>
        <v>0</v>
      </c>
      <c r="S923" s="96">
        <f t="shared" si="476"/>
        <v>0</v>
      </c>
      <c r="T923" s="96">
        <f t="shared" si="476"/>
        <v>0</v>
      </c>
      <c r="U923" s="96">
        <f t="shared" si="476"/>
        <v>0</v>
      </c>
      <c r="V923" s="57"/>
      <c r="W923" s="57"/>
      <c r="X923" s="57"/>
      <c r="Y923" s="12"/>
    </row>
    <row r="924" spans="1:25" hidden="1" x14ac:dyDescent="0.25">
      <c r="A924" s="43" t="s">
        <v>77</v>
      </c>
      <c r="B924" s="44">
        <v>11</v>
      </c>
      <c r="C924" s="45" t="s">
        <v>25</v>
      </c>
      <c r="D924" s="46">
        <v>4262</v>
      </c>
      <c r="E924" s="38" t="s">
        <v>135</v>
      </c>
      <c r="F924" s="32"/>
      <c r="G924" s="90"/>
      <c r="H924" s="90"/>
      <c r="I924" s="90"/>
      <c r="J924" s="90"/>
      <c r="K924" s="90"/>
      <c r="L924" s="91" t="str">
        <f t="shared" si="454"/>
        <v>-</v>
      </c>
      <c r="M924" s="92"/>
      <c r="N924" s="92"/>
      <c r="O924" s="93">
        <v>15000</v>
      </c>
      <c r="P924" s="54">
        <f>O924</f>
        <v>15000</v>
      </c>
      <c r="Q924" s="94"/>
      <c r="R924" s="93">
        <v>0</v>
      </c>
      <c r="S924" s="54">
        <f>R924</f>
        <v>0</v>
      </c>
      <c r="T924" s="93">
        <v>0</v>
      </c>
      <c r="U924" s="54">
        <f>T924</f>
        <v>0</v>
      </c>
    </row>
    <row r="925" spans="1:25" ht="124.8" x14ac:dyDescent="0.25">
      <c r="A925" s="417" t="s">
        <v>530</v>
      </c>
      <c r="B925" s="417"/>
      <c r="C925" s="417"/>
      <c r="D925" s="417"/>
      <c r="E925" s="20" t="s">
        <v>76</v>
      </c>
      <c r="F925" s="51" t="s">
        <v>447</v>
      </c>
      <c r="G925" s="21">
        <f>SUM(G926)</f>
        <v>355000000</v>
      </c>
      <c r="H925" s="21">
        <f t="shared" ref="H925:U926" si="477">SUM(H926)</f>
        <v>355000000</v>
      </c>
      <c r="I925" s="21">
        <f t="shared" si="477"/>
        <v>355000000</v>
      </c>
      <c r="J925" s="21">
        <f t="shared" si="477"/>
        <v>355000000</v>
      </c>
      <c r="K925" s="21">
        <f t="shared" si="477"/>
        <v>256348128.88</v>
      </c>
      <c r="L925" s="22">
        <f t="shared" si="454"/>
        <v>72.210740529577464</v>
      </c>
      <c r="M925" s="21">
        <f t="shared" si="477"/>
        <v>385000000</v>
      </c>
      <c r="N925" s="21">
        <f t="shared" si="477"/>
        <v>385000000</v>
      </c>
      <c r="O925" s="21">
        <f t="shared" si="477"/>
        <v>347354400</v>
      </c>
      <c r="P925" s="21">
        <f t="shared" si="477"/>
        <v>347354400</v>
      </c>
      <c r="Q925" s="21">
        <f t="shared" si="477"/>
        <v>385000000</v>
      </c>
      <c r="R925" s="21">
        <f t="shared" si="477"/>
        <v>350369400</v>
      </c>
      <c r="S925" s="21">
        <f t="shared" si="477"/>
        <v>350369400</v>
      </c>
      <c r="T925" s="21">
        <f t="shared" si="477"/>
        <v>350369400</v>
      </c>
      <c r="U925" s="21">
        <f t="shared" si="477"/>
        <v>350369400</v>
      </c>
    </row>
    <row r="926" spans="1:25" s="23" customFormat="1" ht="15.6" hidden="1" x14ac:dyDescent="0.25">
      <c r="A926" s="24" t="s">
        <v>175</v>
      </c>
      <c r="B926" s="25">
        <v>11</v>
      </c>
      <c r="C926" s="52" t="s">
        <v>25</v>
      </c>
      <c r="D926" s="27">
        <v>351</v>
      </c>
      <c r="E926" s="20"/>
      <c r="F926" s="20"/>
      <c r="G926" s="21">
        <f>SUM(G927)</f>
        <v>355000000</v>
      </c>
      <c r="H926" s="21">
        <f t="shared" si="477"/>
        <v>355000000</v>
      </c>
      <c r="I926" s="21">
        <f t="shared" si="477"/>
        <v>355000000</v>
      </c>
      <c r="J926" s="21">
        <f t="shared" si="477"/>
        <v>355000000</v>
      </c>
      <c r="K926" s="21">
        <f t="shared" si="477"/>
        <v>256348128.88</v>
      </c>
      <c r="L926" s="22">
        <f t="shared" si="454"/>
        <v>72.210740529577464</v>
      </c>
      <c r="M926" s="21">
        <f t="shared" si="477"/>
        <v>385000000</v>
      </c>
      <c r="N926" s="21">
        <f t="shared" si="477"/>
        <v>385000000</v>
      </c>
      <c r="O926" s="21">
        <f t="shared" si="477"/>
        <v>347354400</v>
      </c>
      <c r="P926" s="21">
        <f t="shared" si="477"/>
        <v>347354400</v>
      </c>
      <c r="Q926" s="21">
        <f t="shared" si="477"/>
        <v>385000000</v>
      </c>
      <c r="R926" s="21">
        <f t="shared" si="477"/>
        <v>350369400</v>
      </c>
      <c r="S926" s="21">
        <f t="shared" si="477"/>
        <v>350369400</v>
      </c>
      <c r="T926" s="21">
        <f t="shared" si="477"/>
        <v>350369400</v>
      </c>
      <c r="U926" s="21">
        <f t="shared" si="477"/>
        <v>350369400</v>
      </c>
      <c r="V926" s="57"/>
      <c r="W926" s="57"/>
      <c r="X926" s="57"/>
      <c r="Y926" s="12"/>
    </row>
    <row r="927" spans="1:25" ht="30" hidden="1" x14ac:dyDescent="0.25">
      <c r="A927" s="28" t="s">
        <v>175</v>
      </c>
      <c r="B927" s="29">
        <v>11</v>
      </c>
      <c r="C927" s="53" t="s">
        <v>25</v>
      </c>
      <c r="D927" s="31">
        <v>3512</v>
      </c>
      <c r="E927" s="32" t="s">
        <v>140</v>
      </c>
      <c r="F927" s="32"/>
      <c r="G927" s="1">
        <v>355000000</v>
      </c>
      <c r="H927" s="1">
        <v>355000000</v>
      </c>
      <c r="I927" s="1">
        <v>355000000</v>
      </c>
      <c r="J927" s="1">
        <v>355000000</v>
      </c>
      <c r="K927" s="1">
        <v>256348128.88</v>
      </c>
      <c r="L927" s="33">
        <f t="shared" si="454"/>
        <v>72.210740529577464</v>
      </c>
      <c r="M927" s="1">
        <v>385000000</v>
      </c>
      <c r="N927" s="1">
        <v>385000000</v>
      </c>
      <c r="O927" s="1">
        <v>347354400</v>
      </c>
      <c r="P927" s="1">
        <f>O927</f>
        <v>347354400</v>
      </c>
      <c r="Q927" s="1">
        <v>385000000</v>
      </c>
      <c r="R927" s="1">
        <v>350369400</v>
      </c>
      <c r="S927" s="1">
        <f>R927</f>
        <v>350369400</v>
      </c>
      <c r="T927" s="1">
        <v>350369400</v>
      </c>
      <c r="U927" s="1">
        <f>T927</f>
        <v>350369400</v>
      </c>
    </row>
    <row r="928" spans="1:25" s="23" customFormat="1" ht="124.8" x14ac:dyDescent="0.25">
      <c r="A928" s="418" t="s">
        <v>531</v>
      </c>
      <c r="B928" s="418"/>
      <c r="C928" s="418"/>
      <c r="D928" s="418"/>
      <c r="E928" s="20" t="s">
        <v>35</v>
      </c>
      <c r="F928" s="51" t="s">
        <v>447</v>
      </c>
      <c r="G928" s="21">
        <f>G929+G933</f>
        <v>72700</v>
      </c>
      <c r="H928" s="21">
        <f t="shared" ref="H928:U928" si="478">H929+H933</f>
        <v>72700</v>
      </c>
      <c r="I928" s="21">
        <f t="shared" si="478"/>
        <v>72700</v>
      </c>
      <c r="J928" s="21">
        <f t="shared" si="478"/>
        <v>72700</v>
      </c>
      <c r="K928" s="21">
        <f t="shared" si="478"/>
        <v>37694.07</v>
      </c>
      <c r="L928" s="22">
        <f t="shared" si="454"/>
        <v>51.848789546079779</v>
      </c>
      <c r="M928" s="21">
        <f t="shared" si="478"/>
        <v>62700</v>
      </c>
      <c r="N928" s="21">
        <f t="shared" si="478"/>
        <v>62700</v>
      </c>
      <c r="O928" s="21">
        <f t="shared" si="478"/>
        <v>63000</v>
      </c>
      <c r="P928" s="21">
        <f t="shared" si="478"/>
        <v>63000</v>
      </c>
      <c r="Q928" s="21">
        <f t="shared" si="478"/>
        <v>62700</v>
      </c>
      <c r="R928" s="21">
        <f t="shared" si="478"/>
        <v>63000</v>
      </c>
      <c r="S928" s="21">
        <f t="shared" si="478"/>
        <v>63000</v>
      </c>
      <c r="T928" s="21">
        <f t="shared" si="478"/>
        <v>63000</v>
      </c>
      <c r="U928" s="21">
        <f t="shared" si="478"/>
        <v>63000</v>
      </c>
      <c r="V928" s="57"/>
      <c r="W928" s="57"/>
      <c r="X928" s="57"/>
      <c r="Y928" s="12"/>
    </row>
    <row r="929" spans="1:25" s="23" customFormat="1" ht="15.6" hidden="1" x14ac:dyDescent="0.25">
      <c r="A929" s="24" t="s">
        <v>378</v>
      </c>
      <c r="B929" s="25">
        <v>11</v>
      </c>
      <c r="C929" s="52" t="s">
        <v>25</v>
      </c>
      <c r="D929" s="42">
        <v>323</v>
      </c>
      <c r="E929" s="20"/>
      <c r="F929" s="20"/>
      <c r="G929" s="21">
        <f>SUM(G930:G932)</f>
        <v>60700</v>
      </c>
      <c r="H929" s="21">
        <f t="shared" ref="H929:U929" si="479">SUM(H930:H932)</f>
        <v>60700</v>
      </c>
      <c r="I929" s="21">
        <f t="shared" si="479"/>
        <v>60700</v>
      </c>
      <c r="J929" s="21">
        <f t="shared" si="479"/>
        <v>60700</v>
      </c>
      <c r="K929" s="21">
        <f t="shared" si="479"/>
        <v>30029.33</v>
      </c>
      <c r="L929" s="22">
        <f t="shared" si="454"/>
        <v>49.471713344316314</v>
      </c>
      <c r="M929" s="21">
        <f t="shared" si="479"/>
        <v>50700</v>
      </c>
      <c r="N929" s="21">
        <f t="shared" si="479"/>
        <v>50700</v>
      </c>
      <c r="O929" s="21">
        <f t="shared" si="479"/>
        <v>55000</v>
      </c>
      <c r="P929" s="21">
        <f t="shared" si="479"/>
        <v>55000</v>
      </c>
      <c r="Q929" s="21">
        <f t="shared" si="479"/>
        <v>50700</v>
      </c>
      <c r="R929" s="21">
        <f t="shared" si="479"/>
        <v>55000</v>
      </c>
      <c r="S929" s="21">
        <f t="shared" si="479"/>
        <v>55000</v>
      </c>
      <c r="T929" s="21">
        <f t="shared" si="479"/>
        <v>55000</v>
      </c>
      <c r="U929" s="21">
        <f t="shared" si="479"/>
        <v>55000</v>
      </c>
      <c r="V929" s="57"/>
      <c r="W929" s="57"/>
      <c r="X929" s="57"/>
      <c r="Y929" s="12"/>
    </row>
    <row r="930" spans="1:25" hidden="1" x14ac:dyDescent="0.25">
      <c r="A930" s="28" t="s">
        <v>378</v>
      </c>
      <c r="B930" s="29">
        <v>11</v>
      </c>
      <c r="C930" s="53" t="s">
        <v>25</v>
      </c>
      <c r="D930" s="31">
        <v>3232</v>
      </c>
      <c r="E930" s="32" t="s">
        <v>118</v>
      </c>
      <c r="F930" s="32"/>
      <c r="G930" s="1">
        <v>4000</v>
      </c>
      <c r="H930" s="1">
        <v>4000</v>
      </c>
      <c r="I930" s="1">
        <v>4000</v>
      </c>
      <c r="J930" s="1">
        <v>4000</v>
      </c>
      <c r="K930" s="1">
        <v>630.13</v>
      </c>
      <c r="L930" s="33">
        <f t="shared" si="454"/>
        <v>15.75325</v>
      </c>
      <c r="M930" s="1">
        <v>4000</v>
      </c>
      <c r="N930" s="1">
        <v>4000</v>
      </c>
      <c r="O930" s="1">
        <v>6000</v>
      </c>
      <c r="P930" s="1">
        <f>O930</f>
        <v>6000</v>
      </c>
      <c r="Q930" s="1">
        <v>4000</v>
      </c>
      <c r="R930" s="1">
        <v>6000</v>
      </c>
      <c r="S930" s="1">
        <f>R930</f>
        <v>6000</v>
      </c>
      <c r="T930" s="1">
        <v>6000</v>
      </c>
      <c r="U930" s="1">
        <f>T930</f>
        <v>6000</v>
      </c>
    </row>
    <row r="931" spans="1:25" hidden="1" x14ac:dyDescent="0.25">
      <c r="A931" s="28" t="s">
        <v>378</v>
      </c>
      <c r="B931" s="29">
        <v>11</v>
      </c>
      <c r="C931" s="53" t="s">
        <v>25</v>
      </c>
      <c r="D931" s="31">
        <v>3235</v>
      </c>
      <c r="E931" s="32" t="s">
        <v>42</v>
      </c>
      <c r="F931" s="32"/>
      <c r="G931" s="1">
        <v>55000</v>
      </c>
      <c r="H931" s="1">
        <v>55000</v>
      </c>
      <c r="I931" s="1">
        <v>55000</v>
      </c>
      <c r="J931" s="1">
        <v>55000</v>
      </c>
      <c r="K931" s="1">
        <v>28100.720000000001</v>
      </c>
      <c r="L931" s="33">
        <f t="shared" ref="L931:L1002" si="480">IF(I931=0, "-", K931/I931*100)</f>
        <v>51.092218181818183</v>
      </c>
      <c r="M931" s="1">
        <v>45000</v>
      </c>
      <c r="N931" s="1">
        <v>45000</v>
      </c>
      <c r="O931" s="1">
        <v>45000</v>
      </c>
      <c r="P931" s="1">
        <f>O931</f>
        <v>45000</v>
      </c>
      <c r="Q931" s="1">
        <v>45000</v>
      </c>
      <c r="R931" s="1">
        <v>45000</v>
      </c>
      <c r="S931" s="1">
        <f>R931</f>
        <v>45000</v>
      </c>
      <c r="T931" s="1">
        <v>45000</v>
      </c>
      <c r="U931" s="1">
        <f>T931</f>
        <v>45000</v>
      </c>
    </row>
    <row r="932" spans="1:25" hidden="1" x14ac:dyDescent="0.25">
      <c r="A932" s="28" t="s">
        <v>378</v>
      </c>
      <c r="B932" s="29">
        <v>11</v>
      </c>
      <c r="C932" s="53" t="s">
        <v>25</v>
      </c>
      <c r="D932" s="31">
        <v>3239</v>
      </c>
      <c r="E932" s="32" t="s">
        <v>41</v>
      </c>
      <c r="F932" s="32"/>
      <c r="G932" s="1">
        <v>1700</v>
      </c>
      <c r="H932" s="1">
        <v>1700</v>
      </c>
      <c r="I932" s="1">
        <v>1700</v>
      </c>
      <c r="J932" s="1">
        <v>1700</v>
      </c>
      <c r="K932" s="1">
        <v>1298.48</v>
      </c>
      <c r="L932" s="33">
        <f t="shared" si="480"/>
        <v>76.381176470588244</v>
      </c>
      <c r="M932" s="1">
        <v>1700</v>
      </c>
      <c r="N932" s="1">
        <v>1700</v>
      </c>
      <c r="O932" s="1">
        <v>4000</v>
      </c>
      <c r="P932" s="1">
        <f>O932</f>
        <v>4000</v>
      </c>
      <c r="Q932" s="1">
        <v>1700</v>
      </c>
      <c r="R932" s="1">
        <v>4000</v>
      </c>
      <c r="S932" s="1">
        <f>R932</f>
        <v>4000</v>
      </c>
      <c r="T932" s="1">
        <v>4000</v>
      </c>
      <c r="U932" s="1">
        <f>T932</f>
        <v>4000</v>
      </c>
    </row>
    <row r="933" spans="1:25" s="23" customFormat="1" ht="15.6" hidden="1" x14ac:dyDescent="0.25">
      <c r="A933" s="24" t="s">
        <v>378</v>
      </c>
      <c r="B933" s="25">
        <v>11</v>
      </c>
      <c r="C933" s="52" t="s">
        <v>25</v>
      </c>
      <c r="D933" s="27">
        <v>329</v>
      </c>
      <c r="E933" s="20"/>
      <c r="F933" s="20"/>
      <c r="G933" s="21">
        <f>SUM(G934)</f>
        <v>12000</v>
      </c>
      <c r="H933" s="21">
        <f t="shared" ref="H933:U933" si="481">SUM(H934)</f>
        <v>12000</v>
      </c>
      <c r="I933" s="21">
        <f t="shared" si="481"/>
        <v>12000</v>
      </c>
      <c r="J933" s="21">
        <f t="shared" si="481"/>
        <v>12000</v>
      </c>
      <c r="K933" s="21">
        <f t="shared" si="481"/>
        <v>7664.74</v>
      </c>
      <c r="L933" s="22">
        <f t="shared" si="480"/>
        <v>63.872833333333332</v>
      </c>
      <c r="M933" s="21">
        <f t="shared" si="481"/>
        <v>12000</v>
      </c>
      <c r="N933" s="21">
        <f t="shared" si="481"/>
        <v>12000</v>
      </c>
      <c r="O933" s="21">
        <f t="shared" si="481"/>
        <v>8000</v>
      </c>
      <c r="P933" s="21">
        <f t="shared" si="481"/>
        <v>8000</v>
      </c>
      <c r="Q933" s="21">
        <f t="shared" si="481"/>
        <v>12000</v>
      </c>
      <c r="R933" s="21">
        <f t="shared" si="481"/>
        <v>8000</v>
      </c>
      <c r="S933" s="21">
        <f t="shared" si="481"/>
        <v>8000</v>
      </c>
      <c r="T933" s="21">
        <f t="shared" si="481"/>
        <v>8000</v>
      </c>
      <c r="U933" s="21">
        <f t="shared" si="481"/>
        <v>8000</v>
      </c>
      <c r="V933" s="57"/>
      <c r="W933" s="57"/>
      <c r="X933" s="57"/>
      <c r="Y933" s="12"/>
    </row>
    <row r="934" spans="1:25" hidden="1" x14ac:dyDescent="0.25">
      <c r="A934" s="28" t="s">
        <v>378</v>
      </c>
      <c r="B934" s="29">
        <v>11</v>
      </c>
      <c r="C934" s="53" t="s">
        <v>25</v>
      </c>
      <c r="D934" s="31">
        <v>3292</v>
      </c>
      <c r="E934" s="32" t="s">
        <v>123</v>
      </c>
      <c r="F934" s="32"/>
      <c r="G934" s="1">
        <v>12000</v>
      </c>
      <c r="H934" s="1">
        <v>12000</v>
      </c>
      <c r="I934" s="1">
        <v>12000</v>
      </c>
      <c r="J934" s="1">
        <v>12000</v>
      </c>
      <c r="K934" s="1">
        <v>7664.74</v>
      </c>
      <c r="L934" s="33">
        <f t="shared" si="480"/>
        <v>63.872833333333332</v>
      </c>
      <c r="M934" s="1">
        <v>12000</v>
      </c>
      <c r="N934" s="1">
        <v>12000</v>
      </c>
      <c r="O934" s="1">
        <v>8000</v>
      </c>
      <c r="P934" s="1">
        <f>O934</f>
        <v>8000</v>
      </c>
      <c r="Q934" s="1">
        <v>12000</v>
      </c>
      <c r="R934" s="1">
        <v>8000</v>
      </c>
      <c r="S934" s="1">
        <f>R934</f>
        <v>8000</v>
      </c>
      <c r="T934" s="1">
        <v>8000</v>
      </c>
      <c r="U934" s="1">
        <f>T934</f>
        <v>8000</v>
      </c>
    </row>
    <row r="935" spans="1:25" s="23" customFormat="1" ht="124.8" x14ac:dyDescent="0.25">
      <c r="A935" s="426" t="s">
        <v>415</v>
      </c>
      <c r="B935" s="427"/>
      <c r="C935" s="427"/>
      <c r="D935" s="428"/>
      <c r="E935" s="40" t="s">
        <v>560</v>
      </c>
      <c r="F935" s="51" t="s">
        <v>447</v>
      </c>
      <c r="G935" s="21">
        <f>G936+G938+G940</f>
        <v>0</v>
      </c>
      <c r="H935" s="21">
        <f t="shared" ref="H935:U935" si="482">H936+H938+H940</f>
        <v>0</v>
      </c>
      <c r="I935" s="21">
        <f t="shared" si="482"/>
        <v>0</v>
      </c>
      <c r="J935" s="21">
        <f t="shared" si="482"/>
        <v>0</v>
      </c>
      <c r="K935" s="21">
        <f t="shared" si="482"/>
        <v>0</v>
      </c>
      <c r="L935" s="22" t="str">
        <f t="shared" si="480"/>
        <v>-</v>
      </c>
      <c r="M935" s="21">
        <f t="shared" si="482"/>
        <v>0</v>
      </c>
      <c r="N935" s="21">
        <f t="shared" si="482"/>
        <v>0</v>
      </c>
      <c r="O935" s="21">
        <f t="shared" si="482"/>
        <v>6000000</v>
      </c>
      <c r="P935" s="21">
        <f t="shared" si="482"/>
        <v>6000000</v>
      </c>
      <c r="Q935" s="21">
        <f t="shared" si="482"/>
        <v>0</v>
      </c>
      <c r="R935" s="21">
        <f t="shared" si="482"/>
        <v>3000000</v>
      </c>
      <c r="S935" s="21">
        <f t="shared" si="482"/>
        <v>3000000</v>
      </c>
      <c r="T935" s="21">
        <f t="shared" si="482"/>
        <v>3000000</v>
      </c>
      <c r="U935" s="21">
        <f t="shared" si="482"/>
        <v>3000000</v>
      </c>
      <c r="V935" s="57"/>
      <c r="W935" s="57"/>
      <c r="X935" s="57"/>
      <c r="Y935" s="12"/>
    </row>
    <row r="936" spans="1:25" s="23" customFormat="1" ht="15.6" hidden="1" x14ac:dyDescent="0.25">
      <c r="A936" s="141"/>
      <c r="B936" s="141">
        <v>11</v>
      </c>
      <c r="C936" s="112" t="s">
        <v>25</v>
      </c>
      <c r="D936" s="111">
        <v>323</v>
      </c>
      <c r="E936" s="40"/>
      <c r="F936" s="51"/>
      <c r="G936" s="21">
        <f>G937</f>
        <v>0</v>
      </c>
      <c r="H936" s="21">
        <f t="shared" ref="H936:U936" si="483">H937</f>
        <v>0</v>
      </c>
      <c r="I936" s="21">
        <f t="shared" si="483"/>
        <v>0</v>
      </c>
      <c r="J936" s="21">
        <f t="shared" si="483"/>
        <v>0</v>
      </c>
      <c r="K936" s="21">
        <f t="shared" si="483"/>
        <v>0</v>
      </c>
      <c r="L936" s="22" t="str">
        <f t="shared" si="480"/>
        <v>-</v>
      </c>
      <c r="M936" s="21">
        <f t="shared" si="483"/>
        <v>0</v>
      </c>
      <c r="N936" s="21">
        <f t="shared" si="483"/>
        <v>0</v>
      </c>
      <c r="O936" s="21">
        <f t="shared" si="483"/>
        <v>3000000</v>
      </c>
      <c r="P936" s="21">
        <f t="shared" si="483"/>
        <v>3000000</v>
      </c>
      <c r="Q936" s="21">
        <f t="shared" si="483"/>
        <v>0</v>
      </c>
      <c r="R936" s="21">
        <f t="shared" si="483"/>
        <v>3000000</v>
      </c>
      <c r="S936" s="21">
        <f t="shared" si="483"/>
        <v>3000000</v>
      </c>
      <c r="T936" s="21">
        <f t="shared" si="483"/>
        <v>3000000</v>
      </c>
      <c r="U936" s="21">
        <f t="shared" si="483"/>
        <v>3000000</v>
      </c>
      <c r="V936" s="57"/>
      <c r="W936" s="57"/>
      <c r="X936" s="57"/>
      <c r="Y936" s="12"/>
    </row>
    <row r="937" spans="1:25" hidden="1" x14ac:dyDescent="0.25">
      <c r="A937" s="43"/>
      <c r="B937" s="43">
        <v>11</v>
      </c>
      <c r="C937" s="63" t="s">
        <v>25</v>
      </c>
      <c r="D937" s="73">
        <v>3239</v>
      </c>
      <c r="E937" s="38" t="s">
        <v>41</v>
      </c>
      <c r="F937" s="113"/>
      <c r="G937" s="1"/>
      <c r="H937" s="1"/>
      <c r="I937" s="1"/>
      <c r="J937" s="1"/>
      <c r="K937" s="1"/>
      <c r="L937" s="33" t="str">
        <f t="shared" si="480"/>
        <v>-</v>
      </c>
      <c r="M937" s="1"/>
      <c r="N937" s="1"/>
      <c r="O937" s="1">
        <v>3000000</v>
      </c>
      <c r="P937" s="1">
        <f>O937</f>
        <v>3000000</v>
      </c>
      <c r="Q937" s="1"/>
      <c r="R937" s="1">
        <v>3000000</v>
      </c>
      <c r="S937" s="1">
        <f>R937</f>
        <v>3000000</v>
      </c>
      <c r="T937" s="1">
        <v>3000000</v>
      </c>
      <c r="U937" s="1">
        <f>T937</f>
        <v>3000000</v>
      </c>
    </row>
    <row r="938" spans="1:25" s="23" customFormat="1" ht="15.6" hidden="1" x14ac:dyDescent="0.25">
      <c r="A938" s="141"/>
      <c r="B938" s="141">
        <v>11</v>
      </c>
      <c r="C938" s="112" t="s">
        <v>25</v>
      </c>
      <c r="D938" s="111">
        <v>422</v>
      </c>
      <c r="E938" s="40"/>
      <c r="F938" s="51"/>
      <c r="G938" s="21">
        <f>G939</f>
        <v>0</v>
      </c>
      <c r="H938" s="21">
        <f t="shared" ref="H938:U938" si="484">H939</f>
        <v>0</v>
      </c>
      <c r="I938" s="21">
        <f t="shared" si="484"/>
        <v>0</v>
      </c>
      <c r="J938" s="21">
        <f t="shared" si="484"/>
        <v>0</v>
      </c>
      <c r="K938" s="21">
        <f t="shared" si="484"/>
        <v>0</v>
      </c>
      <c r="L938" s="22" t="str">
        <f t="shared" si="480"/>
        <v>-</v>
      </c>
      <c r="M938" s="21">
        <f t="shared" si="484"/>
        <v>0</v>
      </c>
      <c r="N938" s="21">
        <f t="shared" si="484"/>
        <v>0</v>
      </c>
      <c r="O938" s="21">
        <f t="shared" si="484"/>
        <v>1000000</v>
      </c>
      <c r="P938" s="21">
        <f t="shared" si="484"/>
        <v>1000000</v>
      </c>
      <c r="Q938" s="21">
        <f t="shared" si="484"/>
        <v>0</v>
      </c>
      <c r="R938" s="21">
        <f t="shared" si="484"/>
        <v>0</v>
      </c>
      <c r="S938" s="21">
        <f t="shared" si="484"/>
        <v>0</v>
      </c>
      <c r="T938" s="21">
        <f t="shared" si="484"/>
        <v>0</v>
      </c>
      <c r="U938" s="21">
        <f t="shared" si="484"/>
        <v>0</v>
      </c>
      <c r="V938" s="57"/>
      <c r="W938" s="57"/>
      <c r="X938" s="57"/>
      <c r="Y938" s="12"/>
    </row>
    <row r="939" spans="1:25" hidden="1" x14ac:dyDescent="0.25">
      <c r="A939" s="43"/>
      <c r="B939" s="43">
        <v>11</v>
      </c>
      <c r="C939" s="63" t="s">
        <v>25</v>
      </c>
      <c r="D939" s="73">
        <v>4227</v>
      </c>
      <c r="E939" s="32" t="s">
        <v>132</v>
      </c>
      <c r="F939" s="113"/>
      <c r="G939" s="1"/>
      <c r="H939" s="1"/>
      <c r="I939" s="1"/>
      <c r="J939" s="1"/>
      <c r="K939" s="1"/>
      <c r="L939" s="33" t="str">
        <f t="shared" si="480"/>
        <v>-</v>
      </c>
      <c r="M939" s="1"/>
      <c r="N939" s="1"/>
      <c r="O939" s="1">
        <v>1000000</v>
      </c>
      <c r="P939" s="1">
        <f>O939</f>
        <v>1000000</v>
      </c>
      <c r="Q939" s="1"/>
      <c r="R939" s="1"/>
      <c r="S939" s="1">
        <f>R939</f>
        <v>0</v>
      </c>
      <c r="T939" s="1"/>
      <c r="U939" s="1">
        <f>T939</f>
        <v>0</v>
      </c>
    </row>
    <row r="940" spans="1:25" s="23" customFormat="1" ht="15.6" hidden="1" x14ac:dyDescent="0.25">
      <c r="A940" s="24"/>
      <c r="B940" s="25">
        <v>11</v>
      </c>
      <c r="C940" s="112" t="s">
        <v>25</v>
      </c>
      <c r="D940" s="27">
        <v>426</v>
      </c>
      <c r="E940" s="20"/>
      <c r="F940" s="20"/>
      <c r="G940" s="21">
        <f>SUM(G941)</f>
        <v>0</v>
      </c>
      <c r="H940" s="21">
        <f t="shared" ref="H940:U940" si="485">SUM(H941)</f>
        <v>0</v>
      </c>
      <c r="I940" s="21">
        <f t="shared" si="485"/>
        <v>0</v>
      </c>
      <c r="J940" s="21">
        <f t="shared" si="485"/>
        <v>0</v>
      </c>
      <c r="K940" s="21">
        <f t="shared" si="485"/>
        <v>0</v>
      </c>
      <c r="L940" s="22" t="str">
        <f t="shared" si="480"/>
        <v>-</v>
      </c>
      <c r="M940" s="21">
        <f t="shared" si="485"/>
        <v>0</v>
      </c>
      <c r="N940" s="21">
        <f t="shared" si="485"/>
        <v>0</v>
      </c>
      <c r="O940" s="21">
        <f t="shared" si="485"/>
        <v>2000000</v>
      </c>
      <c r="P940" s="21">
        <f t="shared" si="485"/>
        <v>2000000</v>
      </c>
      <c r="Q940" s="21">
        <f t="shared" si="485"/>
        <v>0</v>
      </c>
      <c r="R940" s="21">
        <f t="shared" si="485"/>
        <v>0</v>
      </c>
      <c r="S940" s="21">
        <f t="shared" si="485"/>
        <v>0</v>
      </c>
      <c r="T940" s="21">
        <f t="shared" si="485"/>
        <v>0</v>
      </c>
      <c r="U940" s="21">
        <f t="shared" si="485"/>
        <v>0</v>
      </c>
      <c r="V940" s="57"/>
      <c r="W940" s="57"/>
      <c r="X940" s="57"/>
      <c r="Y940" s="12"/>
    </row>
    <row r="941" spans="1:25" ht="15.6" hidden="1" x14ac:dyDescent="0.25">
      <c r="A941" s="43"/>
      <c r="B941" s="44">
        <v>11</v>
      </c>
      <c r="C941" s="112" t="s">
        <v>25</v>
      </c>
      <c r="D941" s="46">
        <v>4262</v>
      </c>
      <c r="E941" s="38" t="s">
        <v>148</v>
      </c>
      <c r="F941" s="32"/>
      <c r="G941" s="1"/>
      <c r="H941" s="1"/>
      <c r="I941" s="1"/>
      <c r="J941" s="1"/>
      <c r="K941" s="1"/>
      <c r="L941" s="33" t="str">
        <f t="shared" si="480"/>
        <v>-</v>
      </c>
      <c r="M941" s="1"/>
      <c r="N941" s="1"/>
      <c r="O941" s="1">
        <v>2000000</v>
      </c>
      <c r="P941" s="1">
        <f>O941</f>
        <v>2000000</v>
      </c>
      <c r="Q941" s="1"/>
      <c r="R941" s="1"/>
      <c r="S941" s="1">
        <f>R941</f>
        <v>0</v>
      </c>
      <c r="T941" s="1"/>
      <c r="U941" s="1">
        <f>T941</f>
        <v>0</v>
      </c>
    </row>
    <row r="942" spans="1:25" ht="15.6" x14ac:dyDescent="0.25">
      <c r="A942" s="416" t="s">
        <v>86</v>
      </c>
      <c r="B942" s="416"/>
      <c r="C942" s="416"/>
      <c r="D942" s="416"/>
      <c r="E942" s="416"/>
      <c r="F942" s="416"/>
      <c r="G942" s="16">
        <f>G943+G1001+G1007+G1010+G1031+G1034+G1053+G1056+G1061+G1066+G1069</f>
        <v>21464575</v>
      </c>
      <c r="H942" s="16">
        <f t="shared" ref="H942:U942" si="486">H943+H1001+H1007+H1010+H1031+H1034+H1053+H1056+H1061+H1066+H1069</f>
        <v>21364575</v>
      </c>
      <c r="I942" s="16">
        <f t="shared" si="486"/>
        <v>21464575</v>
      </c>
      <c r="J942" s="16">
        <f t="shared" si="486"/>
        <v>21364575</v>
      </c>
      <c r="K942" s="16">
        <f t="shared" si="486"/>
        <v>15771543.300000001</v>
      </c>
      <c r="L942" s="17">
        <f t="shared" si="480"/>
        <v>73.477081656636585</v>
      </c>
      <c r="M942" s="16">
        <f t="shared" si="486"/>
        <v>22724575</v>
      </c>
      <c r="N942" s="16">
        <f t="shared" si="486"/>
        <v>22624575</v>
      </c>
      <c r="O942" s="16">
        <f t="shared" si="486"/>
        <v>23216000</v>
      </c>
      <c r="P942" s="16">
        <f t="shared" si="486"/>
        <v>23100000</v>
      </c>
      <c r="Q942" s="16">
        <f t="shared" si="486"/>
        <v>22184575</v>
      </c>
      <c r="R942" s="16">
        <f t="shared" si="486"/>
        <v>23200000</v>
      </c>
      <c r="S942" s="16">
        <f t="shared" si="486"/>
        <v>23100000</v>
      </c>
      <c r="T942" s="16">
        <f t="shared" si="486"/>
        <v>23200000</v>
      </c>
      <c r="U942" s="16">
        <f t="shared" si="486"/>
        <v>23100000</v>
      </c>
    </row>
    <row r="943" spans="1:25" ht="78" x14ac:dyDescent="0.25">
      <c r="A943" s="417" t="s">
        <v>532</v>
      </c>
      <c r="B943" s="417"/>
      <c r="C943" s="417"/>
      <c r="D943" s="417"/>
      <c r="E943" s="20" t="s">
        <v>264</v>
      </c>
      <c r="F943" s="51" t="s">
        <v>449</v>
      </c>
      <c r="G943" s="21">
        <f t="shared" ref="G943:N943" si="487">G944+G948+G950+G953+G958+G965+G975+G977+G983+G989+G991+G997+G999+G987</f>
        <v>7064200</v>
      </c>
      <c r="H943" s="21">
        <f t="shared" si="487"/>
        <v>7064200</v>
      </c>
      <c r="I943" s="21">
        <f t="shared" si="487"/>
        <v>7064200</v>
      </c>
      <c r="J943" s="21">
        <f t="shared" si="487"/>
        <v>7064200</v>
      </c>
      <c r="K943" s="21">
        <f t="shared" si="487"/>
        <v>4639231.6400000006</v>
      </c>
      <c r="L943" s="22">
        <f t="shared" si="480"/>
        <v>65.672427734209123</v>
      </c>
      <c r="M943" s="21">
        <f t="shared" si="487"/>
        <v>6765700</v>
      </c>
      <c r="N943" s="21">
        <f t="shared" si="487"/>
        <v>6765700</v>
      </c>
      <c r="O943" s="21">
        <f>O944+O948+O950+O953+O958+O965+O975+O977+O983+O989+O991+O997+O999+O987</f>
        <v>7465000</v>
      </c>
      <c r="P943" s="21">
        <f t="shared" ref="P943:U943" si="488">P944+P948+P950+P953+P958+P965+P975+P977+P983+P989+P991+P997+P999+P987</f>
        <v>7449000</v>
      </c>
      <c r="Q943" s="21">
        <f t="shared" si="488"/>
        <v>7073200</v>
      </c>
      <c r="R943" s="21">
        <f t="shared" si="488"/>
        <v>7470000</v>
      </c>
      <c r="S943" s="21">
        <f t="shared" si="488"/>
        <v>7470000</v>
      </c>
      <c r="T943" s="21">
        <f t="shared" si="488"/>
        <v>7470000</v>
      </c>
      <c r="U943" s="21">
        <f t="shared" si="488"/>
        <v>7470000</v>
      </c>
    </row>
    <row r="944" spans="1:25" s="23" customFormat="1" ht="15.6" hidden="1" x14ac:dyDescent="0.25">
      <c r="A944" s="24" t="s">
        <v>89</v>
      </c>
      <c r="B944" s="25">
        <v>11</v>
      </c>
      <c r="C944" s="26" t="s">
        <v>25</v>
      </c>
      <c r="D944" s="27">
        <v>311</v>
      </c>
      <c r="E944" s="20"/>
      <c r="F944" s="20"/>
      <c r="G944" s="21">
        <f>SUM(G945:G947)</f>
        <v>2610000</v>
      </c>
      <c r="H944" s="21">
        <f t="shared" ref="H944:U944" si="489">SUM(H945:H947)</f>
        <v>2610000</v>
      </c>
      <c r="I944" s="21">
        <f t="shared" si="489"/>
        <v>2610000</v>
      </c>
      <c r="J944" s="21">
        <f t="shared" si="489"/>
        <v>2610000</v>
      </c>
      <c r="K944" s="21">
        <f t="shared" si="489"/>
        <v>1960242.32</v>
      </c>
      <c r="L944" s="22">
        <f t="shared" si="480"/>
        <v>75.105069731800768</v>
      </c>
      <c r="M944" s="21">
        <f t="shared" si="489"/>
        <v>2610000</v>
      </c>
      <c r="N944" s="21">
        <f t="shared" si="489"/>
        <v>2610000</v>
      </c>
      <c r="O944" s="21">
        <f t="shared" si="489"/>
        <v>2705000</v>
      </c>
      <c r="P944" s="21">
        <f t="shared" si="489"/>
        <v>2705000</v>
      </c>
      <c r="Q944" s="21">
        <f t="shared" si="489"/>
        <v>2610000</v>
      </c>
      <c r="R944" s="21">
        <f t="shared" si="489"/>
        <v>2705000</v>
      </c>
      <c r="S944" s="21">
        <f t="shared" si="489"/>
        <v>2705000</v>
      </c>
      <c r="T944" s="21">
        <f t="shared" si="489"/>
        <v>2705000</v>
      </c>
      <c r="U944" s="21">
        <f t="shared" si="489"/>
        <v>2705000</v>
      </c>
      <c r="V944" s="57">
        <v>3100000</v>
      </c>
      <c r="W944" s="57"/>
      <c r="X944" s="57"/>
      <c r="Y944" s="12" t="s">
        <v>578</v>
      </c>
    </row>
    <row r="945" spans="1:25" ht="15.6" hidden="1" x14ac:dyDescent="0.25">
      <c r="A945" s="28" t="s">
        <v>89</v>
      </c>
      <c r="B945" s="29">
        <v>11</v>
      </c>
      <c r="C945" s="30" t="s">
        <v>25</v>
      </c>
      <c r="D945" s="31">
        <v>3111</v>
      </c>
      <c r="E945" s="32" t="s">
        <v>19</v>
      </c>
      <c r="F945" s="32"/>
      <c r="G945" s="1">
        <v>2600000</v>
      </c>
      <c r="H945" s="1">
        <v>2600000</v>
      </c>
      <c r="I945" s="1">
        <v>2600000</v>
      </c>
      <c r="J945" s="1">
        <v>2600000</v>
      </c>
      <c r="K945" s="1">
        <v>1960242.32</v>
      </c>
      <c r="L945" s="33">
        <f t="shared" si="480"/>
        <v>75.393935384615389</v>
      </c>
      <c r="M945" s="1">
        <v>2600000</v>
      </c>
      <c r="N945" s="1">
        <v>2600000</v>
      </c>
      <c r="O945" s="98">
        <v>2700000</v>
      </c>
      <c r="P945" s="1">
        <f>O945</f>
        <v>2700000</v>
      </c>
      <c r="Q945" s="1">
        <v>2600000</v>
      </c>
      <c r="R945" s="98">
        <v>2700000</v>
      </c>
      <c r="S945" s="1">
        <f>R945</f>
        <v>2700000</v>
      </c>
      <c r="T945" s="98">
        <v>2700000</v>
      </c>
      <c r="U945" s="1">
        <f>T945</f>
        <v>2700000</v>
      </c>
      <c r="V945" s="57">
        <f>O944+O948+O950</f>
        <v>3100000</v>
      </c>
      <c r="Y945" s="12" t="s">
        <v>579</v>
      </c>
    </row>
    <row r="946" spans="1:25" hidden="1" x14ac:dyDescent="0.25">
      <c r="A946" s="28" t="s">
        <v>89</v>
      </c>
      <c r="B946" s="29">
        <v>11</v>
      </c>
      <c r="C946" s="30" t="s">
        <v>25</v>
      </c>
      <c r="D946" s="31">
        <v>3113</v>
      </c>
      <c r="E946" s="32" t="s">
        <v>20</v>
      </c>
      <c r="F946" s="32"/>
      <c r="G946" s="1">
        <v>5000</v>
      </c>
      <c r="H946" s="1">
        <v>5000</v>
      </c>
      <c r="I946" s="1">
        <v>5000</v>
      </c>
      <c r="J946" s="1">
        <v>5000</v>
      </c>
      <c r="K946" s="1"/>
      <c r="L946" s="33">
        <f t="shared" si="480"/>
        <v>0</v>
      </c>
      <c r="M946" s="1">
        <v>5000</v>
      </c>
      <c r="N946" s="1">
        <v>5000</v>
      </c>
      <c r="O946" s="1">
        <v>0</v>
      </c>
      <c r="P946" s="1">
        <f t="shared" ref="P946:P998" si="490">O946</f>
        <v>0</v>
      </c>
      <c r="Q946" s="1">
        <v>5000</v>
      </c>
      <c r="R946" s="1">
        <v>0</v>
      </c>
      <c r="S946" s="1">
        <f t="shared" ref="S946:S998" si="491">R946</f>
        <v>0</v>
      </c>
      <c r="T946" s="1">
        <v>0</v>
      </c>
      <c r="U946" s="1">
        <f t="shared" ref="U946:U998" si="492">T946</f>
        <v>0</v>
      </c>
      <c r="V946" s="76">
        <f>V944-V945</f>
        <v>0</v>
      </c>
      <c r="Y946" s="75" t="s">
        <v>570</v>
      </c>
    </row>
    <row r="947" spans="1:25" hidden="1" x14ac:dyDescent="0.25">
      <c r="A947" s="28" t="s">
        <v>89</v>
      </c>
      <c r="B947" s="29">
        <v>11</v>
      </c>
      <c r="C947" s="30" t="s">
        <v>25</v>
      </c>
      <c r="D947" s="31">
        <v>3114</v>
      </c>
      <c r="E947" s="32" t="s">
        <v>21</v>
      </c>
      <c r="F947" s="32"/>
      <c r="G947" s="1">
        <v>5000</v>
      </c>
      <c r="H947" s="1">
        <v>5000</v>
      </c>
      <c r="I947" s="1">
        <v>5000</v>
      </c>
      <c r="J947" s="1">
        <v>5000</v>
      </c>
      <c r="K947" s="1"/>
      <c r="L947" s="33">
        <f t="shared" si="480"/>
        <v>0</v>
      </c>
      <c r="M947" s="1">
        <v>5000</v>
      </c>
      <c r="N947" s="1">
        <v>5000</v>
      </c>
      <c r="O947" s="1">
        <v>5000</v>
      </c>
      <c r="P947" s="1">
        <f t="shared" si="490"/>
        <v>5000</v>
      </c>
      <c r="Q947" s="1">
        <v>5000</v>
      </c>
      <c r="R947" s="1">
        <v>5000</v>
      </c>
      <c r="S947" s="1">
        <f t="shared" si="491"/>
        <v>5000</v>
      </c>
      <c r="T947" s="1">
        <v>5000</v>
      </c>
      <c r="U947" s="1">
        <f t="shared" si="492"/>
        <v>5000</v>
      </c>
    </row>
    <row r="948" spans="1:25" s="23" customFormat="1" ht="15.6" hidden="1" x14ac:dyDescent="0.25">
      <c r="A948" s="24" t="s">
        <v>89</v>
      </c>
      <c r="B948" s="25">
        <v>11</v>
      </c>
      <c r="C948" s="26" t="s">
        <v>25</v>
      </c>
      <c r="D948" s="27">
        <v>312</v>
      </c>
      <c r="E948" s="20"/>
      <c r="F948" s="20"/>
      <c r="G948" s="21">
        <f>SUM(G949)</f>
        <v>30000</v>
      </c>
      <c r="H948" s="21">
        <f t="shared" ref="H948:U948" si="493">SUM(H949)</f>
        <v>30000</v>
      </c>
      <c r="I948" s="21">
        <f t="shared" si="493"/>
        <v>30000</v>
      </c>
      <c r="J948" s="21">
        <f t="shared" si="493"/>
        <v>30000</v>
      </c>
      <c r="K948" s="21">
        <f t="shared" si="493"/>
        <v>1788.52</v>
      </c>
      <c r="L948" s="22">
        <f t="shared" si="480"/>
        <v>5.9617333333333331</v>
      </c>
      <c r="M948" s="21">
        <f t="shared" si="493"/>
        <v>30000</v>
      </c>
      <c r="N948" s="21">
        <f t="shared" si="493"/>
        <v>30000</v>
      </c>
      <c r="O948" s="21">
        <f t="shared" si="493"/>
        <v>50000</v>
      </c>
      <c r="P948" s="21">
        <f t="shared" si="493"/>
        <v>50000</v>
      </c>
      <c r="Q948" s="21">
        <f t="shared" si="493"/>
        <v>30000</v>
      </c>
      <c r="R948" s="21">
        <f t="shared" si="493"/>
        <v>50000</v>
      </c>
      <c r="S948" s="21">
        <f t="shared" si="493"/>
        <v>50000</v>
      </c>
      <c r="T948" s="21">
        <f t="shared" si="493"/>
        <v>50000</v>
      </c>
      <c r="U948" s="21">
        <f t="shared" si="493"/>
        <v>50000</v>
      </c>
      <c r="V948" s="57"/>
      <c r="W948" s="57"/>
      <c r="X948" s="57"/>
      <c r="Y948" s="12"/>
    </row>
    <row r="949" spans="1:25" hidden="1" x14ac:dyDescent="0.25">
      <c r="A949" s="28" t="s">
        <v>89</v>
      </c>
      <c r="B949" s="29">
        <v>11</v>
      </c>
      <c r="C949" s="30" t="s">
        <v>25</v>
      </c>
      <c r="D949" s="31">
        <v>3121</v>
      </c>
      <c r="E949" s="32" t="s">
        <v>138</v>
      </c>
      <c r="F949" s="32"/>
      <c r="G949" s="1">
        <v>30000</v>
      </c>
      <c r="H949" s="1">
        <v>30000</v>
      </c>
      <c r="I949" s="1">
        <v>30000</v>
      </c>
      <c r="J949" s="1">
        <v>30000</v>
      </c>
      <c r="K949" s="1">
        <v>1788.52</v>
      </c>
      <c r="L949" s="33">
        <f t="shared" si="480"/>
        <v>5.9617333333333331</v>
      </c>
      <c r="M949" s="1">
        <v>30000</v>
      </c>
      <c r="N949" s="1">
        <v>30000</v>
      </c>
      <c r="O949" s="1">
        <v>50000</v>
      </c>
      <c r="P949" s="1">
        <f t="shared" si="490"/>
        <v>50000</v>
      </c>
      <c r="Q949" s="1">
        <v>30000</v>
      </c>
      <c r="R949" s="1">
        <v>50000</v>
      </c>
      <c r="S949" s="1">
        <f t="shared" si="491"/>
        <v>50000</v>
      </c>
      <c r="T949" s="1">
        <v>50000</v>
      </c>
      <c r="U949" s="1">
        <f t="shared" si="492"/>
        <v>50000</v>
      </c>
    </row>
    <row r="950" spans="1:25" s="23" customFormat="1" ht="15.6" hidden="1" x14ac:dyDescent="0.25">
      <c r="A950" s="24" t="s">
        <v>89</v>
      </c>
      <c r="B950" s="25">
        <v>11</v>
      </c>
      <c r="C950" s="26" t="s">
        <v>25</v>
      </c>
      <c r="D950" s="27">
        <v>313</v>
      </c>
      <c r="E950" s="20"/>
      <c r="F950" s="20"/>
      <c r="G950" s="21">
        <f>SUM(G951:G952)</f>
        <v>460000</v>
      </c>
      <c r="H950" s="21">
        <f t="shared" ref="H950:U950" si="494">SUM(H951:H952)</f>
        <v>460000</v>
      </c>
      <c r="I950" s="21">
        <f t="shared" si="494"/>
        <v>460000</v>
      </c>
      <c r="J950" s="21">
        <f t="shared" si="494"/>
        <v>460000</v>
      </c>
      <c r="K950" s="21">
        <f t="shared" si="494"/>
        <v>299918.36</v>
      </c>
      <c r="L950" s="22">
        <f t="shared" si="480"/>
        <v>65.199643478260867</v>
      </c>
      <c r="M950" s="21">
        <f t="shared" si="494"/>
        <v>460000</v>
      </c>
      <c r="N950" s="21">
        <f t="shared" si="494"/>
        <v>460000</v>
      </c>
      <c r="O950" s="21">
        <f t="shared" si="494"/>
        <v>345000</v>
      </c>
      <c r="P950" s="21">
        <f t="shared" si="494"/>
        <v>345000</v>
      </c>
      <c r="Q950" s="21">
        <f t="shared" si="494"/>
        <v>460000</v>
      </c>
      <c r="R950" s="21">
        <f t="shared" si="494"/>
        <v>345000</v>
      </c>
      <c r="S950" s="21">
        <f t="shared" si="494"/>
        <v>345000</v>
      </c>
      <c r="T950" s="21">
        <f t="shared" si="494"/>
        <v>345000</v>
      </c>
      <c r="U950" s="21">
        <f t="shared" si="494"/>
        <v>345000</v>
      </c>
      <c r="V950" s="57"/>
      <c r="W950" s="57"/>
      <c r="X950" s="57"/>
      <c r="Y950" s="12"/>
    </row>
    <row r="951" spans="1:25" hidden="1" x14ac:dyDescent="0.25">
      <c r="A951" s="28" t="s">
        <v>89</v>
      </c>
      <c r="B951" s="29">
        <v>11</v>
      </c>
      <c r="C951" s="30" t="s">
        <v>25</v>
      </c>
      <c r="D951" s="31">
        <v>3132</v>
      </c>
      <c r="E951" s="32" t="s">
        <v>280</v>
      </c>
      <c r="F951" s="32"/>
      <c r="G951" s="1">
        <v>404000</v>
      </c>
      <c r="H951" s="1">
        <v>404000</v>
      </c>
      <c r="I951" s="1">
        <v>404000</v>
      </c>
      <c r="J951" s="1">
        <v>404000</v>
      </c>
      <c r="K951" s="1">
        <v>264632.94</v>
      </c>
      <c r="L951" s="33">
        <f t="shared" si="480"/>
        <v>65.503202970297025</v>
      </c>
      <c r="M951" s="1">
        <v>404000</v>
      </c>
      <c r="N951" s="1">
        <v>404000</v>
      </c>
      <c r="O951" s="1">
        <v>300000</v>
      </c>
      <c r="P951" s="1">
        <f t="shared" si="490"/>
        <v>300000</v>
      </c>
      <c r="Q951" s="1">
        <v>404000</v>
      </c>
      <c r="R951" s="1">
        <v>300000</v>
      </c>
      <c r="S951" s="1">
        <f t="shared" si="491"/>
        <v>300000</v>
      </c>
      <c r="T951" s="1">
        <v>300000</v>
      </c>
      <c r="U951" s="1">
        <f t="shared" si="492"/>
        <v>300000</v>
      </c>
    </row>
    <row r="952" spans="1:25" ht="30" hidden="1" x14ac:dyDescent="0.25">
      <c r="A952" s="28" t="s">
        <v>89</v>
      </c>
      <c r="B952" s="29">
        <v>11</v>
      </c>
      <c r="C952" s="30" t="s">
        <v>25</v>
      </c>
      <c r="D952" s="31">
        <v>3133</v>
      </c>
      <c r="E952" s="32" t="s">
        <v>258</v>
      </c>
      <c r="F952" s="32"/>
      <c r="G952" s="1">
        <v>56000</v>
      </c>
      <c r="H952" s="1">
        <v>56000</v>
      </c>
      <c r="I952" s="1">
        <v>56000</v>
      </c>
      <c r="J952" s="1">
        <v>56000</v>
      </c>
      <c r="K952" s="1">
        <v>35285.42</v>
      </c>
      <c r="L952" s="33">
        <f t="shared" si="480"/>
        <v>63.009678571428573</v>
      </c>
      <c r="M952" s="1">
        <v>56000</v>
      </c>
      <c r="N952" s="1">
        <v>56000</v>
      </c>
      <c r="O952" s="1">
        <v>45000</v>
      </c>
      <c r="P952" s="1">
        <f t="shared" si="490"/>
        <v>45000</v>
      </c>
      <c r="Q952" s="1">
        <v>56000</v>
      </c>
      <c r="R952" s="1">
        <v>45000</v>
      </c>
      <c r="S952" s="1">
        <f t="shared" si="491"/>
        <v>45000</v>
      </c>
      <c r="T952" s="1">
        <v>45000</v>
      </c>
      <c r="U952" s="1">
        <f t="shared" si="492"/>
        <v>45000</v>
      </c>
    </row>
    <row r="953" spans="1:25" s="23" customFormat="1" ht="15.6" hidden="1" x14ac:dyDescent="0.25">
      <c r="A953" s="24" t="s">
        <v>89</v>
      </c>
      <c r="B953" s="25">
        <v>11</v>
      </c>
      <c r="C953" s="26" t="s">
        <v>25</v>
      </c>
      <c r="D953" s="27">
        <v>321</v>
      </c>
      <c r="E953" s="20"/>
      <c r="F953" s="20"/>
      <c r="G953" s="21">
        <f>SUM(G954:G957)</f>
        <v>610000</v>
      </c>
      <c r="H953" s="21">
        <f t="shared" ref="H953:U953" si="495">SUM(H954:H957)</f>
        <v>610000</v>
      </c>
      <c r="I953" s="21">
        <f t="shared" si="495"/>
        <v>610000</v>
      </c>
      <c r="J953" s="21">
        <f t="shared" si="495"/>
        <v>610000</v>
      </c>
      <c r="K953" s="21">
        <f t="shared" si="495"/>
        <v>382665.38000000006</v>
      </c>
      <c r="L953" s="22">
        <f t="shared" si="480"/>
        <v>62.732029508196732</v>
      </c>
      <c r="M953" s="21">
        <f t="shared" si="495"/>
        <v>595000</v>
      </c>
      <c r="N953" s="21">
        <f t="shared" si="495"/>
        <v>595000</v>
      </c>
      <c r="O953" s="21">
        <f t="shared" si="495"/>
        <v>595000</v>
      </c>
      <c r="P953" s="21">
        <f t="shared" si="495"/>
        <v>595000</v>
      </c>
      <c r="Q953" s="21">
        <f t="shared" si="495"/>
        <v>595000</v>
      </c>
      <c r="R953" s="21">
        <f t="shared" si="495"/>
        <v>595000</v>
      </c>
      <c r="S953" s="21">
        <f t="shared" si="495"/>
        <v>595000</v>
      </c>
      <c r="T953" s="21">
        <f t="shared" si="495"/>
        <v>595000</v>
      </c>
      <c r="U953" s="21">
        <f t="shared" si="495"/>
        <v>595000</v>
      </c>
      <c r="V953" s="57"/>
      <c r="W953" s="57"/>
      <c r="X953" s="57"/>
      <c r="Y953" s="12"/>
    </row>
    <row r="954" spans="1:25" hidden="1" x14ac:dyDescent="0.25">
      <c r="A954" s="28" t="s">
        <v>89</v>
      </c>
      <c r="B954" s="29">
        <v>11</v>
      </c>
      <c r="C954" s="30" t="s">
        <v>25</v>
      </c>
      <c r="D954" s="31">
        <v>3211</v>
      </c>
      <c r="E954" s="32" t="s">
        <v>110</v>
      </c>
      <c r="F954" s="32"/>
      <c r="G954" s="1">
        <v>165000</v>
      </c>
      <c r="H954" s="1">
        <v>165000</v>
      </c>
      <c r="I954" s="1">
        <v>165000</v>
      </c>
      <c r="J954" s="1">
        <v>165000</v>
      </c>
      <c r="K954" s="1">
        <v>71495.210000000006</v>
      </c>
      <c r="L954" s="33">
        <f t="shared" si="480"/>
        <v>43.330430303030312</v>
      </c>
      <c r="M954" s="1">
        <v>150000</v>
      </c>
      <c r="N954" s="1">
        <v>150000</v>
      </c>
      <c r="O954" s="1">
        <v>150000</v>
      </c>
      <c r="P954" s="1">
        <f t="shared" si="490"/>
        <v>150000</v>
      </c>
      <c r="Q954" s="1">
        <v>150000</v>
      </c>
      <c r="R954" s="1">
        <v>150000</v>
      </c>
      <c r="S954" s="1">
        <f t="shared" si="491"/>
        <v>150000</v>
      </c>
      <c r="T954" s="1">
        <v>150000</v>
      </c>
      <c r="U954" s="1">
        <f t="shared" si="492"/>
        <v>150000</v>
      </c>
    </row>
    <row r="955" spans="1:25" ht="30" hidden="1" x14ac:dyDescent="0.25">
      <c r="A955" s="28" t="s">
        <v>89</v>
      </c>
      <c r="B955" s="29">
        <v>11</v>
      </c>
      <c r="C955" s="30" t="s">
        <v>25</v>
      </c>
      <c r="D955" s="31">
        <v>3212</v>
      </c>
      <c r="E955" s="32" t="s">
        <v>111</v>
      </c>
      <c r="F955" s="32"/>
      <c r="G955" s="1">
        <v>400000</v>
      </c>
      <c r="H955" s="1">
        <v>400000</v>
      </c>
      <c r="I955" s="1">
        <v>400000</v>
      </c>
      <c r="J955" s="1">
        <v>400000</v>
      </c>
      <c r="K955" s="1">
        <v>294669.21000000002</v>
      </c>
      <c r="L955" s="33">
        <f t="shared" si="480"/>
        <v>73.667302500000005</v>
      </c>
      <c r="M955" s="1">
        <v>400000</v>
      </c>
      <c r="N955" s="1">
        <v>400000</v>
      </c>
      <c r="O955" s="1">
        <v>400000</v>
      </c>
      <c r="P955" s="1">
        <f t="shared" si="490"/>
        <v>400000</v>
      </c>
      <c r="Q955" s="1">
        <v>400000</v>
      </c>
      <c r="R955" s="1">
        <v>400000</v>
      </c>
      <c r="S955" s="1">
        <f t="shared" si="491"/>
        <v>400000</v>
      </c>
      <c r="T955" s="1">
        <v>400000</v>
      </c>
      <c r="U955" s="1">
        <f t="shared" si="492"/>
        <v>400000</v>
      </c>
    </row>
    <row r="956" spans="1:25" hidden="1" x14ac:dyDescent="0.25">
      <c r="A956" s="28" t="s">
        <v>89</v>
      </c>
      <c r="B956" s="29">
        <v>11</v>
      </c>
      <c r="C956" s="30" t="s">
        <v>25</v>
      </c>
      <c r="D956" s="31">
        <v>3213</v>
      </c>
      <c r="E956" s="32" t="s">
        <v>112</v>
      </c>
      <c r="F956" s="32"/>
      <c r="G956" s="1">
        <v>40000</v>
      </c>
      <c r="H956" s="1">
        <v>40000</v>
      </c>
      <c r="I956" s="1">
        <v>40000</v>
      </c>
      <c r="J956" s="1">
        <v>40000</v>
      </c>
      <c r="K956" s="1">
        <v>14062.56</v>
      </c>
      <c r="L956" s="33">
        <f t="shared" si="480"/>
        <v>35.156399999999998</v>
      </c>
      <c r="M956" s="1">
        <v>40000</v>
      </c>
      <c r="N956" s="1">
        <v>40000</v>
      </c>
      <c r="O956" s="1">
        <v>40000</v>
      </c>
      <c r="P956" s="1">
        <f t="shared" si="490"/>
        <v>40000</v>
      </c>
      <c r="Q956" s="1">
        <v>40000</v>
      </c>
      <c r="R956" s="1">
        <v>40000</v>
      </c>
      <c r="S956" s="1">
        <f t="shared" si="491"/>
        <v>40000</v>
      </c>
      <c r="T956" s="1">
        <v>40000</v>
      </c>
      <c r="U956" s="1">
        <f t="shared" si="492"/>
        <v>40000</v>
      </c>
    </row>
    <row r="957" spans="1:25" hidden="1" x14ac:dyDescent="0.25">
      <c r="A957" s="28" t="s">
        <v>89</v>
      </c>
      <c r="B957" s="29">
        <v>11</v>
      </c>
      <c r="C957" s="30" t="s">
        <v>25</v>
      </c>
      <c r="D957" s="31">
        <v>3214</v>
      </c>
      <c r="E957" s="32" t="s">
        <v>234</v>
      </c>
      <c r="F957" s="32"/>
      <c r="G957" s="1">
        <v>5000</v>
      </c>
      <c r="H957" s="1">
        <v>5000</v>
      </c>
      <c r="I957" s="1">
        <v>5000</v>
      </c>
      <c r="J957" s="1">
        <v>5000</v>
      </c>
      <c r="K957" s="1">
        <v>2438.4</v>
      </c>
      <c r="L957" s="33">
        <f t="shared" si="480"/>
        <v>48.768000000000001</v>
      </c>
      <c r="M957" s="1">
        <v>5000</v>
      </c>
      <c r="N957" s="1">
        <v>5000</v>
      </c>
      <c r="O957" s="1">
        <v>5000</v>
      </c>
      <c r="P957" s="1">
        <f t="shared" si="490"/>
        <v>5000</v>
      </c>
      <c r="Q957" s="1">
        <v>5000</v>
      </c>
      <c r="R957" s="1">
        <v>5000</v>
      </c>
      <c r="S957" s="1">
        <f t="shared" si="491"/>
        <v>5000</v>
      </c>
      <c r="T957" s="1">
        <v>5000</v>
      </c>
      <c r="U957" s="1">
        <f t="shared" si="492"/>
        <v>5000</v>
      </c>
    </row>
    <row r="958" spans="1:25" s="23" customFormat="1" ht="15.6" hidden="1" x14ac:dyDescent="0.25">
      <c r="A958" s="24" t="s">
        <v>89</v>
      </c>
      <c r="B958" s="25">
        <v>11</v>
      </c>
      <c r="C958" s="26" t="s">
        <v>25</v>
      </c>
      <c r="D958" s="27">
        <v>322</v>
      </c>
      <c r="E958" s="20"/>
      <c r="F958" s="20"/>
      <c r="G958" s="21">
        <f>SUM(G959:G964)</f>
        <v>1258000</v>
      </c>
      <c r="H958" s="21">
        <f t="shared" ref="H958:U958" si="496">SUM(H959:H964)</f>
        <v>1258000</v>
      </c>
      <c r="I958" s="21">
        <f t="shared" si="496"/>
        <v>1258000</v>
      </c>
      <c r="J958" s="21">
        <f t="shared" si="496"/>
        <v>1258000</v>
      </c>
      <c r="K958" s="21">
        <f t="shared" si="496"/>
        <v>712294.83</v>
      </c>
      <c r="L958" s="22">
        <f t="shared" si="480"/>
        <v>56.621210651828292</v>
      </c>
      <c r="M958" s="21">
        <f t="shared" si="496"/>
        <v>1258000</v>
      </c>
      <c r="N958" s="21">
        <f t="shared" si="496"/>
        <v>1258000</v>
      </c>
      <c r="O958" s="21">
        <f t="shared" si="496"/>
        <v>1258000</v>
      </c>
      <c r="P958" s="21">
        <f t="shared" si="496"/>
        <v>1258000</v>
      </c>
      <c r="Q958" s="21">
        <f t="shared" si="496"/>
        <v>1390000</v>
      </c>
      <c r="R958" s="21">
        <f t="shared" si="496"/>
        <v>1380000</v>
      </c>
      <c r="S958" s="21">
        <f t="shared" si="496"/>
        <v>1380000</v>
      </c>
      <c r="T958" s="21">
        <f t="shared" si="496"/>
        <v>1380000</v>
      </c>
      <c r="U958" s="21">
        <f t="shared" si="496"/>
        <v>1380000</v>
      </c>
      <c r="V958" s="57"/>
      <c r="W958" s="57"/>
      <c r="X958" s="57"/>
      <c r="Y958" s="12"/>
    </row>
    <row r="959" spans="1:25" hidden="1" x14ac:dyDescent="0.25">
      <c r="A959" s="28" t="s">
        <v>89</v>
      </c>
      <c r="B959" s="29">
        <v>11</v>
      </c>
      <c r="C959" s="30" t="s">
        <v>25</v>
      </c>
      <c r="D959" s="31">
        <v>3221</v>
      </c>
      <c r="E959" s="32" t="s">
        <v>146</v>
      </c>
      <c r="F959" s="32"/>
      <c r="G959" s="1">
        <v>60000</v>
      </c>
      <c r="H959" s="1">
        <v>60000</v>
      </c>
      <c r="I959" s="1">
        <v>60000</v>
      </c>
      <c r="J959" s="1">
        <v>60000</v>
      </c>
      <c r="K959" s="1">
        <v>39459.54</v>
      </c>
      <c r="L959" s="33">
        <f t="shared" si="480"/>
        <v>65.765900000000002</v>
      </c>
      <c r="M959" s="1">
        <v>60000</v>
      </c>
      <c r="N959" s="1">
        <v>60000</v>
      </c>
      <c r="O959" s="1">
        <v>60000</v>
      </c>
      <c r="P959" s="1">
        <f t="shared" si="490"/>
        <v>60000</v>
      </c>
      <c r="Q959" s="1">
        <v>60000</v>
      </c>
      <c r="R959" s="1">
        <v>60000</v>
      </c>
      <c r="S959" s="1">
        <f t="shared" si="491"/>
        <v>60000</v>
      </c>
      <c r="T959" s="1">
        <v>60000</v>
      </c>
      <c r="U959" s="1">
        <f t="shared" si="492"/>
        <v>60000</v>
      </c>
    </row>
    <row r="960" spans="1:25" hidden="1" x14ac:dyDescent="0.25">
      <c r="A960" s="28" t="s">
        <v>89</v>
      </c>
      <c r="B960" s="29">
        <v>11</v>
      </c>
      <c r="C960" s="30" t="s">
        <v>25</v>
      </c>
      <c r="D960" s="31">
        <v>3222</v>
      </c>
      <c r="E960" s="32" t="s">
        <v>114</v>
      </c>
      <c r="F960" s="32"/>
      <c r="G960" s="1">
        <v>5000</v>
      </c>
      <c r="H960" s="1">
        <v>5000</v>
      </c>
      <c r="I960" s="1">
        <v>5000</v>
      </c>
      <c r="J960" s="1">
        <v>5000</v>
      </c>
      <c r="K960" s="1">
        <v>0</v>
      </c>
      <c r="L960" s="33">
        <f t="shared" si="480"/>
        <v>0</v>
      </c>
      <c r="M960" s="1">
        <v>5000</v>
      </c>
      <c r="N960" s="1">
        <v>5000</v>
      </c>
      <c r="O960" s="1">
        <v>5000</v>
      </c>
      <c r="P960" s="1">
        <f t="shared" si="490"/>
        <v>5000</v>
      </c>
      <c r="Q960" s="1">
        <v>5000</v>
      </c>
      <c r="R960" s="1">
        <v>5000</v>
      </c>
      <c r="S960" s="1">
        <f t="shared" si="491"/>
        <v>5000</v>
      </c>
      <c r="T960" s="1">
        <v>5000</v>
      </c>
      <c r="U960" s="1">
        <f t="shared" si="492"/>
        <v>5000</v>
      </c>
    </row>
    <row r="961" spans="1:25" hidden="1" x14ac:dyDescent="0.25">
      <c r="A961" s="28" t="s">
        <v>89</v>
      </c>
      <c r="B961" s="29">
        <v>11</v>
      </c>
      <c r="C961" s="30" t="s">
        <v>25</v>
      </c>
      <c r="D961" s="31">
        <v>3223</v>
      </c>
      <c r="E961" s="32" t="s">
        <v>115</v>
      </c>
      <c r="F961" s="32"/>
      <c r="G961" s="1">
        <v>1100000</v>
      </c>
      <c r="H961" s="1">
        <v>1100000</v>
      </c>
      <c r="I961" s="1">
        <v>1100000</v>
      </c>
      <c r="J961" s="1">
        <v>1100000</v>
      </c>
      <c r="K961" s="1">
        <v>617775.31999999995</v>
      </c>
      <c r="L961" s="33">
        <f t="shared" si="480"/>
        <v>56.16139272727272</v>
      </c>
      <c r="M961" s="1">
        <v>1100000</v>
      </c>
      <c r="N961" s="1">
        <v>1100000</v>
      </c>
      <c r="O961" s="1">
        <v>1100000</v>
      </c>
      <c r="P961" s="1">
        <f t="shared" si="490"/>
        <v>1100000</v>
      </c>
      <c r="Q961" s="1">
        <v>1200000</v>
      </c>
      <c r="R961" s="1">
        <v>1200000</v>
      </c>
      <c r="S961" s="1">
        <f t="shared" si="491"/>
        <v>1200000</v>
      </c>
      <c r="T961" s="1">
        <v>1200000</v>
      </c>
      <c r="U961" s="1">
        <f t="shared" si="492"/>
        <v>1200000</v>
      </c>
    </row>
    <row r="962" spans="1:25" ht="30" hidden="1" x14ac:dyDescent="0.25">
      <c r="A962" s="28" t="s">
        <v>89</v>
      </c>
      <c r="B962" s="29">
        <v>11</v>
      </c>
      <c r="C962" s="30" t="s">
        <v>25</v>
      </c>
      <c r="D962" s="31">
        <v>3224</v>
      </c>
      <c r="E962" s="32" t="s">
        <v>144</v>
      </c>
      <c r="F962" s="32"/>
      <c r="G962" s="1">
        <v>43000</v>
      </c>
      <c r="H962" s="1">
        <v>43000</v>
      </c>
      <c r="I962" s="1">
        <v>43000</v>
      </c>
      <c r="J962" s="1">
        <v>43000</v>
      </c>
      <c r="K962" s="1">
        <v>30210.77</v>
      </c>
      <c r="L962" s="33">
        <f t="shared" si="480"/>
        <v>70.257604651162794</v>
      </c>
      <c r="M962" s="1">
        <v>43000</v>
      </c>
      <c r="N962" s="1">
        <v>43000</v>
      </c>
      <c r="O962" s="1">
        <v>43000</v>
      </c>
      <c r="P962" s="1">
        <f t="shared" si="490"/>
        <v>43000</v>
      </c>
      <c r="Q962" s="1">
        <v>45000</v>
      </c>
      <c r="R962" s="1">
        <v>45000</v>
      </c>
      <c r="S962" s="1">
        <f t="shared" si="491"/>
        <v>45000</v>
      </c>
      <c r="T962" s="1">
        <v>45000</v>
      </c>
      <c r="U962" s="1">
        <f t="shared" si="492"/>
        <v>45000</v>
      </c>
    </row>
    <row r="963" spans="1:25" hidden="1" x14ac:dyDescent="0.25">
      <c r="A963" s="28" t="s">
        <v>89</v>
      </c>
      <c r="B963" s="29">
        <v>11</v>
      </c>
      <c r="C963" s="30" t="s">
        <v>25</v>
      </c>
      <c r="D963" s="31">
        <v>3225</v>
      </c>
      <c r="E963" s="32" t="s">
        <v>151</v>
      </c>
      <c r="F963" s="32"/>
      <c r="G963" s="1">
        <v>20000</v>
      </c>
      <c r="H963" s="1">
        <v>20000</v>
      </c>
      <c r="I963" s="1">
        <v>20000</v>
      </c>
      <c r="J963" s="1">
        <v>20000</v>
      </c>
      <c r="K963" s="1">
        <v>23978.33</v>
      </c>
      <c r="L963" s="33">
        <f t="shared" si="480"/>
        <v>119.89165000000001</v>
      </c>
      <c r="M963" s="1">
        <v>20000</v>
      </c>
      <c r="N963" s="1">
        <v>20000</v>
      </c>
      <c r="O963" s="1">
        <v>20000</v>
      </c>
      <c r="P963" s="1">
        <f t="shared" si="490"/>
        <v>20000</v>
      </c>
      <c r="Q963" s="1">
        <v>30000</v>
      </c>
      <c r="R963" s="1">
        <v>30000</v>
      </c>
      <c r="S963" s="1">
        <f t="shared" si="491"/>
        <v>30000</v>
      </c>
      <c r="T963" s="1">
        <v>30000</v>
      </c>
      <c r="U963" s="1">
        <f t="shared" si="492"/>
        <v>30000</v>
      </c>
    </row>
    <row r="964" spans="1:25" hidden="1" x14ac:dyDescent="0.25">
      <c r="A964" s="28" t="s">
        <v>89</v>
      </c>
      <c r="B964" s="29">
        <v>11</v>
      </c>
      <c r="C964" s="30" t="s">
        <v>25</v>
      </c>
      <c r="D964" s="31">
        <v>3227</v>
      </c>
      <c r="E964" s="32" t="s">
        <v>245</v>
      </c>
      <c r="F964" s="32"/>
      <c r="G964" s="1">
        <v>30000</v>
      </c>
      <c r="H964" s="1">
        <v>30000</v>
      </c>
      <c r="I964" s="1">
        <v>30000</v>
      </c>
      <c r="J964" s="1">
        <v>30000</v>
      </c>
      <c r="K964" s="1">
        <v>870.87</v>
      </c>
      <c r="L964" s="33">
        <f t="shared" si="480"/>
        <v>2.9028999999999998</v>
      </c>
      <c r="M964" s="1">
        <v>30000</v>
      </c>
      <c r="N964" s="1">
        <v>30000</v>
      </c>
      <c r="O964" s="1">
        <v>30000</v>
      </c>
      <c r="P964" s="1">
        <f t="shared" si="490"/>
        <v>30000</v>
      </c>
      <c r="Q964" s="1">
        <v>50000</v>
      </c>
      <c r="R964" s="1">
        <v>40000</v>
      </c>
      <c r="S964" s="1">
        <f t="shared" si="491"/>
        <v>40000</v>
      </c>
      <c r="T964" s="1">
        <v>40000</v>
      </c>
      <c r="U964" s="1">
        <f t="shared" si="492"/>
        <v>40000</v>
      </c>
    </row>
    <row r="965" spans="1:25" s="23" customFormat="1" ht="15.6" hidden="1" x14ac:dyDescent="0.25">
      <c r="A965" s="24" t="s">
        <v>89</v>
      </c>
      <c r="B965" s="25">
        <v>11</v>
      </c>
      <c r="C965" s="26" t="s">
        <v>25</v>
      </c>
      <c r="D965" s="27">
        <v>323</v>
      </c>
      <c r="E965" s="20"/>
      <c r="F965" s="20"/>
      <c r="G965" s="21">
        <f>SUM(G966:G974)</f>
        <v>1268000</v>
      </c>
      <c r="H965" s="21">
        <f t="shared" ref="H965:U965" si="497">SUM(H966:H974)</f>
        <v>1268000</v>
      </c>
      <c r="I965" s="21">
        <f t="shared" si="497"/>
        <v>1268000</v>
      </c>
      <c r="J965" s="21">
        <f t="shared" si="497"/>
        <v>1268000</v>
      </c>
      <c r="K965" s="21">
        <f t="shared" si="497"/>
        <v>725320.16</v>
      </c>
      <c r="L965" s="22">
        <f t="shared" si="480"/>
        <v>57.201905362776031</v>
      </c>
      <c r="M965" s="21">
        <f t="shared" si="497"/>
        <v>1163000</v>
      </c>
      <c r="N965" s="21">
        <f t="shared" si="497"/>
        <v>1163000</v>
      </c>
      <c r="O965" s="21">
        <f t="shared" si="497"/>
        <v>1320800</v>
      </c>
      <c r="P965" s="21">
        <f t="shared" si="497"/>
        <v>1320800</v>
      </c>
      <c r="Q965" s="21">
        <f t="shared" si="497"/>
        <v>1265000</v>
      </c>
      <c r="R965" s="21">
        <f t="shared" si="497"/>
        <v>1355000</v>
      </c>
      <c r="S965" s="21">
        <f t="shared" si="497"/>
        <v>1355000</v>
      </c>
      <c r="T965" s="21">
        <f t="shared" si="497"/>
        <v>1356000</v>
      </c>
      <c r="U965" s="21">
        <f t="shared" si="497"/>
        <v>1356000</v>
      </c>
      <c r="V965" s="57"/>
      <c r="W965" s="57"/>
      <c r="X965" s="57"/>
      <c r="Y965" s="12"/>
    </row>
    <row r="966" spans="1:25" hidden="1" x14ac:dyDescent="0.25">
      <c r="A966" s="28" t="s">
        <v>89</v>
      </c>
      <c r="B966" s="29">
        <v>11</v>
      </c>
      <c r="C966" s="30" t="s">
        <v>25</v>
      </c>
      <c r="D966" s="31">
        <v>3231</v>
      </c>
      <c r="E966" s="32" t="s">
        <v>117</v>
      </c>
      <c r="F966" s="32"/>
      <c r="G966" s="1">
        <v>130000</v>
      </c>
      <c r="H966" s="1">
        <v>130000</v>
      </c>
      <c r="I966" s="1">
        <v>130000</v>
      </c>
      <c r="J966" s="1">
        <v>130000</v>
      </c>
      <c r="K966" s="1">
        <v>89449.02</v>
      </c>
      <c r="L966" s="33">
        <f t="shared" si="480"/>
        <v>68.806938461538465</v>
      </c>
      <c r="M966" s="1">
        <v>130000</v>
      </c>
      <c r="N966" s="1">
        <v>130000</v>
      </c>
      <c r="O966" s="1">
        <v>130000</v>
      </c>
      <c r="P966" s="1">
        <f t="shared" si="490"/>
        <v>130000</v>
      </c>
      <c r="Q966" s="1">
        <v>130000</v>
      </c>
      <c r="R966" s="1">
        <v>130000</v>
      </c>
      <c r="S966" s="1">
        <f t="shared" si="491"/>
        <v>130000</v>
      </c>
      <c r="T966" s="1">
        <v>130000</v>
      </c>
      <c r="U966" s="1">
        <f t="shared" si="492"/>
        <v>130000</v>
      </c>
    </row>
    <row r="967" spans="1:25" hidden="1" x14ac:dyDescent="0.25">
      <c r="A967" s="28" t="s">
        <v>89</v>
      </c>
      <c r="B967" s="29">
        <v>11</v>
      </c>
      <c r="C967" s="30" t="s">
        <v>25</v>
      </c>
      <c r="D967" s="31">
        <v>3232</v>
      </c>
      <c r="E967" s="32" t="s">
        <v>118</v>
      </c>
      <c r="F967" s="32"/>
      <c r="G967" s="1">
        <v>700000</v>
      </c>
      <c r="H967" s="1">
        <v>700000</v>
      </c>
      <c r="I967" s="1">
        <v>700000</v>
      </c>
      <c r="J967" s="1">
        <v>700000</v>
      </c>
      <c r="K967" s="1">
        <v>321450.92</v>
      </c>
      <c r="L967" s="33">
        <f t="shared" si="480"/>
        <v>45.921559999999999</v>
      </c>
      <c r="M967" s="1">
        <v>600000</v>
      </c>
      <c r="N967" s="1">
        <v>600000</v>
      </c>
      <c r="O967" s="98">
        <v>627800</v>
      </c>
      <c r="P967" s="1">
        <f t="shared" si="490"/>
        <v>627800</v>
      </c>
      <c r="Q967" s="1">
        <v>700000</v>
      </c>
      <c r="R967" s="1">
        <v>700000</v>
      </c>
      <c r="S967" s="1">
        <f t="shared" si="491"/>
        <v>700000</v>
      </c>
      <c r="T967" s="1">
        <v>700000</v>
      </c>
      <c r="U967" s="1">
        <f t="shared" si="492"/>
        <v>700000</v>
      </c>
    </row>
    <row r="968" spans="1:25" hidden="1" x14ac:dyDescent="0.25">
      <c r="A968" s="28" t="s">
        <v>89</v>
      </c>
      <c r="B968" s="29">
        <v>11</v>
      </c>
      <c r="C968" s="30" t="s">
        <v>25</v>
      </c>
      <c r="D968" s="31">
        <v>3233</v>
      </c>
      <c r="E968" s="32" t="s">
        <v>119</v>
      </c>
      <c r="F968" s="32"/>
      <c r="G968" s="1">
        <v>50000</v>
      </c>
      <c r="H968" s="1">
        <v>50000</v>
      </c>
      <c r="I968" s="1">
        <v>50000</v>
      </c>
      <c r="J968" s="1">
        <v>50000</v>
      </c>
      <c r="K968" s="1">
        <v>39839.69</v>
      </c>
      <c r="L968" s="33">
        <f t="shared" si="480"/>
        <v>79.679379999999995</v>
      </c>
      <c r="M968" s="1">
        <v>50000</v>
      </c>
      <c r="N968" s="1">
        <v>50000</v>
      </c>
      <c r="O968" s="1">
        <v>50000</v>
      </c>
      <c r="P968" s="1">
        <f t="shared" si="490"/>
        <v>50000</v>
      </c>
      <c r="Q968" s="1">
        <v>50000</v>
      </c>
      <c r="R968" s="1">
        <v>50000</v>
      </c>
      <c r="S968" s="1">
        <f t="shared" si="491"/>
        <v>50000</v>
      </c>
      <c r="T968" s="1">
        <v>50000</v>
      </c>
      <c r="U968" s="1">
        <f t="shared" si="492"/>
        <v>50000</v>
      </c>
    </row>
    <row r="969" spans="1:25" hidden="1" x14ac:dyDescent="0.25">
      <c r="A969" s="28" t="s">
        <v>89</v>
      </c>
      <c r="B969" s="29">
        <v>11</v>
      </c>
      <c r="C969" s="30" t="s">
        <v>25</v>
      </c>
      <c r="D969" s="31">
        <v>3234</v>
      </c>
      <c r="E969" s="32" t="s">
        <v>120</v>
      </c>
      <c r="F969" s="32"/>
      <c r="G969" s="1">
        <v>10000</v>
      </c>
      <c r="H969" s="1">
        <v>10000</v>
      </c>
      <c r="I969" s="1">
        <v>10000</v>
      </c>
      <c r="J969" s="1">
        <v>10000</v>
      </c>
      <c r="K969" s="1">
        <v>5830.45</v>
      </c>
      <c r="L969" s="33">
        <f t="shared" si="480"/>
        <v>58.304500000000004</v>
      </c>
      <c r="M969" s="1">
        <v>10000</v>
      </c>
      <c r="N969" s="1">
        <v>10000</v>
      </c>
      <c r="O969" s="1">
        <v>10000</v>
      </c>
      <c r="P969" s="1">
        <f t="shared" si="490"/>
        <v>10000</v>
      </c>
      <c r="Q969" s="1">
        <v>10000</v>
      </c>
      <c r="R969" s="1">
        <v>10000</v>
      </c>
      <c r="S969" s="1">
        <f t="shared" si="491"/>
        <v>10000</v>
      </c>
      <c r="T969" s="1">
        <v>10000</v>
      </c>
      <c r="U969" s="1">
        <f t="shared" si="492"/>
        <v>10000</v>
      </c>
    </row>
    <row r="970" spans="1:25" hidden="1" x14ac:dyDescent="0.25">
      <c r="A970" s="28" t="s">
        <v>89</v>
      </c>
      <c r="B970" s="29">
        <v>11</v>
      </c>
      <c r="C970" s="30" t="s">
        <v>25</v>
      </c>
      <c r="D970" s="31">
        <v>3235</v>
      </c>
      <c r="E970" s="32" t="s">
        <v>42</v>
      </c>
      <c r="F970" s="32"/>
      <c r="G970" s="1">
        <v>50000</v>
      </c>
      <c r="H970" s="1">
        <v>50000</v>
      </c>
      <c r="I970" s="1">
        <v>50000</v>
      </c>
      <c r="J970" s="1">
        <v>50000</v>
      </c>
      <c r="K970" s="1">
        <v>33548.410000000003</v>
      </c>
      <c r="L970" s="33">
        <f t="shared" si="480"/>
        <v>67.096820000000008</v>
      </c>
      <c r="M970" s="1">
        <v>45000</v>
      </c>
      <c r="N970" s="1">
        <v>45000</v>
      </c>
      <c r="O970" s="98">
        <f>45000+40000</f>
        <v>85000</v>
      </c>
      <c r="P970" s="1">
        <f t="shared" si="490"/>
        <v>85000</v>
      </c>
      <c r="Q970" s="1">
        <v>45000</v>
      </c>
      <c r="R970" s="98">
        <v>45000</v>
      </c>
      <c r="S970" s="1">
        <f t="shared" si="491"/>
        <v>45000</v>
      </c>
      <c r="T970" s="98">
        <v>46000</v>
      </c>
      <c r="U970" s="1">
        <f t="shared" si="492"/>
        <v>46000</v>
      </c>
    </row>
    <row r="971" spans="1:25" hidden="1" x14ac:dyDescent="0.25">
      <c r="A971" s="28" t="s">
        <v>89</v>
      </c>
      <c r="B971" s="29">
        <v>11</v>
      </c>
      <c r="C971" s="30" t="s">
        <v>25</v>
      </c>
      <c r="D971" s="31">
        <v>3236</v>
      </c>
      <c r="E971" s="32" t="s">
        <v>121</v>
      </c>
      <c r="F971" s="32"/>
      <c r="G971" s="1">
        <v>20000</v>
      </c>
      <c r="H971" s="1">
        <v>20000</v>
      </c>
      <c r="I971" s="1">
        <v>20000</v>
      </c>
      <c r="J971" s="1">
        <v>20000</v>
      </c>
      <c r="K971" s="1">
        <v>4267.53</v>
      </c>
      <c r="L971" s="33">
        <f t="shared" si="480"/>
        <v>21.33765</v>
      </c>
      <c r="M971" s="1">
        <v>20000</v>
      </c>
      <c r="N971" s="1">
        <v>20000</v>
      </c>
      <c r="O971" s="98">
        <v>20000</v>
      </c>
      <c r="P971" s="1">
        <f t="shared" si="490"/>
        <v>20000</v>
      </c>
      <c r="Q971" s="1">
        <v>20000</v>
      </c>
      <c r="R971" s="98">
        <v>20000</v>
      </c>
      <c r="S971" s="1">
        <f t="shared" si="491"/>
        <v>20000</v>
      </c>
      <c r="T971" s="98">
        <v>20000</v>
      </c>
      <c r="U971" s="1">
        <f t="shared" si="492"/>
        <v>20000</v>
      </c>
    </row>
    <row r="972" spans="1:25" hidden="1" x14ac:dyDescent="0.25">
      <c r="A972" s="28" t="s">
        <v>89</v>
      </c>
      <c r="B972" s="29">
        <v>11</v>
      </c>
      <c r="C972" s="30" t="s">
        <v>25</v>
      </c>
      <c r="D972" s="31">
        <v>3237</v>
      </c>
      <c r="E972" s="32" t="s">
        <v>36</v>
      </c>
      <c r="F972" s="32"/>
      <c r="G972" s="1">
        <v>60000</v>
      </c>
      <c r="H972" s="1">
        <v>60000</v>
      </c>
      <c r="I972" s="1">
        <v>60000</v>
      </c>
      <c r="J972" s="1">
        <v>60000</v>
      </c>
      <c r="K972" s="1">
        <v>16227.5</v>
      </c>
      <c r="L972" s="33">
        <f t="shared" si="480"/>
        <v>27.045833333333334</v>
      </c>
      <c r="M972" s="1">
        <v>60000</v>
      </c>
      <c r="N972" s="1">
        <v>60000</v>
      </c>
      <c r="O972" s="1">
        <v>60000</v>
      </c>
      <c r="P972" s="1">
        <f t="shared" si="490"/>
        <v>60000</v>
      </c>
      <c r="Q972" s="1">
        <v>60000</v>
      </c>
      <c r="R972" s="1">
        <v>60000</v>
      </c>
      <c r="S972" s="1">
        <f t="shared" si="491"/>
        <v>60000</v>
      </c>
      <c r="T972" s="1">
        <v>60000</v>
      </c>
      <c r="U972" s="1">
        <f t="shared" si="492"/>
        <v>60000</v>
      </c>
    </row>
    <row r="973" spans="1:25" hidden="1" x14ac:dyDescent="0.25">
      <c r="A973" s="28" t="s">
        <v>89</v>
      </c>
      <c r="B973" s="29">
        <v>11</v>
      </c>
      <c r="C973" s="30" t="s">
        <v>25</v>
      </c>
      <c r="D973" s="31">
        <v>3238</v>
      </c>
      <c r="E973" s="32" t="s">
        <v>122</v>
      </c>
      <c r="F973" s="32"/>
      <c r="G973" s="1">
        <v>18000</v>
      </c>
      <c r="H973" s="1">
        <v>18000</v>
      </c>
      <c r="I973" s="1">
        <v>18000</v>
      </c>
      <c r="J973" s="1">
        <v>18000</v>
      </c>
      <c r="K973" s="1">
        <v>83177.66</v>
      </c>
      <c r="L973" s="33">
        <f t="shared" si="480"/>
        <v>462.09811111111111</v>
      </c>
      <c r="M973" s="1">
        <v>18000</v>
      </c>
      <c r="N973" s="1">
        <v>18000</v>
      </c>
      <c r="O973" s="1">
        <v>18000</v>
      </c>
      <c r="P973" s="1">
        <f t="shared" si="490"/>
        <v>18000</v>
      </c>
      <c r="Q973" s="1">
        <v>20000</v>
      </c>
      <c r="R973" s="1">
        <v>20000</v>
      </c>
      <c r="S973" s="1">
        <f t="shared" si="491"/>
        <v>20000</v>
      </c>
      <c r="T973" s="1">
        <v>20000</v>
      </c>
      <c r="U973" s="1">
        <f t="shared" si="492"/>
        <v>20000</v>
      </c>
    </row>
    <row r="974" spans="1:25" hidden="1" x14ac:dyDescent="0.25">
      <c r="A974" s="28" t="s">
        <v>89</v>
      </c>
      <c r="B974" s="29">
        <v>11</v>
      </c>
      <c r="C974" s="30" t="s">
        <v>25</v>
      </c>
      <c r="D974" s="31">
        <v>3239</v>
      </c>
      <c r="E974" s="32" t="s">
        <v>41</v>
      </c>
      <c r="F974" s="32"/>
      <c r="G974" s="1">
        <v>230000</v>
      </c>
      <c r="H974" s="1">
        <v>230000</v>
      </c>
      <c r="I974" s="1">
        <v>230000</v>
      </c>
      <c r="J974" s="1">
        <v>230000</v>
      </c>
      <c r="K974" s="1">
        <v>131528.98000000001</v>
      </c>
      <c r="L974" s="33">
        <f t="shared" si="480"/>
        <v>57.186513043478271</v>
      </c>
      <c r="M974" s="1">
        <v>230000</v>
      </c>
      <c r="N974" s="1">
        <v>230000</v>
      </c>
      <c r="O974" s="1">
        <v>320000</v>
      </c>
      <c r="P974" s="1">
        <f t="shared" si="490"/>
        <v>320000</v>
      </c>
      <c r="Q974" s="1">
        <v>230000</v>
      </c>
      <c r="R974" s="1">
        <v>320000</v>
      </c>
      <c r="S974" s="1">
        <f t="shared" si="491"/>
        <v>320000</v>
      </c>
      <c r="T974" s="1">
        <v>320000</v>
      </c>
      <c r="U974" s="1">
        <f t="shared" si="492"/>
        <v>320000</v>
      </c>
    </row>
    <row r="975" spans="1:25" s="23" customFormat="1" ht="15.6" hidden="1" x14ac:dyDescent="0.25">
      <c r="A975" s="24" t="s">
        <v>89</v>
      </c>
      <c r="B975" s="25">
        <v>11</v>
      </c>
      <c r="C975" s="26" t="s">
        <v>25</v>
      </c>
      <c r="D975" s="27">
        <v>324</v>
      </c>
      <c r="E975" s="20"/>
      <c r="F975" s="20"/>
      <c r="G975" s="21">
        <f>SUM(G976)</f>
        <v>10000</v>
      </c>
      <c r="H975" s="21">
        <f t="shared" ref="H975:U975" si="498">SUM(H976)</f>
        <v>10000</v>
      </c>
      <c r="I975" s="21">
        <f t="shared" si="498"/>
        <v>10000</v>
      </c>
      <c r="J975" s="21">
        <f t="shared" si="498"/>
        <v>10000</v>
      </c>
      <c r="K975" s="21">
        <f t="shared" si="498"/>
        <v>0</v>
      </c>
      <c r="L975" s="22">
        <f t="shared" si="480"/>
        <v>0</v>
      </c>
      <c r="M975" s="21">
        <f t="shared" si="498"/>
        <v>10000</v>
      </c>
      <c r="N975" s="21">
        <f t="shared" si="498"/>
        <v>10000</v>
      </c>
      <c r="O975" s="21">
        <f t="shared" si="498"/>
        <v>10000</v>
      </c>
      <c r="P975" s="21">
        <f t="shared" si="498"/>
        <v>10000</v>
      </c>
      <c r="Q975" s="21">
        <f t="shared" si="498"/>
        <v>10000</v>
      </c>
      <c r="R975" s="21">
        <f t="shared" si="498"/>
        <v>10000</v>
      </c>
      <c r="S975" s="21">
        <f t="shared" si="498"/>
        <v>10000</v>
      </c>
      <c r="T975" s="21">
        <f t="shared" si="498"/>
        <v>10000</v>
      </c>
      <c r="U975" s="21">
        <f t="shared" si="498"/>
        <v>10000</v>
      </c>
      <c r="V975" s="57"/>
      <c r="W975" s="57"/>
      <c r="X975" s="57"/>
      <c r="Y975" s="12"/>
    </row>
    <row r="976" spans="1:25" ht="30" hidden="1" x14ac:dyDescent="0.25">
      <c r="A976" s="28" t="s">
        <v>89</v>
      </c>
      <c r="B976" s="29">
        <v>11</v>
      </c>
      <c r="C976" s="30" t="s">
        <v>25</v>
      </c>
      <c r="D976" s="31">
        <v>3241</v>
      </c>
      <c r="E976" s="32" t="s">
        <v>238</v>
      </c>
      <c r="F976" s="32"/>
      <c r="G976" s="1">
        <v>10000</v>
      </c>
      <c r="H976" s="1">
        <v>10000</v>
      </c>
      <c r="I976" s="1">
        <v>10000</v>
      </c>
      <c r="J976" s="1">
        <v>10000</v>
      </c>
      <c r="K976" s="1">
        <v>0</v>
      </c>
      <c r="L976" s="33">
        <f t="shared" si="480"/>
        <v>0</v>
      </c>
      <c r="M976" s="1">
        <v>10000</v>
      </c>
      <c r="N976" s="1">
        <v>10000</v>
      </c>
      <c r="O976" s="1">
        <v>10000</v>
      </c>
      <c r="P976" s="1">
        <f t="shared" si="490"/>
        <v>10000</v>
      </c>
      <c r="Q976" s="1">
        <v>10000</v>
      </c>
      <c r="R976" s="1">
        <v>10000</v>
      </c>
      <c r="S976" s="1">
        <f t="shared" si="491"/>
        <v>10000</v>
      </c>
      <c r="T976" s="1">
        <v>10000</v>
      </c>
      <c r="U976" s="1">
        <f t="shared" si="492"/>
        <v>10000</v>
      </c>
    </row>
    <row r="977" spans="1:25" s="23" customFormat="1" ht="15.6" hidden="1" x14ac:dyDescent="0.25">
      <c r="A977" s="24" t="s">
        <v>89</v>
      </c>
      <c r="B977" s="25">
        <v>11</v>
      </c>
      <c r="C977" s="26" t="s">
        <v>25</v>
      </c>
      <c r="D977" s="27">
        <v>329</v>
      </c>
      <c r="E977" s="20"/>
      <c r="F977" s="20"/>
      <c r="G977" s="21">
        <f>SUM(G978:G982)</f>
        <v>485000</v>
      </c>
      <c r="H977" s="21">
        <f t="shared" ref="H977:U977" si="499">SUM(H978:H982)</f>
        <v>485000</v>
      </c>
      <c r="I977" s="21">
        <f t="shared" si="499"/>
        <v>485000</v>
      </c>
      <c r="J977" s="21">
        <f t="shared" si="499"/>
        <v>485000</v>
      </c>
      <c r="K977" s="21">
        <f t="shared" si="499"/>
        <v>309247.53000000003</v>
      </c>
      <c r="L977" s="22">
        <f t="shared" si="480"/>
        <v>63.762377319587635</v>
      </c>
      <c r="M977" s="21">
        <f t="shared" si="499"/>
        <v>485000</v>
      </c>
      <c r="N977" s="21">
        <f t="shared" si="499"/>
        <v>485000</v>
      </c>
      <c r="O977" s="21">
        <f t="shared" si="499"/>
        <v>722000</v>
      </c>
      <c r="P977" s="21">
        <f t="shared" si="499"/>
        <v>722000</v>
      </c>
      <c r="Q977" s="21">
        <f t="shared" si="499"/>
        <v>505000</v>
      </c>
      <c r="R977" s="21">
        <f t="shared" si="499"/>
        <v>535000</v>
      </c>
      <c r="S977" s="21">
        <f t="shared" si="499"/>
        <v>535000</v>
      </c>
      <c r="T977" s="21">
        <f t="shared" si="499"/>
        <v>535000</v>
      </c>
      <c r="U977" s="21">
        <f t="shared" si="499"/>
        <v>535000</v>
      </c>
      <c r="V977" s="57"/>
      <c r="W977" s="57"/>
      <c r="X977" s="57"/>
      <c r="Y977" s="12"/>
    </row>
    <row r="978" spans="1:25" ht="30" hidden="1" x14ac:dyDescent="0.25">
      <c r="A978" s="28" t="s">
        <v>89</v>
      </c>
      <c r="B978" s="29">
        <v>11</v>
      </c>
      <c r="C978" s="30" t="s">
        <v>25</v>
      </c>
      <c r="D978" s="31">
        <v>3291</v>
      </c>
      <c r="E978" s="32" t="s">
        <v>152</v>
      </c>
      <c r="F978" s="32"/>
      <c r="G978" s="1">
        <v>300000</v>
      </c>
      <c r="H978" s="1">
        <v>300000</v>
      </c>
      <c r="I978" s="1">
        <v>300000</v>
      </c>
      <c r="J978" s="1">
        <v>300000</v>
      </c>
      <c r="K978" s="1">
        <v>247106.5</v>
      </c>
      <c r="L978" s="33">
        <f t="shared" si="480"/>
        <v>82.368833333333342</v>
      </c>
      <c r="M978" s="1">
        <v>300000</v>
      </c>
      <c r="N978" s="1">
        <v>300000</v>
      </c>
      <c r="O978" s="1">
        <v>330000</v>
      </c>
      <c r="P978" s="1">
        <f t="shared" si="490"/>
        <v>330000</v>
      </c>
      <c r="Q978" s="1">
        <v>300000</v>
      </c>
      <c r="R978" s="1">
        <v>330000</v>
      </c>
      <c r="S978" s="1">
        <f t="shared" si="491"/>
        <v>330000</v>
      </c>
      <c r="T978" s="1">
        <v>330000</v>
      </c>
      <c r="U978" s="1">
        <f t="shared" si="492"/>
        <v>330000</v>
      </c>
    </row>
    <row r="979" spans="1:25" hidden="1" x14ac:dyDescent="0.25">
      <c r="A979" s="28" t="s">
        <v>89</v>
      </c>
      <c r="B979" s="29">
        <v>11</v>
      </c>
      <c r="C979" s="30" t="s">
        <v>25</v>
      </c>
      <c r="D979" s="31">
        <v>3292</v>
      </c>
      <c r="E979" s="32" t="s">
        <v>123</v>
      </c>
      <c r="F979" s="32"/>
      <c r="G979" s="1">
        <v>90000</v>
      </c>
      <c r="H979" s="1">
        <v>90000</v>
      </c>
      <c r="I979" s="1">
        <v>90000</v>
      </c>
      <c r="J979" s="1">
        <v>90000</v>
      </c>
      <c r="K979" s="1">
        <v>10504.95</v>
      </c>
      <c r="L979" s="33">
        <f t="shared" si="480"/>
        <v>11.672166666666667</v>
      </c>
      <c r="M979" s="1">
        <v>90000</v>
      </c>
      <c r="N979" s="1">
        <v>90000</v>
      </c>
      <c r="O979" s="1">
        <v>90000</v>
      </c>
      <c r="P979" s="1">
        <f t="shared" si="490"/>
        <v>90000</v>
      </c>
      <c r="Q979" s="1">
        <v>100000</v>
      </c>
      <c r="R979" s="1">
        <v>100000</v>
      </c>
      <c r="S979" s="1">
        <f t="shared" si="491"/>
        <v>100000</v>
      </c>
      <c r="T979" s="1">
        <v>100000</v>
      </c>
      <c r="U979" s="1">
        <f t="shared" si="492"/>
        <v>100000</v>
      </c>
    </row>
    <row r="980" spans="1:25" hidden="1" x14ac:dyDescent="0.25">
      <c r="A980" s="28" t="s">
        <v>89</v>
      </c>
      <c r="B980" s="29">
        <v>11</v>
      </c>
      <c r="C980" s="30" t="s">
        <v>25</v>
      </c>
      <c r="D980" s="31">
        <v>3293</v>
      </c>
      <c r="E980" s="32" t="s">
        <v>124</v>
      </c>
      <c r="F980" s="32"/>
      <c r="G980" s="1">
        <v>60000</v>
      </c>
      <c r="H980" s="1">
        <v>60000</v>
      </c>
      <c r="I980" s="1">
        <v>60000</v>
      </c>
      <c r="J980" s="1">
        <v>60000</v>
      </c>
      <c r="K980" s="1">
        <v>19652.77</v>
      </c>
      <c r="L980" s="33">
        <f t="shared" si="480"/>
        <v>32.754616666666671</v>
      </c>
      <c r="M980" s="1">
        <v>60000</v>
      </c>
      <c r="N980" s="1">
        <v>60000</v>
      </c>
      <c r="O980" s="1">
        <v>60000</v>
      </c>
      <c r="P980" s="1">
        <f t="shared" si="490"/>
        <v>60000</v>
      </c>
      <c r="Q980" s="1">
        <v>60000</v>
      </c>
      <c r="R980" s="1">
        <v>60000</v>
      </c>
      <c r="S980" s="1">
        <f t="shared" si="491"/>
        <v>60000</v>
      </c>
      <c r="T980" s="1">
        <v>60000</v>
      </c>
      <c r="U980" s="1">
        <f t="shared" si="492"/>
        <v>60000</v>
      </c>
    </row>
    <row r="981" spans="1:25" hidden="1" x14ac:dyDescent="0.25">
      <c r="A981" s="28" t="s">
        <v>89</v>
      </c>
      <c r="B981" s="29">
        <v>11</v>
      </c>
      <c r="C981" s="30" t="s">
        <v>25</v>
      </c>
      <c r="D981" s="31">
        <v>3295</v>
      </c>
      <c r="E981" s="32" t="s">
        <v>237</v>
      </c>
      <c r="F981" s="32"/>
      <c r="G981" s="1">
        <v>10000</v>
      </c>
      <c r="H981" s="1">
        <v>10000</v>
      </c>
      <c r="I981" s="1">
        <v>10000</v>
      </c>
      <c r="J981" s="1">
        <v>10000</v>
      </c>
      <c r="K981" s="1">
        <v>29936.55</v>
      </c>
      <c r="L981" s="33">
        <f t="shared" si="480"/>
        <v>299.3655</v>
      </c>
      <c r="M981" s="1">
        <v>10000</v>
      </c>
      <c r="N981" s="1">
        <v>10000</v>
      </c>
      <c r="O981" s="1">
        <v>10000</v>
      </c>
      <c r="P981" s="1">
        <f t="shared" si="490"/>
        <v>10000</v>
      </c>
      <c r="Q981" s="1">
        <v>20000</v>
      </c>
      <c r="R981" s="1">
        <v>20000</v>
      </c>
      <c r="S981" s="1">
        <f t="shared" si="491"/>
        <v>20000</v>
      </c>
      <c r="T981" s="1">
        <v>20000</v>
      </c>
      <c r="U981" s="1">
        <f t="shared" si="492"/>
        <v>20000</v>
      </c>
    </row>
    <row r="982" spans="1:25" hidden="1" x14ac:dyDescent="0.25">
      <c r="A982" s="28" t="s">
        <v>89</v>
      </c>
      <c r="B982" s="29">
        <v>11</v>
      </c>
      <c r="C982" s="30" t="s">
        <v>25</v>
      </c>
      <c r="D982" s="31">
        <v>3299</v>
      </c>
      <c r="E982" s="32" t="s">
        <v>125</v>
      </c>
      <c r="F982" s="32"/>
      <c r="G982" s="1">
        <v>25000</v>
      </c>
      <c r="H982" s="1">
        <v>25000</v>
      </c>
      <c r="I982" s="1">
        <v>25000</v>
      </c>
      <c r="J982" s="1">
        <v>25000</v>
      </c>
      <c r="K982" s="1">
        <v>2046.76</v>
      </c>
      <c r="L982" s="33">
        <f t="shared" si="480"/>
        <v>8.1870399999999997</v>
      </c>
      <c r="M982" s="1">
        <v>25000</v>
      </c>
      <c r="N982" s="1">
        <v>25000</v>
      </c>
      <c r="O982" s="1">
        <v>232000</v>
      </c>
      <c r="P982" s="1">
        <f t="shared" si="490"/>
        <v>232000</v>
      </c>
      <c r="Q982" s="1">
        <v>25000</v>
      </c>
      <c r="R982" s="1">
        <v>25000</v>
      </c>
      <c r="S982" s="1">
        <f t="shared" si="491"/>
        <v>25000</v>
      </c>
      <c r="T982" s="1">
        <v>25000</v>
      </c>
      <c r="U982" s="1">
        <f t="shared" si="492"/>
        <v>25000</v>
      </c>
    </row>
    <row r="983" spans="1:25" s="23" customFormat="1" ht="15.6" hidden="1" x14ac:dyDescent="0.25">
      <c r="A983" s="24" t="s">
        <v>89</v>
      </c>
      <c r="B983" s="25">
        <v>11</v>
      </c>
      <c r="C983" s="26" t="s">
        <v>25</v>
      </c>
      <c r="D983" s="27">
        <v>343</v>
      </c>
      <c r="E983" s="20"/>
      <c r="F983" s="20"/>
      <c r="G983" s="21">
        <f>SUM(G984:G986)</f>
        <v>13200</v>
      </c>
      <c r="H983" s="21">
        <f t="shared" ref="H983:U983" si="500">SUM(H984:H986)</f>
        <v>13200</v>
      </c>
      <c r="I983" s="21">
        <f t="shared" si="500"/>
        <v>13200</v>
      </c>
      <c r="J983" s="21">
        <f t="shared" si="500"/>
        <v>13200</v>
      </c>
      <c r="K983" s="21">
        <f t="shared" si="500"/>
        <v>641.79999999999995</v>
      </c>
      <c r="L983" s="22">
        <f t="shared" si="480"/>
        <v>4.8621212121212123</v>
      </c>
      <c r="M983" s="21">
        <f t="shared" si="500"/>
        <v>13200</v>
      </c>
      <c r="N983" s="21">
        <f t="shared" si="500"/>
        <v>13200</v>
      </c>
      <c r="O983" s="21">
        <f t="shared" si="500"/>
        <v>13200</v>
      </c>
      <c r="P983" s="21">
        <f t="shared" si="500"/>
        <v>13200</v>
      </c>
      <c r="Q983" s="21">
        <f t="shared" si="500"/>
        <v>13200</v>
      </c>
      <c r="R983" s="21">
        <f t="shared" si="500"/>
        <v>10000</v>
      </c>
      <c r="S983" s="21">
        <f t="shared" si="500"/>
        <v>10000</v>
      </c>
      <c r="T983" s="21">
        <f t="shared" si="500"/>
        <v>9000</v>
      </c>
      <c r="U983" s="21">
        <f t="shared" si="500"/>
        <v>9000</v>
      </c>
      <c r="V983" s="57"/>
      <c r="W983" s="57"/>
      <c r="X983" s="57"/>
      <c r="Y983" s="12"/>
    </row>
    <row r="984" spans="1:25" hidden="1" x14ac:dyDescent="0.25">
      <c r="A984" s="28" t="s">
        <v>89</v>
      </c>
      <c r="B984" s="29">
        <v>11</v>
      </c>
      <c r="C984" s="30" t="s">
        <v>25</v>
      </c>
      <c r="D984" s="31">
        <v>3431</v>
      </c>
      <c r="E984" s="32" t="s">
        <v>153</v>
      </c>
      <c r="F984" s="32"/>
      <c r="G984" s="1">
        <v>3600</v>
      </c>
      <c r="H984" s="1">
        <v>3600</v>
      </c>
      <c r="I984" s="1">
        <v>3600</v>
      </c>
      <c r="J984" s="1">
        <v>3600</v>
      </c>
      <c r="K984" s="1">
        <v>135</v>
      </c>
      <c r="L984" s="33">
        <f t="shared" si="480"/>
        <v>3.75</v>
      </c>
      <c r="M984" s="1">
        <v>3600</v>
      </c>
      <c r="N984" s="1">
        <v>3600</v>
      </c>
      <c r="O984" s="1">
        <v>3600</v>
      </c>
      <c r="P984" s="1">
        <f t="shared" si="490"/>
        <v>3600</v>
      </c>
      <c r="Q984" s="1">
        <v>3600</v>
      </c>
      <c r="R984" s="1">
        <v>3500</v>
      </c>
      <c r="S984" s="1">
        <f t="shared" si="491"/>
        <v>3500</v>
      </c>
      <c r="T984" s="1">
        <v>3000</v>
      </c>
      <c r="U984" s="1">
        <f t="shared" si="492"/>
        <v>3000</v>
      </c>
    </row>
    <row r="985" spans="1:25" hidden="1" x14ac:dyDescent="0.25">
      <c r="A985" s="28" t="s">
        <v>89</v>
      </c>
      <c r="B985" s="29">
        <v>11</v>
      </c>
      <c r="C985" s="30" t="s">
        <v>25</v>
      </c>
      <c r="D985" s="31">
        <v>3433</v>
      </c>
      <c r="E985" s="32" t="s">
        <v>126</v>
      </c>
      <c r="F985" s="32"/>
      <c r="G985" s="1">
        <v>3600</v>
      </c>
      <c r="H985" s="1">
        <v>3600</v>
      </c>
      <c r="I985" s="1">
        <v>3600</v>
      </c>
      <c r="J985" s="1">
        <v>3600</v>
      </c>
      <c r="K985" s="1">
        <v>106.8</v>
      </c>
      <c r="L985" s="33">
        <f t="shared" si="480"/>
        <v>2.9666666666666668</v>
      </c>
      <c r="M985" s="1">
        <v>3600</v>
      </c>
      <c r="N985" s="1">
        <v>3600</v>
      </c>
      <c r="O985" s="1">
        <v>3600</v>
      </c>
      <c r="P985" s="1">
        <f t="shared" si="490"/>
        <v>3600</v>
      </c>
      <c r="Q985" s="1">
        <v>3600</v>
      </c>
      <c r="R985" s="1">
        <v>3500</v>
      </c>
      <c r="S985" s="1">
        <f t="shared" si="491"/>
        <v>3500</v>
      </c>
      <c r="T985" s="1">
        <v>3000</v>
      </c>
      <c r="U985" s="1">
        <f t="shared" si="492"/>
        <v>3000</v>
      </c>
    </row>
    <row r="986" spans="1:25" hidden="1" x14ac:dyDescent="0.25">
      <c r="A986" s="28" t="s">
        <v>89</v>
      </c>
      <c r="B986" s="29">
        <v>11</v>
      </c>
      <c r="C986" s="30" t="s">
        <v>25</v>
      </c>
      <c r="D986" s="31">
        <v>3434</v>
      </c>
      <c r="E986" s="32" t="s">
        <v>127</v>
      </c>
      <c r="F986" s="32"/>
      <c r="G986" s="1">
        <v>6000</v>
      </c>
      <c r="H986" s="1">
        <v>6000</v>
      </c>
      <c r="I986" s="1">
        <v>6000</v>
      </c>
      <c r="J986" s="1">
        <v>6000</v>
      </c>
      <c r="K986" s="1">
        <v>400</v>
      </c>
      <c r="L986" s="33">
        <f t="shared" si="480"/>
        <v>6.666666666666667</v>
      </c>
      <c r="M986" s="1">
        <v>6000</v>
      </c>
      <c r="N986" s="1">
        <v>6000</v>
      </c>
      <c r="O986" s="1">
        <v>6000</v>
      </c>
      <c r="P986" s="1">
        <f t="shared" si="490"/>
        <v>6000</v>
      </c>
      <c r="Q986" s="1">
        <v>6000</v>
      </c>
      <c r="R986" s="1">
        <v>3000</v>
      </c>
      <c r="S986" s="1">
        <f t="shared" si="491"/>
        <v>3000</v>
      </c>
      <c r="T986" s="1">
        <v>3000</v>
      </c>
      <c r="U986" s="1">
        <f t="shared" si="492"/>
        <v>3000</v>
      </c>
    </row>
    <row r="987" spans="1:25" s="23" customFormat="1" ht="15.6" hidden="1" x14ac:dyDescent="0.25">
      <c r="A987" s="141" t="s">
        <v>89</v>
      </c>
      <c r="B987" s="142">
        <v>11</v>
      </c>
      <c r="C987" s="99" t="s">
        <v>25</v>
      </c>
      <c r="D987" s="100">
        <v>386</v>
      </c>
      <c r="E987" s="20"/>
      <c r="F987" s="20"/>
      <c r="G987" s="21">
        <f t="shared" ref="G987:N987" si="501">G988</f>
        <v>0</v>
      </c>
      <c r="H987" s="21">
        <f t="shared" si="501"/>
        <v>0</v>
      </c>
      <c r="I987" s="21">
        <f t="shared" si="501"/>
        <v>0</v>
      </c>
      <c r="J987" s="21">
        <f t="shared" si="501"/>
        <v>0</v>
      </c>
      <c r="K987" s="21">
        <f t="shared" si="501"/>
        <v>0</v>
      </c>
      <c r="L987" s="22" t="str">
        <f t="shared" si="480"/>
        <v>-</v>
      </c>
      <c r="M987" s="21">
        <f t="shared" si="501"/>
        <v>0</v>
      </c>
      <c r="N987" s="21">
        <f t="shared" si="501"/>
        <v>0</v>
      </c>
      <c r="O987" s="21">
        <f>O988</f>
        <v>250000</v>
      </c>
      <c r="P987" s="21">
        <f t="shared" ref="P987:U987" si="502">P988</f>
        <v>250000</v>
      </c>
      <c r="Q987" s="21">
        <f t="shared" si="502"/>
        <v>0</v>
      </c>
      <c r="R987" s="21">
        <f t="shared" si="502"/>
        <v>250000</v>
      </c>
      <c r="S987" s="21">
        <f t="shared" si="502"/>
        <v>250000</v>
      </c>
      <c r="T987" s="21">
        <f t="shared" si="502"/>
        <v>250000</v>
      </c>
      <c r="U987" s="21">
        <f t="shared" si="502"/>
        <v>250000</v>
      </c>
      <c r="V987" s="57"/>
      <c r="W987" s="57"/>
      <c r="X987" s="57"/>
      <c r="Y987" s="12"/>
    </row>
    <row r="988" spans="1:25" ht="30" hidden="1" x14ac:dyDescent="0.25">
      <c r="A988" s="43" t="s">
        <v>89</v>
      </c>
      <c r="B988" s="44">
        <v>11</v>
      </c>
      <c r="C988" s="45" t="s">
        <v>25</v>
      </c>
      <c r="D988" s="46">
        <v>3861</v>
      </c>
      <c r="E988" s="38" t="s">
        <v>554</v>
      </c>
      <c r="F988" s="32"/>
      <c r="G988" s="1"/>
      <c r="H988" s="1"/>
      <c r="I988" s="1"/>
      <c r="J988" s="1"/>
      <c r="K988" s="1"/>
      <c r="L988" s="22" t="str">
        <f t="shared" si="480"/>
        <v>-</v>
      </c>
      <c r="M988" s="1"/>
      <c r="N988" s="1"/>
      <c r="O988" s="1">
        <v>250000</v>
      </c>
      <c r="P988" s="1">
        <f>O988</f>
        <v>250000</v>
      </c>
      <c r="Q988" s="1"/>
      <c r="R988" s="2">
        <v>250000</v>
      </c>
      <c r="S988" s="1">
        <f>R988</f>
        <v>250000</v>
      </c>
      <c r="T988" s="1">
        <v>250000</v>
      </c>
      <c r="U988" s="1">
        <f>T988</f>
        <v>250000</v>
      </c>
    </row>
    <row r="989" spans="1:25" s="23" customFormat="1" ht="15.6" hidden="1" x14ac:dyDescent="0.25">
      <c r="A989" s="24" t="s">
        <v>89</v>
      </c>
      <c r="B989" s="25">
        <v>11</v>
      </c>
      <c r="C989" s="26" t="s">
        <v>25</v>
      </c>
      <c r="D989" s="27">
        <v>412</v>
      </c>
      <c r="E989" s="20"/>
      <c r="F989" s="20"/>
      <c r="G989" s="21">
        <f>SUM(G990)</f>
        <v>0</v>
      </c>
      <c r="H989" s="21">
        <f t="shared" ref="H989:U989" si="503">SUM(H990)</f>
        <v>0</v>
      </c>
      <c r="I989" s="21">
        <f t="shared" si="503"/>
        <v>0</v>
      </c>
      <c r="J989" s="21">
        <f t="shared" si="503"/>
        <v>0</v>
      </c>
      <c r="K989" s="21">
        <f t="shared" si="503"/>
        <v>0</v>
      </c>
      <c r="L989" s="22" t="str">
        <f t="shared" si="480"/>
        <v>-</v>
      </c>
      <c r="M989" s="21">
        <f t="shared" si="503"/>
        <v>20000</v>
      </c>
      <c r="N989" s="21">
        <f t="shared" si="503"/>
        <v>20000</v>
      </c>
      <c r="O989" s="21">
        <f t="shared" si="503"/>
        <v>40000</v>
      </c>
      <c r="P989" s="21">
        <f t="shared" si="503"/>
        <v>40000</v>
      </c>
      <c r="Q989" s="21">
        <f t="shared" si="503"/>
        <v>20000</v>
      </c>
      <c r="R989" s="21">
        <f t="shared" si="503"/>
        <v>40000</v>
      </c>
      <c r="S989" s="21">
        <f t="shared" si="503"/>
        <v>40000</v>
      </c>
      <c r="T989" s="21">
        <f t="shared" si="503"/>
        <v>40000</v>
      </c>
      <c r="U989" s="21">
        <f t="shared" si="503"/>
        <v>40000</v>
      </c>
      <c r="V989" s="57"/>
      <c r="W989" s="57"/>
      <c r="X989" s="57"/>
      <c r="Y989" s="12"/>
    </row>
    <row r="990" spans="1:25" hidden="1" x14ac:dyDescent="0.25">
      <c r="A990" s="28" t="s">
        <v>89</v>
      </c>
      <c r="B990" s="29">
        <v>11</v>
      </c>
      <c r="C990" s="30" t="s">
        <v>25</v>
      </c>
      <c r="D990" s="31">
        <v>4123</v>
      </c>
      <c r="E990" s="32" t="s">
        <v>133</v>
      </c>
      <c r="F990" s="32"/>
      <c r="G990" s="1"/>
      <c r="H990" s="1"/>
      <c r="I990" s="1"/>
      <c r="J990" s="1"/>
      <c r="K990" s="1"/>
      <c r="L990" s="33" t="str">
        <f t="shared" si="480"/>
        <v>-</v>
      </c>
      <c r="M990" s="1">
        <v>20000</v>
      </c>
      <c r="N990" s="1">
        <v>20000</v>
      </c>
      <c r="O990" s="1">
        <v>40000</v>
      </c>
      <c r="P990" s="1">
        <f t="shared" si="490"/>
        <v>40000</v>
      </c>
      <c r="Q990" s="1">
        <v>20000</v>
      </c>
      <c r="R990" s="1">
        <v>40000</v>
      </c>
      <c r="S990" s="1">
        <f t="shared" si="491"/>
        <v>40000</v>
      </c>
      <c r="T990" s="1">
        <v>40000</v>
      </c>
      <c r="U990" s="1">
        <f t="shared" si="492"/>
        <v>40000</v>
      </c>
    </row>
    <row r="991" spans="1:25" s="23" customFormat="1" ht="15.6" hidden="1" x14ac:dyDescent="0.25">
      <c r="A991" s="24" t="s">
        <v>89</v>
      </c>
      <c r="B991" s="25">
        <v>11</v>
      </c>
      <c r="C991" s="26" t="s">
        <v>25</v>
      </c>
      <c r="D991" s="27">
        <v>422</v>
      </c>
      <c r="E991" s="20"/>
      <c r="F991" s="20"/>
      <c r="G991" s="21">
        <f>SUM(G992:G996)</f>
        <v>170000</v>
      </c>
      <c r="H991" s="21">
        <f t="shared" ref="H991:U991" si="504">SUM(H992:H996)</f>
        <v>170000</v>
      </c>
      <c r="I991" s="21">
        <f t="shared" si="504"/>
        <v>170000</v>
      </c>
      <c r="J991" s="21">
        <f t="shared" si="504"/>
        <v>170000</v>
      </c>
      <c r="K991" s="21">
        <f t="shared" si="504"/>
        <v>168986.44</v>
      </c>
      <c r="L991" s="22">
        <f t="shared" si="480"/>
        <v>99.403788235294115</v>
      </c>
      <c r="M991" s="21">
        <f t="shared" si="504"/>
        <v>101500</v>
      </c>
      <c r="N991" s="21">
        <f t="shared" si="504"/>
        <v>101500</v>
      </c>
      <c r="O991" s="21">
        <f t="shared" si="504"/>
        <v>120000</v>
      </c>
      <c r="P991" s="21">
        <f t="shared" si="504"/>
        <v>120000</v>
      </c>
      <c r="Q991" s="21">
        <f t="shared" si="504"/>
        <v>155000</v>
      </c>
      <c r="R991" s="21">
        <f t="shared" si="504"/>
        <v>155000</v>
      </c>
      <c r="S991" s="21">
        <f t="shared" si="504"/>
        <v>155000</v>
      </c>
      <c r="T991" s="21">
        <f t="shared" si="504"/>
        <v>155000</v>
      </c>
      <c r="U991" s="21">
        <f t="shared" si="504"/>
        <v>155000</v>
      </c>
      <c r="V991" s="57"/>
      <c r="W991" s="57"/>
      <c r="X991" s="57"/>
      <c r="Y991" s="12"/>
    </row>
    <row r="992" spans="1:25" hidden="1" x14ac:dyDescent="0.25">
      <c r="A992" s="28" t="s">
        <v>89</v>
      </c>
      <c r="B992" s="29">
        <v>11</v>
      </c>
      <c r="C992" s="30" t="s">
        <v>25</v>
      </c>
      <c r="D992" s="31">
        <v>4221</v>
      </c>
      <c r="E992" s="32" t="s">
        <v>129</v>
      </c>
      <c r="F992" s="32"/>
      <c r="G992" s="1">
        <v>20000</v>
      </c>
      <c r="H992" s="1">
        <v>20000</v>
      </c>
      <c r="I992" s="1">
        <v>20000</v>
      </c>
      <c r="J992" s="1">
        <v>20000</v>
      </c>
      <c r="K992" s="1">
        <v>32337.69</v>
      </c>
      <c r="L992" s="33">
        <f t="shared" si="480"/>
        <v>161.68844999999999</v>
      </c>
      <c r="M992" s="1">
        <v>20000</v>
      </c>
      <c r="N992" s="1">
        <v>20000</v>
      </c>
      <c r="O992" s="1">
        <v>20000</v>
      </c>
      <c r="P992" s="1">
        <f t="shared" si="490"/>
        <v>20000</v>
      </c>
      <c r="Q992" s="1">
        <v>45000</v>
      </c>
      <c r="R992" s="1">
        <v>45000</v>
      </c>
      <c r="S992" s="1">
        <f t="shared" si="491"/>
        <v>45000</v>
      </c>
      <c r="T992" s="1">
        <v>45000</v>
      </c>
      <c r="U992" s="1">
        <f t="shared" si="492"/>
        <v>45000</v>
      </c>
    </row>
    <row r="993" spans="1:25" s="23" customFormat="1" ht="15.6" hidden="1" x14ac:dyDescent="0.25">
      <c r="A993" s="28" t="s">
        <v>89</v>
      </c>
      <c r="B993" s="29">
        <v>11</v>
      </c>
      <c r="C993" s="30" t="s">
        <v>25</v>
      </c>
      <c r="D993" s="31">
        <v>4222</v>
      </c>
      <c r="E993" s="32" t="s">
        <v>130</v>
      </c>
      <c r="F993" s="32"/>
      <c r="G993" s="1">
        <v>10000</v>
      </c>
      <c r="H993" s="1">
        <v>10000</v>
      </c>
      <c r="I993" s="1">
        <v>10000</v>
      </c>
      <c r="J993" s="1">
        <v>10000</v>
      </c>
      <c r="K993" s="1">
        <v>81762.5</v>
      </c>
      <c r="L993" s="33">
        <f t="shared" si="480"/>
        <v>817.625</v>
      </c>
      <c r="M993" s="1">
        <v>21500</v>
      </c>
      <c r="N993" s="1">
        <v>21500</v>
      </c>
      <c r="O993" s="1">
        <v>40000</v>
      </c>
      <c r="P993" s="1">
        <f t="shared" si="490"/>
        <v>40000</v>
      </c>
      <c r="Q993" s="1">
        <v>50000</v>
      </c>
      <c r="R993" s="1">
        <v>50000</v>
      </c>
      <c r="S993" s="1">
        <f t="shared" si="491"/>
        <v>50000</v>
      </c>
      <c r="T993" s="1">
        <v>50000</v>
      </c>
      <c r="U993" s="1">
        <f t="shared" si="492"/>
        <v>50000</v>
      </c>
      <c r="V993" s="57"/>
      <c r="W993" s="57"/>
      <c r="X993" s="57"/>
      <c r="Y993" s="12"/>
    </row>
    <row r="994" spans="1:25" hidden="1" x14ac:dyDescent="0.25">
      <c r="A994" s="28" t="s">
        <v>89</v>
      </c>
      <c r="B994" s="29">
        <v>11</v>
      </c>
      <c r="C994" s="30" t="s">
        <v>25</v>
      </c>
      <c r="D994" s="31">
        <v>4223</v>
      </c>
      <c r="E994" s="32" t="s">
        <v>131</v>
      </c>
      <c r="F994" s="32"/>
      <c r="G994" s="1">
        <v>20000</v>
      </c>
      <c r="H994" s="1">
        <v>20000</v>
      </c>
      <c r="I994" s="1">
        <v>20000</v>
      </c>
      <c r="J994" s="1">
        <v>20000</v>
      </c>
      <c r="K994" s="1">
        <v>0</v>
      </c>
      <c r="L994" s="33">
        <f t="shared" si="480"/>
        <v>0</v>
      </c>
      <c r="M994" s="1">
        <v>20000</v>
      </c>
      <c r="N994" s="1">
        <v>20000</v>
      </c>
      <c r="O994" s="1">
        <v>20000</v>
      </c>
      <c r="P994" s="1">
        <f t="shared" si="490"/>
        <v>20000</v>
      </c>
      <c r="Q994" s="1">
        <v>20000</v>
      </c>
      <c r="R994" s="1">
        <v>20000</v>
      </c>
      <c r="S994" s="1">
        <f t="shared" si="491"/>
        <v>20000</v>
      </c>
      <c r="T994" s="1">
        <v>20000</v>
      </c>
      <c r="U994" s="1">
        <f t="shared" si="492"/>
        <v>20000</v>
      </c>
    </row>
    <row r="995" spans="1:25" hidden="1" x14ac:dyDescent="0.25">
      <c r="A995" s="28" t="s">
        <v>89</v>
      </c>
      <c r="B995" s="29">
        <v>11</v>
      </c>
      <c r="C995" s="30" t="s">
        <v>25</v>
      </c>
      <c r="D995" s="31">
        <v>4225</v>
      </c>
      <c r="E995" s="32" t="s">
        <v>134</v>
      </c>
      <c r="F995" s="32"/>
      <c r="G995" s="1">
        <v>100000</v>
      </c>
      <c r="H995" s="1">
        <v>100000</v>
      </c>
      <c r="I995" s="1">
        <v>100000</v>
      </c>
      <c r="J995" s="1">
        <v>100000</v>
      </c>
      <c r="K995" s="1">
        <v>0</v>
      </c>
      <c r="L995" s="33">
        <f t="shared" si="480"/>
        <v>0</v>
      </c>
      <c r="M995" s="1">
        <v>20000</v>
      </c>
      <c r="N995" s="1">
        <v>20000</v>
      </c>
      <c r="O995" s="1">
        <v>20000</v>
      </c>
      <c r="P995" s="1">
        <f t="shared" si="490"/>
        <v>20000</v>
      </c>
      <c r="Q995" s="1">
        <v>20000</v>
      </c>
      <c r="R995" s="1">
        <v>20000</v>
      </c>
      <c r="S995" s="1">
        <f t="shared" si="491"/>
        <v>20000</v>
      </c>
      <c r="T995" s="1">
        <v>20000</v>
      </c>
      <c r="U995" s="1">
        <f t="shared" si="492"/>
        <v>20000</v>
      </c>
    </row>
    <row r="996" spans="1:25" hidden="1" x14ac:dyDescent="0.25">
      <c r="A996" s="28" t="s">
        <v>89</v>
      </c>
      <c r="B996" s="29">
        <v>11</v>
      </c>
      <c r="C996" s="30" t="s">
        <v>25</v>
      </c>
      <c r="D996" s="31">
        <v>4227</v>
      </c>
      <c r="E996" s="32" t="s">
        <v>132</v>
      </c>
      <c r="F996" s="32"/>
      <c r="G996" s="1">
        <v>20000</v>
      </c>
      <c r="H996" s="1">
        <v>20000</v>
      </c>
      <c r="I996" s="1">
        <v>20000</v>
      </c>
      <c r="J996" s="1">
        <v>20000</v>
      </c>
      <c r="K996" s="1">
        <v>54886.25</v>
      </c>
      <c r="L996" s="33">
        <f t="shared" si="480"/>
        <v>274.43124999999998</v>
      </c>
      <c r="M996" s="1">
        <v>20000</v>
      </c>
      <c r="N996" s="1">
        <v>20000</v>
      </c>
      <c r="O996" s="1">
        <v>20000</v>
      </c>
      <c r="P996" s="1">
        <f t="shared" si="490"/>
        <v>20000</v>
      </c>
      <c r="Q996" s="1">
        <v>20000</v>
      </c>
      <c r="R996" s="1">
        <v>20000</v>
      </c>
      <c r="S996" s="1">
        <f t="shared" si="491"/>
        <v>20000</v>
      </c>
      <c r="T996" s="1">
        <v>20000</v>
      </c>
      <c r="U996" s="1">
        <f t="shared" si="492"/>
        <v>20000</v>
      </c>
    </row>
    <row r="997" spans="1:25" s="23" customFormat="1" ht="15.6" hidden="1" x14ac:dyDescent="0.25">
      <c r="A997" s="24" t="s">
        <v>89</v>
      </c>
      <c r="B997" s="25">
        <v>11</v>
      </c>
      <c r="C997" s="26" t="s">
        <v>25</v>
      </c>
      <c r="D997" s="27">
        <v>426</v>
      </c>
      <c r="E997" s="20"/>
      <c r="F997" s="20"/>
      <c r="G997" s="21">
        <f>SUM(G998)</f>
        <v>150000</v>
      </c>
      <c r="H997" s="21">
        <f t="shared" ref="H997:U997" si="505">SUM(H998)</f>
        <v>150000</v>
      </c>
      <c r="I997" s="21">
        <f t="shared" si="505"/>
        <v>150000</v>
      </c>
      <c r="J997" s="21">
        <f t="shared" si="505"/>
        <v>150000</v>
      </c>
      <c r="K997" s="21">
        <f t="shared" si="505"/>
        <v>73050</v>
      </c>
      <c r="L997" s="22">
        <f t="shared" si="480"/>
        <v>48.699999999999996</v>
      </c>
      <c r="M997" s="21">
        <f t="shared" si="505"/>
        <v>20000</v>
      </c>
      <c r="N997" s="21">
        <f t="shared" si="505"/>
        <v>20000</v>
      </c>
      <c r="O997" s="21">
        <f t="shared" si="505"/>
        <v>20000</v>
      </c>
      <c r="P997" s="21">
        <f t="shared" si="505"/>
        <v>20000</v>
      </c>
      <c r="Q997" s="21">
        <f t="shared" si="505"/>
        <v>20000</v>
      </c>
      <c r="R997" s="21">
        <f t="shared" si="505"/>
        <v>40000</v>
      </c>
      <c r="S997" s="21">
        <f t="shared" si="505"/>
        <v>40000</v>
      </c>
      <c r="T997" s="21">
        <f t="shared" si="505"/>
        <v>40000</v>
      </c>
      <c r="U997" s="21">
        <f t="shared" si="505"/>
        <v>40000</v>
      </c>
      <c r="V997" s="57"/>
      <c r="W997" s="57"/>
      <c r="X997" s="57"/>
      <c r="Y997" s="12"/>
    </row>
    <row r="998" spans="1:25" s="41" customFormat="1" ht="15.6" hidden="1" x14ac:dyDescent="0.25">
      <c r="A998" s="28" t="s">
        <v>89</v>
      </c>
      <c r="B998" s="29">
        <v>11</v>
      </c>
      <c r="C998" s="30" t="s">
        <v>25</v>
      </c>
      <c r="D998" s="31">
        <v>4262</v>
      </c>
      <c r="E998" s="32" t="s">
        <v>135</v>
      </c>
      <c r="F998" s="32"/>
      <c r="G998" s="1">
        <v>150000</v>
      </c>
      <c r="H998" s="1">
        <v>150000</v>
      </c>
      <c r="I998" s="1">
        <v>150000</v>
      </c>
      <c r="J998" s="1">
        <v>150000</v>
      </c>
      <c r="K998" s="1">
        <v>73050</v>
      </c>
      <c r="L998" s="33">
        <f t="shared" si="480"/>
        <v>48.699999999999996</v>
      </c>
      <c r="M998" s="1">
        <v>20000</v>
      </c>
      <c r="N998" s="1">
        <v>20000</v>
      </c>
      <c r="O998" s="1">
        <v>20000</v>
      </c>
      <c r="P998" s="1">
        <f t="shared" si="490"/>
        <v>20000</v>
      </c>
      <c r="Q998" s="1">
        <v>20000</v>
      </c>
      <c r="R998" s="1">
        <v>40000</v>
      </c>
      <c r="S998" s="1">
        <f t="shared" si="491"/>
        <v>40000</v>
      </c>
      <c r="T998" s="1">
        <v>40000</v>
      </c>
      <c r="U998" s="1">
        <f t="shared" si="492"/>
        <v>40000</v>
      </c>
      <c r="V998" s="125"/>
      <c r="W998" s="125"/>
      <c r="X998" s="125"/>
      <c r="Y998" s="134"/>
    </row>
    <row r="999" spans="1:25" s="41" customFormat="1" ht="15.6" hidden="1" x14ac:dyDescent="0.25">
      <c r="A999" s="24" t="s">
        <v>89</v>
      </c>
      <c r="B999" s="25">
        <v>43</v>
      </c>
      <c r="C999" s="26" t="s">
        <v>25</v>
      </c>
      <c r="D999" s="27">
        <v>324</v>
      </c>
      <c r="E999" s="20"/>
      <c r="F999" s="20"/>
      <c r="G999" s="21"/>
      <c r="H999" s="21"/>
      <c r="I999" s="21">
        <f>I1000</f>
        <v>0</v>
      </c>
      <c r="J999" s="21">
        <f>J1000</f>
        <v>0</v>
      </c>
      <c r="K999" s="21">
        <f>K1000</f>
        <v>5076.3</v>
      </c>
      <c r="L999" s="22" t="str">
        <f t="shared" si="480"/>
        <v>-</v>
      </c>
      <c r="M999" s="21">
        <f t="shared" ref="M999:U999" si="506">M1000</f>
        <v>0</v>
      </c>
      <c r="N999" s="21">
        <f t="shared" si="506"/>
        <v>0</v>
      </c>
      <c r="O999" s="21">
        <f t="shared" si="506"/>
        <v>16000</v>
      </c>
      <c r="P999" s="21">
        <f t="shared" si="506"/>
        <v>0</v>
      </c>
      <c r="Q999" s="21">
        <f t="shared" si="506"/>
        <v>0</v>
      </c>
      <c r="R999" s="21">
        <f t="shared" si="506"/>
        <v>0</v>
      </c>
      <c r="S999" s="21">
        <f t="shared" si="506"/>
        <v>0</v>
      </c>
      <c r="T999" s="21">
        <f t="shared" si="506"/>
        <v>0</v>
      </c>
      <c r="U999" s="21">
        <f t="shared" si="506"/>
        <v>0</v>
      </c>
      <c r="V999" s="125"/>
      <c r="W999" s="125"/>
      <c r="X999" s="125"/>
      <c r="Y999" s="134"/>
    </row>
    <row r="1000" spans="1:25" s="41" customFormat="1" ht="30" hidden="1" x14ac:dyDescent="0.25">
      <c r="A1000" s="28" t="s">
        <v>89</v>
      </c>
      <c r="B1000" s="29">
        <v>43</v>
      </c>
      <c r="C1000" s="30" t="s">
        <v>25</v>
      </c>
      <c r="D1000" s="31">
        <v>3241</v>
      </c>
      <c r="E1000" s="32" t="s">
        <v>238</v>
      </c>
      <c r="F1000" s="32"/>
      <c r="G1000" s="1"/>
      <c r="H1000" s="1"/>
      <c r="I1000" s="1">
        <v>0</v>
      </c>
      <c r="J1000" s="37"/>
      <c r="K1000" s="1">
        <v>5076.3</v>
      </c>
      <c r="L1000" s="33" t="str">
        <f t="shared" si="480"/>
        <v>-</v>
      </c>
      <c r="M1000" s="1"/>
      <c r="N1000" s="1"/>
      <c r="O1000" s="1">
        <v>16000</v>
      </c>
      <c r="P1000" s="37"/>
      <c r="Q1000" s="1"/>
      <c r="R1000" s="1"/>
      <c r="S1000" s="37"/>
      <c r="T1000" s="1"/>
      <c r="U1000" s="37"/>
      <c r="V1000" s="125"/>
      <c r="W1000" s="125"/>
      <c r="X1000" s="125"/>
      <c r="Y1000" s="134"/>
    </row>
    <row r="1001" spans="1:25" s="39" customFormat="1" ht="78" x14ac:dyDescent="0.25">
      <c r="A1001" s="417" t="s">
        <v>533</v>
      </c>
      <c r="B1001" s="418"/>
      <c r="C1001" s="418"/>
      <c r="D1001" s="418"/>
      <c r="E1001" s="20" t="s">
        <v>35</v>
      </c>
      <c r="F1001" s="51" t="s">
        <v>449</v>
      </c>
      <c r="G1001" s="21">
        <f>G1002+G1005</f>
        <v>100000</v>
      </c>
      <c r="H1001" s="21">
        <f t="shared" ref="H1001:U1001" si="507">H1002+H1005</f>
        <v>100000</v>
      </c>
      <c r="I1001" s="21">
        <f t="shared" si="507"/>
        <v>100000</v>
      </c>
      <c r="J1001" s="21">
        <f t="shared" si="507"/>
        <v>100000</v>
      </c>
      <c r="K1001" s="21">
        <f t="shared" si="507"/>
        <v>28796.25</v>
      </c>
      <c r="L1001" s="22">
        <f t="shared" si="480"/>
        <v>28.796250000000001</v>
      </c>
      <c r="M1001" s="21">
        <f t="shared" si="507"/>
        <v>100000</v>
      </c>
      <c r="N1001" s="21">
        <f t="shared" si="507"/>
        <v>100000</v>
      </c>
      <c r="O1001" s="21">
        <f t="shared" si="507"/>
        <v>120000</v>
      </c>
      <c r="P1001" s="21">
        <f t="shared" si="507"/>
        <v>120000</v>
      </c>
      <c r="Q1001" s="21">
        <f t="shared" si="507"/>
        <v>100000</v>
      </c>
      <c r="R1001" s="21">
        <f t="shared" si="507"/>
        <v>120000</v>
      </c>
      <c r="S1001" s="21">
        <f t="shared" si="507"/>
        <v>120000</v>
      </c>
      <c r="T1001" s="21">
        <f t="shared" si="507"/>
        <v>120000</v>
      </c>
      <c r="U1001" s="21">
        <f t="shared" si="507"/>
        <v>120000</v>
      </c>
      <c r="V1001" s="124"/>
      <c r="W1001" s="124"/>
      <c r="X1001" s="124"/>
      <c r="Y1001" s="133"/>
    </row>
    <row r="1002" spans="1:25" s="41" customFormat="1" ht="15.6" hidden="1" x14ac:dyDescent="0.25">
      <c r="A1002" s="24" t="s">
        <v>309</v>
      </c>
      <c r="B1002" s="25">
        <v>11</v>
      </c>
      <c r="C1002" s="24" t="s">
        <v>25</v>
      </c>
      <c r="D1002" s="42">
        <v>323</v>
      </c>
      <c r="E1002" s="20"/>
      <c r="F1002" s="20"/>
      <c r="G1002" s="21">
        <f>SUM(G1003:G1004)</f>
        <v>90000</v>
      </c>
      <c r="H1002" s="21">
        <f t="shared" ref="H1002:U1002" si="508">SUM(H1003:H1004)</f>
        <v>90000</v>
      </c>
      <c r="I1002" s="21">
        <f t="shared" si="508"/>
        <v>90000</v>
      </c>
      <c r="J1002" s="21">
        <f t="shared" si="508"/>
        <v>90000</v>
      </c>
      <c r="K1002" s="21">
        <f t="shared" si="508"/>
        <v>28796.25</v>
      </c>
      <c r="L1002" s="22">
        <f t="shared" si="480"/>
        <v>31.995833333333334</v>
      </c>
      <c r="M1002" s="21">
        <f t="shared" si="508"/>
        <v>90000</v>
      </c>
      <c r="N1002" s="21">
        <f t="shared" si="508"/>
        <v>90000</v>
      </c>
      <c r="O1002" s="21">
        <f t="shared" si="508"/>
        <v>110000</v>
      </c>
      <c r="P1002" s="21">
        <f t="shared" si="508"/>
        <v>110000</v>
      </c>
      <c r="Q1002" s="21">
        <f t="shared" si="508"/>
        <v>90000</v>
      </c>
      <c r="R1002" s="21">
        <f t="shared" si="508"/>
        <v>110000</v>
      </c>
      <c r="S1002" s="21">
        <f t="shared" si="508"/>
        <v>110000</v>
      </c>
      <c r="T1002" s="21">
        <f t="shared" si="508"/>
        <v>110000</v>
      </c>
      <c r="U1002" s="21">
        <f t="shared" si="508"/>
        <v>110000</v>
      </c>
      <c r="V1002" s="125"/>
      <c r="W1002" s="125"/>
      <c r="X1002" s="125"/>
      <c r="Y1002" s="134"/>
    </row>
    <row r="1003" spans="1:25" hidden="1" x14ac:dyDescent="0.25">
      <c r="A1003" s="28" t="s">
        <v>309</v>
      </c>
      <c r="B1003" s="29">
        <v>11</v>
      </c>
      <c r="C1003" s="28" t="s">
        <v>25</v>
      </c>
      <c r="D1003" s="56">
        <v>3232</v>
      </c>
      <c r="E1003" s="32" t="s">
        <v>118</v>
      </c>
      <c r="F1003" s="32"/>
      <c r="G1003" s="1">
        <v>10000</v>
      </c>
      <c r="H1003" s="1">
        <v>10000</v>
      </c>
      <c r="I1003" s="1">
        <v>10000</v>
      </c>
      <c r="J1003" s="1">
        <v>10000</v>
      </c>
      <c r="K1003" s="1">
        <v>0</v>
      </c>
      <c r="L1003" s="33">
        <f t="shared" ref="L1003:L1071" si="509">IF(I1003=0, "-", K1003/I1003*100)</f>
        <v>0</v>
      </c>
      <c r="M1003" s="1">
        <v>10000</v>
      </c>
      <c r="N1003" s="1">
        <v>10000</v>
      </c>
      <c r="O1003" s="1">
        <v>10000</v>
      </c>
      <c r="P1003" s="1">
        <f>O1003</f>
        <v>10000</v>
      </c>
      <c r="Q1003" s="1">
        <v>10000</v>
      </c>
      <c r="R1003" s="1">
        <v>10000</v>
      </c>
      <c r="S1003" s="1">
        <f>R1003</f>
        <v>10000</v>
      </c>
      <c r="T1003" s="1">
        <v>10000</v>
      </c>
      <c r="U1003" s="1">
        <f>T1003</f>
        <v>10000</v>
      </c>
    </row>
    <row r="1004" spans="1:25" hidden="1" x14ac:dyDescent="0.25">
      <c r="A1004" s="28" t="s">
        <v>309</v>
      </c>
      <c r="B1004" s="29">
        <v>11</v>
      </c>
      <c r="C1004" s="28" t="s">
        <v>25</v>
      </c>
      <c r="D1004" s="56">
        <v>3235</v>
      </c>
      <c r="E1004" s="32" t="s">
        <v>42</v>
      </c>
      <c r="F1004" s="32"/>
      <c r="G1004" s="1">
        <v>80000</v>
      </c>
      <c r="H1004" s="1">
        <v>80000</v>
      </c>
      <c r="I1004" s="1">
        <v>80000</v>
      </c>
      <c r="J1004" s="1">
        <v>80000</v>
      </c>
      <c r="K1004" s="1">
        <v>28796.25</v>
      </c>
      <c r="L1004" s="33">
        <f t="shared" si="509"/>
        <v>35.995312499999997</v>
      </c>
      <c r="M1004" s="1">
        <v>80000</v>
      </c>
      <c r="N1004" s="1">
        <v>80000</v>
      </c>
      <c r="O1004" s="1">
        <v>100000</v>
      </c>
      <c r="P1004" s="1">
        <f>O1004</f>
        <v>100000</v>
      </c>
      <c r="Q1004" s="1">
        <v>80000</v>
      </c>
      <c r="R1004" s="1">
        <v>100000</v>
      </c>
      <c r="S1004" s="1">
        <f>R1004</f>
        <v>100000</v>
      </c>
      <c r="T1004" s="1">
        <v>100000</v>
      </c>
      <c r="U1004" s="1">
        <f>T1004</f>
        <v>100000</v>
      </c>
    </row>
    <row r="1005" spans="1:25" s="23" customFormat="1" ht="15.6" hidden="1" x14ac:dyDescent="0.25">
      <c r="A1005" s="24" t="s">
        <v>309</v>
      </c>
      <c r="B1005" s="25">
        <v>11</v>
      </c>
      <c r="C1005" s="24" t="s">
        <v>25</v>
      </c>
      <c r="D1005" s="42">
        <v>329</v>
      </c>
      <c r="E1005" s="20"/>
      <c r="F1005" s="20"/>
      <c r="G1005" s="21">
        <f>SUM(G1006)</f>
        <v>10000</v>
      </c>
      <c r="H1005" s="21">
        <f t="shared" ref="H1005:U1005" si="510">SUM(H1006)</f>
        <v>10000</v>
      </c>
      <c r="I1005" s="21">
        <f t="shared" si="510"/>
        <v>10000</v>
      </c>
      <c r="J1005" s="21">
        <f t="shared" si="510"/>
        <v>10000</v>
      </c>
      <c r="K1005" s="21">
        <f t="shared" si="510"/>
        <v>0</v>
      </c>
      <c r="L1005" s="22">
        <f t="shared" si="509"/>
        <v>0</v>
      </c>
      <c r="M1005" s="21">
        <f t="shared" si="510"/>
        <v>10000</v>
      </c>
      <c r="N1005" s="21">
        <f t="shared" si="510"/>
        <v>10000</v>
      </c>
      <c r="O1005" s="21">
        <f t="shared" si="510"/>
        <v>10000</v>
      </c>
      <c r="P1005" s="21">
        <f t="shared" si="510"/>
        <v>10000</v>
      </c>
      <c r="Q1005" s="21">
        <f t="shared" si="510"/>
        <v>10000</v>
      </c>
      <c r="R1005" s="21">
        <f t="shared" si="510"/>
        <v>10000</v>
      </c>
      <c r="S1005" s="21">
        <f t="shared" si="510"/>
        <v>10000</v>
      </c>
      <c r="T1005" s="21">
        <f t="shared" si="510"/>
        <v>10000</v>
      </c>
      <c r="U1005" s="21">
        <f t="shared" si="510"/>
        <v>10000</v>
      </c>
      <c r="V1005" s="57"/>
      <c r="W1005" s="57"/>
      <c r="X1005" s="57"/>
      <c r="Y1005" s="12"/>
    </row>
    <row r="1006" spans="1:25" hidden="1" x14ac:dyDescent="0.25">
      <c r="A1006" s="28" t="s">
        <v>309</v>
      </c>
      <c r="B1006" s="29">
        <v>11</v>
      </c>
      <c r="C1006" s="28" t="s">
        <v>25</v>
      </c>
      <c r="D1006" s="31">
        <v>3292</v>
      </c>
      <c r="E1006" s="32" t="s">
        <v>123</v>
      </c>
      <c r="F1006" s="32"/>
      <c r="G1006" s="1">
        <v>10000</v>
      </c>
      <c r="H1006" s="1">
        <v>10000</v>
      </c>
      <c r="I1006" s="1">
        <v>10000</v>
      </c>
      <c r="J1006" s="1">
        <v>10000</v>
      </c>
      <c r="K1006" s="1">
        <v>0</v>
      </c>
      <c r="L1006" s="33">
        <f t="shared" si="509"/>
        <v>0</v>
      </c>
      <c r="M1006" s="1">
        <v>10000</v>
      </c>
      <c r="N1006" s="1">
        <v>10000</v>
      </c>
      <c r="O1006" s="1">
        <v>10000</v>
      </c>
      <c r="P1006" s="1">
        <f>O1006</f>
        <v>10000</v>
      </c>
      <c r="Q1006" s="1">
        <v>10000</v>
      </c>
      <c r="R1006" s="1">
        <v>10000</v>
      </c>
      <c r="S1006" s="1">
        <f>R1006</f>
        <v>10000</v>
      </c>
      <c r="T1006" s="1">
        <v>10000</v>
      </c>
      <c r="U1006" s="1">
        <f>T1006</f>
        <v>10000</v>
      </c>
    </row>
    <row r="1007" spans="1:25" ht="78" x14ac:dyDescent="0.25">
      <c r="A1007" s="418" t="s">
        <v>534</v>
      </c>
      <c r="B1007" s="418"/>
      <c r="C1007" s="418"/>
      <c r="D1007" s="418"/>
      <c r="E1007" s="20" t="s">
        <v>292</v>
      </c>
      <c r="F1007" s="51" t="s">
        <v>449</v>
      </c>
      <c r="G1007" s="21">
        <f>SUM(G1008)</f>
        <v>600000</v>
      </c>
      <c r="H1007" s="21">
        <f t="shared" ref="H1007:U1008" si="511">SUM(H1008)</f>
        <v>600000</v>
      </c>
      <c r="I1007" s="21">
        <f t="shared" si="511"/>
        <v>600000</v>
      </c>
      <c r="J1007" s="21">
        <f t="shared" si="511"/>
        <v>600000</v>
      </c>
      <c r="K1007" s="21">
        <f t="shared" si="511"/>
        <v>577825</v>
      </c>
      <c r="L1007" s="22">
        <f t="shared" si="509"/>
        <v>96.304166666666674</v>
      </c>
      <c r="M1007" s="21">
        <f t="shared" si="511"/>
        <v>500000</v>
      </c>
      <c r="N1007" s="21">
        <f t="shared" si="511"/>
        <v>500000</v>
      </c>
      <c r="O1007" s="21">
        <f t="shared" si="511"/>
        <v>600000</v>
      </c>
      <c r="P1007" s="21">
        <f t="shared" si="511"/>
        <v>600000</v>
      </c>
      <c r="Q1007" s="21">
        <f t="shared" si="511"/>
        <v>400000</v>
      </c>
      <c r="R1007" s="21">
        <f t="shared" si="511"/>
        <v>600000</v>
      </c>
      <c r="S1007" s="21">
        <f t="shared" si="511"/>
        <v>600000</v>
      </c>
      <c r="T1007" s="21">
        <f t="shared" si="511"/>
        <v>0</v>
      </c>
      <c r="U1007" s="21">
        <f t="shared" si="511"/>
        <v>0</v>
      </c>
    </row>
    <row r="1008" spans="1:25" s="23" customFormat="1" ht="15.6" hidden="1" x14ac:dyDescent="0.25">
      <c r="A1008" s="24" t="s">
        <v>291</v>
      </c>
      <c r="B1008" s="25">
        <v>11</v>
      </c>
      <c r="C1008" s="52" t="s">
        <v>25</v>
      </c>
      <c r="D1008" s="42">
        <v>423</v>
      </c>
      <c r="E1008" s="20"/>
      <c r="F1008" s="20"/>
      <c r="G1008" s="21">
        <f>SUM(G1009)</f>
        <v>600000</v>
      </c>
      <c r="H1008" s="21">
        <f t="shared" si="511"/>
        <v>600000</v>
      </c>
      <c r="I1008" s="21">
        <f t="shared" si="511"/>
        <v>600000</v>
      </c>
      <c r="J1008" s="21">
        <f t="shared" si="511"/>
        <v>600000</v>
      </c>
      <c r="K1008" s="21">
        <f t="shared" si="511"/>
        <v>577825</v>
      </c>
      <c r="L1008" s="22">
        <f t="shared" si="509"/>
        <v>96.304166666666674</v>
      </c>
      <c r="M1008" s="21">
        <f t="shared" si="511"/>
        <v>500000</v>
      </c>
      <c r="N1008" s="21">
        <f t="shared" si="511"/>
        <v>500000</v>
      </c>
      <c r="O1008" s="21">
        <f t="shared" si="511"/>
        <v>600000</v>
      </c>
      <c r="P1008" s="21">
        <f t="shared" si="511"/>
        <v>600000</v>
      </c>
      <c r="Q1008" s="21">
        <f t="shared" si="511"/>
        <v>400000</v>
      </c>
      <c r="R1008" s="21">
        <f t="shared" si="511"/>
        <v>600000</v>
      </c>
      <c r="S1008" s="21">
        <f t="shared" si="511"/>
        <v>600000</v>
      </c>
      <c r="T1008" s="21">
        <f t="shared" si="511"/>
        <v>0</v>
      </c>
      <c r="U1008" s="21">
        <f t="shared" si="511"/>
        <v>0</v>
      </c>
      <c r="V1008" s="57"/>
      <c r="W1008" s="57"/>
      <c r="X1008" s="57"/>
      <c r="Y1008" s="12"/>
    </row>
    <row r="1009" spans="1:25" ht="30" hidden="1" x14ac:dyDescent="0.25">
      <c r="A1009" s="28" t="s">
        <v>291</v>
      </c>
      <c r="B1009" s="29">
        <v>11</v>
      </c>
      <c r="C1009" s="53" t="s">
        <v>25</v>
      </c>
      <c r="D1009" s="31">
        <v>4233</v>
      </c>
      <c r="E1009" s="32" t="s">
        <v>142</v>
      </c>
      <c r="F1009" s="38"/>
      <c r="G1009" s="1">
        <v>600000</v>
      </c>
      <c r="H1009" s="1">
        <v>600000</v>
      </c>
      <c r="I1009" s="1">
        <v>600000</v>
      </c>
      <c r="J1009" s="1">
        <v>600000</v>
      </c>
      <c r="K1009" s="1">
        <v>577825</v>
      </c>
      <c r="L1009" s="33">
        <f t="shared" si="509"/>
        <v>96.304166666666674</v>
      </c>
      <c r="M1009" s="1">
        <v>500000</v>
      </c>
      <c r="N1009" s="1">
        <v>500000</v>
      </c>
      <c r="O1009" s="1">
        <v>600000</v>
      </c>
      <c r="P1009" s="1">
        <f>O1009</f>
        <v>600000</v>
      </c>
      <c r="Q1009" s="1">
        <v>400000</v>
      </c>
      <c r="R1009" s="1">
        <v>600000</v>
      </c>
      <c r="S1009" s="1">
        <f>R1009</f>
        <v>600000</v>
      </c>
      <c r="T1009" s="1">
        <v>0</v>
      </c>
      <c r="U1009" s="1">
        <f>T1009</f>
        <v>0</v>
      </c>
    </row>
    <row r="1010" spans="1:25" ht="78" x14ac:dyDescent="0.25">
      <c r="A1010" s="417" t="s">
        <v>535</v>
      </c>
      <c r="B1010" s="417"/>
      <c r="C1010" s="417"/>
      <c r="D1010" s="417"/>
      <c r="E1010" s="20" t="s">
        <v>92</v>
      </c>
      <c r="F1010" s="51" t="s">
        <v>449</v>
      </c>
      <c r="G1010" s="21">
        <f>G1011+G1015+G1018+G1021+G1023+G1025+G1027+G1029</f>
        <v>12600000</v>
      </c>
      <c r="H1010" s="21">
        <f t="shared" ref="H1010:U1010" si="512">H1011+H1015+H1018+H1021+H1023+H1025+H1027+H1029</f>
        <v>12500000</v>
      </c>
      <c r="I1010" s="21">
        <f t="shared" si="512"/>
        <v>12600000</v>
      </c>
      <c r="J1010" s="21">
        <f t="shared" si="512"/>
        <v>12500000</v>
      </c>
      <c r="K1010" s="21">
        <f t="shared" si="512"/>
        <v>9603709.3900000006</v>
      </c>
      <c r="L1010" s="22">
        <f t="shared" si="509"/>
        <v>76.219915793650799</v>
      </c>
      <c r="M1010" s="21">
        <f t="shared" si="512"/>
        <v>14100000</v>
      </c>
      <c r="N1010" s="21">
        <f t="shared" si="512"/>
        <v>14000000</v>
      </c>
      <c r="O1010" s="21">
        <f t="shared" si="512"/>
        <v>13680000</v>
      </c>
      <c r="P1010" s="21">
        <f t="shared" si="512"/>
        <v>13580000</v>
      </c>
      <c r="Q1010" s="21">
        <f t="shared" si="512"/>
        <v>14011375</v>
      </c>
      <c r="R1010" s="21">
        <f t="shared" si="512"/>
        <v>14410000</v>
      </c>
      <c r="S1010" s="21">
        <f t="shared" si="512"/>
        <v>14310000</v>
      </c>
      <c r="T1010" s="21">
        <f t="shared" si="512"/>
        <v>15010000</v>
      </c>
      <c r="U1010" s="21">
        <f t="shared" si="512"/>
        <v>14910000</v>
      </c>
    </row>
    <row r="1011" spans="1:25" s="23" customFormat="1" ht="15.6" hidden="1" x14ac:dyDescent="0.25">
      <c r="A1011" s="24" t="s">
        <v>75</v>
      </c>
      <c r="B1011" s="25">
        <v>11</v>
      </c>
      <c r="C1011" s="52" t="s">
        <v>25</v>
      </c>
      <c r="D1011" s="27">
        <v>323</v>
      </c>
      <c r="E1011" s="20"/>
      <c r="F1011" s="20"/>
      <c r="G1011" s="21">
        <f t="shared" ref="G1011:N1011" si="513">SUM(G1012:G1014)</f>
        <v>5500000</v>
      </c>
      <c r="H1011" s="21">
        <f t="shared" si="513"/>
        <v>5500000</v>
      </c>
      <c r="I1011" s="21">
        <f t="shared" si="513"/>
        <v>5500000</v>
      </c>
      <c r="J1011" s="21">
        <f t="shared" si="513"/>
        <v>5500000</v>
      </c>
      <c r="K1011" s="21">
        <f t="shared" si="513"/>
        <v>5486557.0899999999</v>
      </c>
      <c r="L1011" s="78">
        <f t="shared" si="509"/>
        <v>99.755583454545445</v>
      </c>
      <c r="M1011" s="21">
        <f t="shared" si="513"/>
        <v>6150000</v>
      </c>
      <c r="N1011" s="21">
        <f t="shared" si="513"/>
        <v>6150000</v>
      </c>
      <c r="O1011" s="21">
        <f>SUM(O1012:O1014)</f>
        <v>6260000</v>
      </c>
      <c r="P1011" s="21">
        <f t="shared" ref="P1011:U1011" si="514">SUM(P1012:P1014)</f>
        <v>6260000</v>
      </c>
      <c r="Q1011" s="21">
        <f t="shared" si="514"/>
        <v>6014875</v>
      </c>
      <c r="R1011" s="21">
        <f t="shared" si="514"/>
        <v>6350000</v>
      </c>
      <c r="S1011" s="21">
        <f t="shared" si="514"/>
        <v>6350000</v>
      </c>
      <c r="T1011" s="21">
        <f t="shared" si="514"/>
        <v>6950000</v>
      </c>
      <c r="U1011" s="21">
        <f t="shared" si="514"/>
        <v>6950000</v>
      </c>
      <c r="V1011" s="57"/>
      <c r="W1011" s="57"/>
      <c r="X1011" s="57"/>
      <c r="Y1011" s="12"/>
    </row>
    <row r="1012" spans="1:25" hidden="1" x14ac:dyDescent="0.25">
      <c r="A1012" s="28" t="s">
        <v>75</v>
      </c>
      <c r="B1012" s="29">
        <v>11</v>
      </c>
      <c r="C1012" s="53" t="s">
        <v>25</v>
      </c>
      <c r="D1012" s="31">
        <v>3231</v>
      </c>
      <c r="E1012" s="32" t="s">
        <v>117</v>
      </c>
      <c r="F1012" s="32"/>
      <c r="G1012" s="1"/>
      <c r="H1012" s="1"/>
      <c r="I1012" s="1"/>
      <c r="J1012" s="1"/>
      <c r="K1012" s="1"/>
      <c r="L1012" s="77" t="str">
        <f t="shared" si="509"/>
        <v>-</v>
      </c>
      <c r="M1012" s="1"/>
      <c r="N1012" s="1"/>
      <c r="O1012" s="1">
        <v>50000</v>
      </c>
      <c r="P1012" s="1">
        <f>O1012</f>
        <v>50000</v>
      </c>
      <c r="Q1012" s="1"/>
      <c r="R1012" s="1">
        <v>40000</v>
      </c>
      <c r="S1012" s="1">
        <f>R1012</f>
        <v>40000</v>
      </c>
      <c r="T1012" s="1">
        <v>40000</v>
      </c>
      <c r="U1012" s="1">
        <f>T1012</f>
        <v>40000</v>
      </c>
    </row>
    <row r="1013" spans="1:25" hidden="1" x14ac:dyDescent="0.25">
      <c r="A1013" s="28" t="s">
        <v>75</v>
      </c>
      <c r="B1013" s="29">
        <v>11</v>
      </c>
      <c r="C1013" s="53" t="s">
        <v>25</v>
      </c>
      <c r="D1013" s="31">
        <v>3232</v>
      </c>
      <c r="E1013" s="32" t="s">
        <v>118</v>
      </c>
      <c r="F1013" s="32"/>
      <c r="G1013" s="76">
        <v>5500000</v>
      </c>
      <c r="H1013" s="76">
        <v>5500000</v>
      </c>
      <c r="I1013" s="76">
        <v>5500000</v>
      </c>
      <c r="J1013" s="76">
        <v>5500000</v>
      </c>
      <c r="K1013" s="76">
        <v>5486557.0899999999</v>
      </c>
      <c r="L1013" s="77">
        <f t="shared" si="509"/>
        <v>99.755583454545445</v>
      </c>
      <c r="M1013" s="76">
        <v>6150000</v>
      </c>
      <c r="N1013" s="76">
        <v>6150000</v>
      </c>
      <c r="O1013" s="76">
        <v>5900000</v>
      </c>
      <c r="P1013" s="76">
        <f t="shared" ref="P1013:P1026" si="515">O1013</f>
        <v>5900000</v>
      </c>
      <c r="Q1013" s="76">
        <v>6014875</v>
      </c>
      <c r="R1013" s="76">
        <v>6000000</v>
      </c>
      <c r="S1013" s="76">
        <f>R1013</f>
        <v>6000000</v>
      </c>
      <c r="T1013" s="76">
        <v>6600000</v>
      </c>
      <c r="U1013" s="76">
        <f>T1013</f>
        <v>6600000</v>
      </c>
    </row>
    <row r="1014" spans="1:25" hidden="1" x14ac:dyDescent="0.25">
      <c r="A1014" s="28" t="s">
        <v>75</v>
      </c>
      <c r="B1014" s="29">
        <v>11</v>
      </c>
      <c r="C1014" s="53" t="s">
        <v>25</v>
      </c>
      <c r="D1014" s="31">
        <v>3235</v>
      </c>
      <c r="E1014" s="32" t="s">
        <v>42</v>
      </c>
      <c r="F1014" s="32"/>
      <c r="M1014" s="76"/>
      <c r="N1014" s="76"/>
      <c r="O1014" s="76">
        <v>310000</v>
      </c>
      <c r="P1014" s="76">
        <f>O1014</f>
        <v>310000</v>
      </c>
      <c r="Q1014" s="76"/>
      <c r="R1014" s="76">
        <v>310000</v>
      </c>
      <c r="S1014" s="76">
        <f>R1014</f>
        <v>310000</v>
      </c>
      <c r="T1014" s="76">
        <v>310000</v>
      </c>
      <c r="U1014" s="76">
        <f>T1014</f>
        <v>310000</v>
      </c>
    </row>
    <row r="1015" spans="1:25" s="23" customFormat="1" ht="15.6" hidden="1" x14ac:dyDescent="0.25">
      <c r="A1015" s="24" t="s">
        <v>75</v>
      </c>
      <c r="B1015" s="25">
        <v>11</v>
      </c>
      <c r="C1015" s="52" t="s">
        <v>25</v>
      </c>
      <c r="D1015" s="27">
        <v>363</v>
      </c>
      <c r="E1015" s="20"/>
      <c r="F1015" s="20"/>
      <c r="G1015" s="57">
        <f>SUM(G1016:G1017)</f>
        <v>200000</v>
      </c>
      <c r="H1015" s="57">
        <f t="shared" ref="H1015:U1015" si="516">SUM(H1016:H1017)</f>
        <v>200000</v>
      </c>
      <c r="I1015" s="57">
        <f t="shared" si="516"/>
        <v>200000</v>
      </c>
      <c r="J1015" s="57">
        <f t="shared" si="516"/>
        <v>200000</v>
      </c>
      <c r="K1015" s="57">
        <f t="shared" si="516"/>
        <v>0</v>
      </c>
      <c r="L1015" s="78">
        <f t="shared" si="509"/>
        <v>0</v>
      </c>
      <c r="M1015" s="57">
        <f t="shared" si="516"/>
        <v>200000</v>
      </c>
      <c r="N1015" s="57">
        <f t="shared" si="516"/>
        <v>200000</v>
      </c>
      <c r="O1015" s="57">
        <f t="shared" si="516"/>
        <v>20000</v>
      </c>
      <c r="P1015" s="57">
        <f t="shared" si="516"/>
        <v>20000</v>
      </c>
      <c r="Q1015" s="57">
        <f t="shared" si="516"/>
        <v>250000</v>
      </c>
      <c r="R1015" s="57">
        <f t="shared" si="516"/>
        <v>260000</v>
      </c>
      <c r="S1015" s="57">
        <f t="shared" si="516"/>
        <v>260000</v>
      </c>
      <c r="T1015" s="57">
        <f t="shared" si="516"/>
        <v>260000</v>
      </c>
      <c r="U1015" s="57">
        <f t="shared" si="516"/>
        <v>260000</v>
      </c>
      <c r="V1015" s="57"/>
      <c r="W1015" s="57"/>
      <c r="X1015" s="57"/>
      <c r="Y1015" s="12"/>
    </row>
    <row r="1016" spans="1:25" ht="30" hidden="1" x14ac:dyDescent="0.25">
      <c r="A1016" s="28" t="s">
        <v>75</v>
      </c>
      <c r="B1016" s="29">
        <v>11</v>
      </c>
      <c r="C1016" s="53" t="s">
        <v>25</v>
      </c>
      <c r="D1016" s="31">
        <v>3631</v>
      </c>
      <c r="E1016" s="32" t="s">
        <v>404</v>
      </c>
      <c r="F1016" s="32"/>
      <c r="L1016" s="77" t="str">
        <f t="shared" si="509"/>
        <v>-</v>
      </c>
      <c r="M1016" s="76">
        <v>100000</v>
      </c>
      <c r="N1016" s="76">
        <v>100000</v>
      </c>
      <c r="O1016" s="76">
        <v>10000</v>
      </c>
      <c r="P1016" s="76">
        <f t="shared" si="515"/>
        <v>10000</v>
      </c>
      <c r="Q1016" s="76">
        <v>150000</v>
      </c>
      <c r="R1016" s="76">
        <v>250000</v>
      </c>
      <c r="S1016" s="76">
        <f t="shared" ref="S1016:S1026" si="517">R1016</f>
        <v>250000</v>
      </c>
      <c r="T1016" s="76">
        <v>250000</v>
      </c>
      <c r="U1016" s="76">
        <f t="shared" ref="U1016:U1026" si="518">T1016</f>
        <v>250000</v>
      </c>
    </row>
    <row r="1017" spans="1:25" ht="30" hidden="1" x14ac:dyDescent="0.25">
      <c r="A1017" s="28" t="s">
        <v>75</v>
      </c>
      <c r="B1017" s="29">
        <v>11</v>
      </c>
      <c r="C1017" s="53" t="s">
        <v>25</v>
      </c>
      <c r="D1017" s="31">
        <v>3632</v>
      </c>
      <c r="E1017" s="32" t="s">
        <v>310</v>
      </c>
      <c r="F1017" s="32"/>
      <c r="G1017" s="76">
        <v>200000</v>
      </c>
      <c r="H1017" s="76">
        <v>200000</v>
      </c>
      <c r="I1017" s="76">
        <v>200000</v>
      </c>
      <c r="J1017" s="76">
        <v>200000</v>
      </c>
      <c r="L1017" s="77">
        <f t="shared" si="509"/>
        <v>0</v>
      </c>
      <c r="M1017" s="76">
        <v>100000</v>
      </c>
      <c r="N1017" s="76">
        <v>100000</v>
      </c>
      <c r="O1017" s="76">
        <v>10000</v>
      </c>
      <c r="P1017" s="76">
        <f t="shared" si="515"/>
        <v>10000</v>
      </c>
      <c r="Q1017" s="76">
        <v>100000</v>
      </c>
      <c r="R1017" s="76">
        <v>10000</v>
      </c>
      <c r="S1017" s="76">
        <f t="shared" si="517"/>
        <v>10000</v>
      </c>
      <c r="T1017" s="76">
        <v>10000</v>
      </c>
      <c r="U1017" s="76">
        <f t="shared" si="518"/>
        <v>10000</v>
      </c>
    </row>
    <row r="1018" spans="1:25" s="23" customFormat="1" ht="15.6" hidden="1" x14ac:dyDescent="0.25">
      <c r="A1018" s="24" t="s">
        <v>75</v>
      </c>
      <c r="B1018" s="25">
        <v>11</v>
      </c>
      <c r="C1018" s="52" t="s">
        <v>25</v>
      </c>
      <c r="D1018" s="27">
        <v>412</v>
      </c>
      <c r="E1018" s="20"/>
      <c r="F1018" s="20"/>
      <c r="G1018" s="57">
        <f>SUM(G1019:G1020)</f>
        <v>1350000</v>
      </c>
      <c r="H1018" s="57">
        <f t="shared" ref="H1018:U1018" si="519">SUM(H1019:H1020)</f>
        <v>1350000</v>
      </c>
      <c r="I1018" s="57">
        <f t="shared" si="519"/>
        <v>1350000</v>
      </c>
      <c r="J1018" s="57">
        <f t="shared" si="519"/>
        <v>1350000</v>
      </c>
      <c r="K1018" s="57">
        <f t="shared" si="519"/>
        <v>61120</v>
      </c>
      <c r="L1018" s="78">
        <f t="shared" si="509"/>
        <v>4.5274074074074067</v>
      </c>
      <c r="M1018" s="57">
        <f t="shared" si="519"/>
        <v>1250000</v>
      </c>
      <c r="N1018" s="57">
        <f t="shared" si="519"/>
        <v>1250000</v>
      </c>
      <c r="O1018" s="57">
        <f t="shared" si="519"/>
        <v>1350000</v>
      </c>
      <c r="P1018" s="57">
        <f t="shared" si="519"/>
        <v>1350000</v>
      </c>
      <c r="Q1018" s="57">
        <f t="shared" si="519"/>
        <v>1100000</v>
      </c>
      <c r="R1018" s="57">
        <f t="shared" si="519"/>
        <v>1200000</v>
      </c>
      <c r="S1018" s="57">
        <f t="shared" si="519"/>
        <v>1200000</v>
      </c>
      <c r="T1018" s="57">
        <f t="shared" si="519"/>
        <v>1200000</v>
      </c>
      <c r="U1018" s="57">
        <f t="shared" si="519"/>
        <v>1200000</v>
      </c>
      <c r="V1018" s="57"/>
      <c r="W1018" s="57"/>
      <c r="X1018" s="57"/>
      <c r="Y1018" s="12"/>
    </row>
    <row r="1019" spans="1:25" hidden="1" x14ac:dyDescent="0.25">
      <c r="A1019" s="28" t="s">
        <v>75</v>
      </c>
      <c r="B1019" s="29">
        <v>11</v>
      </c>
      <c r="C1019" s="53" t="s">
        <v>25</v>
      </c>
      <c r="D1019" s="31">
        <v>4123</v>
      </c>
      <c r="E1019" s="32"/>
      <c r="F1019" s="32"/>
      <c r="L1019" s="77" t="str">
        <f t="shared" si="509"/>
        <v>-</v>
      </c>
      <c r="M1019" s="76"/>
      <c r="N1019" s="76"/>
      <c r="O1019" s="76">
        <v>100000</v>
      </c>
      <c r="P1019" s="76">
        <f>O1019</f>
        <v>100000</v>
      </c>
      <c r="Q1019" s="76"/>
      <c r="R1019" s="76">
        <v>100000</v>
      </c>
      <c r="S1019" s="76">
        <f>R1019</f>
        <v>100000</v>
      </c>
      <c r="T1019" s="76">
        <v>100000</v>
      </c>
      <c r="U1019" s="76">
        <f>T1019</f>
        <v>100000</v>
      </c>
    </row>
    <row r="1020" spans="1:25" hidden="1" x14ac:dyDescent="0.25">
      <c r="A1020" s="28" t="s">
        <v>75</v>
      </c>
      <c r="B1020" s="29">
        <v>11</v>
      </c>
      <c r="C1020" s="53" t="s">
        <v>25</v>
      </c>
      <c r="D1020" s="31">
        <v>4126</v>
      </c>
      <c r="E1020" s="32" t="s">
        <v>4</v>
      </c>
      <c r="F1020" s="32"/>
      <c r="G1020" s="76">
        <v>1350000</v>
      </c>
      <c r="H1020" s="76">
        <v>1350000</v>
      </c>
      <c r="I1020" s="76">
        <v>1350000</v>
      </c>
      <c r="J1020" s="76">
        <v>1350000</v>
      </c>
      <c r="K1020" s="76">
        <v>61120</v>
      </c>
      <c r="L1020" s="77">
        <f t="shared" si="509"/>
        <v>4.5274074074074067</v>
      </c>
      <c r="M1020" s="76">
        <v>1250000</v>
      </c>
      <c r="N1020" s="76">
        <v>1250000</v>
      </c>
      <c r="O1020" s="76">
        <v>1250000</v>
      </c>
      <c r="P1020" s="76">
        <f t="shared" si="515"/>
        <v>1250000</v>
      </c>
      <c r="Q1020" s="76">
        <v>1100000</v>
      </c>
      <c r="R1020" s="76">
        <v>1100000</v>
      </c>
      <c r="S1020" s="76">
        <f t="shared" si="517"/>
        <v>1100000</v>
      </c>
      <c r="T1020" s="76">
        <v>1100000</v>
      </c>
      <c r="U1020" s="76">
        <f t="shared" si="518"/>
        <v>1100000</v>
      </c>
    </row>
    <row r="1021" spans="1:25" s="23" customFormat="1" ht="15.6" hidden="1" x14ac:dyDescent="0.25">
      <c r="A1021" s="24" t="s">
        <v>75</v>
      </c>
      <c r="B1021" s="25">
        <v>11</v>
      </c>
      <c r="C1021" s="52" t="s">
        <v>25</v>
      </c>
      <c r="D1021" s="27">
        <v>421</v>
      </c>
      <c r="E1021" s="20"/>
      <c r="F1021" s="20"/>
      <c r="G1021" s="57">
        <f>SUM(G1022)</f>
        <v>3450000</v>
      </c>
      <c r="H1021" s="57">
        <f t="shared" ref="H1021:U1021" si="520">SUM(H1022)</f>
        <v>3450000</v>
      </c>
      <c r="I1021" s="57">
        <f t="shared" si="520"/>
        <v>3450000</v>
      </c>
      <c r="J1021" s="57">
        <f t="shared" si="520"/>
        <v>3450000</v>
      </c>
      <c r="K1021" s="57">
        <f t="shared" si="520"/>
        <v>3384344.8</v>
      </c>
      <c r="L1021" s="78">
        <f t="shared" si="509"/>
        <v>98.096950724637679</v>
      </c>
      <c r="M1021" s="57">
        <f t="shared" si="520"/>
        <v>4400000</v>
      </c>
      <c r="N1021" s="57">
        <f t="shared" si="520"/>
        <v>4400000</v>
      </c>
      <c r="O1021" s="57">
        <f t="shared" si="520"/>
        <v>4200000</v>
      </c>
      <c r="P1021" s="57">
        <f t="shared" si="520"/>
        <v>4200000</v>
      </c>
      <c r="Q1021" s="57">
        <f t="shared" si="520"/>
        <v>4746500</v>
      </c>
      <c r="R1021" s="57">
        <f t="shared" si="520"/>
        <v>5000000</v>
      </c>
      <c r="S1021" s="57">
        <f t="shared" si="520"/>
        <v>5000000</v>
      </c>
      <c r="T1021" s="57">
        <f t="shared" si="520"/>
        <v>5000000</v>
      </c>
      <c r="U1021" s="57">
        <f t="shared" si="520"/>
        <v>5000000</v>
      </c>
      <c r="V1021" s="57"/>
      <c r="W1021" s="57"/>
      <c r="X1021" s="57"/>
      <c r="Y1021" s="12"/>
    </row>
    <row r="1022" spans="1:25" hidden="1" x14ac:dyDescent="0.25">
      <c r="A1022" s="28" t="s">
        <v>75</v>
      </c>
      <c r="B1022" s="29">
        <v>11</v>
      </c>
      <c r="C1022" s="53" t="s">
        <v>25</v>
      </c>
      <c r="D1022" s="31">
        <v>4214</v>
      </c>
      <c r="E1022" s="32" t="s">
        <v>154</v>
      </c>
      <c r="F1022" s="32"/>
      <c r="G1022" s="76">
        <v>3450000</v>
      </c>
      <c r="H1022" s="76">
        <v>3450000</v>
      </c>
      <c r="I1022" s="76">
        <v>3450000</v>
      </c>
      <c r="J1022" s="76">
        <v>3450000</v>
      </c>
      <c r="K1022" s="76">
        <v>3384344.8</v>
      </c>
      <c r="L1022" s="77">
        <f t="shared" si="509"/>
        <v>98.096950724637679</v>
      </c>
      <c r="M1022" s="76">
        <v>4400000</v>
      </c>
      <c r="N1022" s="76">
        <v>4400000</v>
      </c>
      <c r="O1022" s="76">
        <v>4200000</v>
      </c>
      <c r="P1022" s="76">
        <f t="shared" si="515"/>
        <v>4200000</v>
      </c>
      <c r="Q1022" s="76">
        <v>4746500</v>
      </c>
      <c r="R1022" s="76">
        <v>5000000</v>
      </c>
      <c r="S1022" s="76">
        <f t="shared" si="517"/>
        <v>5000000</v>
      </c>
      <c r="T1022" s="76">
        <v>5000000</v>
      </c>
      <c r="U1022" s="76">
        <f t="shared" si="518"/>
        <v>5000000</v>
      </c>
    </row>
    <row r="1023" spans="1:25" s="23" customFormat="1" ht="15.6" hidden="1" x14ac:dyDescent="0.25">
      <c r="A1023" s="24" t="s">
        <v>75</v>
      </c>
      <c r="B1023" s="25">
        <v>11</v>
      </c>
      <c r="C1023" s="52" t="s">
        <v>25</v>
      </c>
      <c r="D1023" s="27">
        <v>451</v>
      </c>
      <c r="E1023" s="20"/>
      <c r="F1023" s="20"/>
      <c r="G1023" s="57">
        <f>SUM(G1024)</f>
        <v>800000</v>
      </c>
      <c r="H1023" s="57">
        <f t="shared" ref="H1023:U1023" si="521">SUM(H1024)</f>
        <v>800000</v>
      </c>
      <c r="I1023" s="57">
        <f t="shared" si="521"/>
        <v>800000</v>
      </c>
      <c r="J1023" s="57">
        <f t="shared" si="521"/>
        <v>800000</v>
      </c>
      <c r="K1023" s="57">
        <f t="shared" si="521"/>
        <v>371750</v>
      </c>
      <c r="L1023" s="78">
        <f t="shared" si="509"/>
        <v>46.46875</v>
      </c>
      <c r="M1023" s="57">
        <f t="shared" si="521"/>
        <v>800000</v>
      </c>
      <c r="N1023" s="57">
        <f t="shared" si="521"/>
        <v>800000</v>
      </c>
      <c r="O1023" s="21">
        <f t="shared" si="521"/>
        <v>1650000</v>
      </c>
      <c r="P1023" s="57">
        <f t="shared" si="521"/>
        <v>1650000</v>
      </c>
      <c r="Q1023" s="57">
        <f t="shared" si="521"/>
        <v>600000</v>
      </c>
      <c r="R1023" s="57">
        <f t="shared" si="521"/>
        <v>1300000</v>
      </c>
      <c r="S1023" s="57">
        <f t="shared" si="521"/>
        <v>1300000</v>
      </c>
      <c r="T1023" s="57">
        <f t="shared" si="521"/>
        <v>1300000</v>
      </c>
      <c r="U1023" s="57">
        <f t="shared" si="521"/>
        <v>1300000</v>
      </c>
      <c r="V1023" s="57"/>
      <c r="W1023" s="57"/>
      <c r="X1023" s="57"/>
      <c r="Y1023" s="12"/>
    </row>
    <row r="1024" spans="1:25" s="23" customFormat="1" ht="15.6" hidden="1" x14ac:dyDescent="0.25">
      <c r="A1024" s="28" t="s">
        <v>75</v>
      </c>
      <c r="B1024" s="29">
        <v>11</v>
      </c>
      <c r="C1024" s="53" t="s">
        <v>25</v>
      </c>
      <c r="D1024" s="31">
        <v>4511</v>
      </c>
      <c r="E1024" s="32" t="s">
        <v>136</v>
      </c>
      <c r="F1024" s="32"/>
      <c r="G1024" s="76">
        <v>800000</v>
      </c>
      <c r="H1024" s="76">
        <v>800000</v>
      </c>
      <c r="I1024" s="76">
        <v>800000</v>
      </c>
      <c r="J1024" s="76">
        <v>800000</v>
      </c>
      <c r="K1024" s="76">
        <v>371750</v>
      </c>
      <c r="L1024" s="77">
        <f t="shared" si="509"/>
        <v>46.46875</v>
      </c>
      <c r="M1024" s="76">
        <v>800000</v>
      </c>
      <c r="N1024" s="76">
        <v>800000</v>
      </c>
      <c r="O1024" s="76">
        <v>1650000</v>
      </c>
      <c r="P1024" s="76">
        <f t="shared" si="515"/>
        <v>1650000</v>
      </c>
      <c r="Q1024" s="76">
        <v>600000</v>
      </c>
      <c r="R1024" s="76">
        <v>1300000</v>
      </c>
      <c r="S1024" s="76">
        <f t="shared" si="517"/>
        <v>1300000</v>
      </c>
      <c r="T1024" s="76">
        <v>1300000</v>
      </c>
      <c r="U1024" s="76">
        <f t="shared" si="518"/>
        <v>1300000</v>
      </c>
      <c r="V1024" s="57"/>
      <c r="W1024" s="57"/>
      <c r="X1024" s="57"/>
      <c r="Y1024" s="12"/>
    </row>
    <row r="1025" spans="1:25" s="23" customFormat="1" ht="15.6" hidden="1" x14ac:dyDescent="0.25">
      <c r="A1025" s="24" t="s">
        <v>75</v>
      </c>
      <c r="B1025" s="25">
        <v>11</v>
      </c>
      <c r="C1025" s="52" t="s">
        <v>25</v>
      </c>
      <c r="D1025" s="27">
        <v>454</v>
      </c>
      <c r="E1025" s="20"/>
      <c r="F1025" s="20"/>
      <c r="G1025" s="57">
        <f>SUM(G1026)</f>
        <v>1200000</v>
      </c>
      <c r="H1025" s="57">
        <f t="shared" ref="H1025:U1025" si="522">SUM(H1026)</f>
        <v>1200000</v>
      </c>
      <c r="I1025" s="57">
        <f t="shared" si="522"/>
        <v>1200000</v>
      </c>
      <c r="J1025" s="57">
        <f t="shared" si="522"/>
        <v>1200000</v>
      </c>
      <c r="K1025" s="57">
        <f t="shared" si="522"/>
        <v>45000</v>
      </c>
      <c r="L1025" s="78">
        <f t="shared" si="509"/>
        <v>3.75</v>
      </c>
      <c r="M1025" s="57">
        <f t="shared" si="522"/>
        <v>1200000</v>
      </c>
      <c r="N1025" s="57">
        <f t="shared" si="522"/>
        <v>1200000</v>
      </c>
      <c r="O1025" s="21">
        <f t="shared" si="522"/>
        <v>100000</v>
      </c>
      <c r="P1025" s="57">
        <f t="shared" si="522"/>
        <v>100000</v>
      </c>
      <c r="Q1025" s="57">
        <f t="shared" si="522"/>
        <v>1200000</v>
      </c>
      <c r="R1025" s="57">
        <f t="shared" si="522"/>
        <v>200000</v>
      </c>
      <c r="S1025" s="57">
        <f t="shared" si="522"/>
        <v>200000</v>
      </c>
      <c r="T1025" s="57">
        <f t="shared" si="522"/>
        <v>200000</v>
      </c>
      <c r="U1025" s="57">
        <f t="shared" si="522"/>
        <v>200000</v>
      </c>
      <c r="V1025" s="57"/>
      <c r="W1025" s="57"/>
      <c r="X1025" s="57"/>
      <c r="Y1025" s="12"/>
    </row>
    <row r="1026" spans="1:25" hidden="1" x14ac:dyDescent="0.25">
      <c r="A1026" s="28" t="s">
        <v>75</v>
      </c>
      <c r="B1026" s="29">
        <v>11</v>
      </c>
      <c r="C1026" s="53" t="s">
        <v>25</v>
      </c>
      <c r="D1026" s="56" t="s">
        <v>74</v>
      </c>
      <c r="E1026" s="32" t="s">
        <v>155</v>
      </c>
      <c r="F1026" s="32"/>
      <c r="G1026" s="76">
        <v>1200000</v>
      </c>
      <c r="H1026" s="76">
        <v>1200000</v>
      </c>
      <c r="I1026" s="76">
        <v>1200000</v>
      </c>
      <c r="J1026" s="76">
        <v>1200000</v>
      </c>
      <c r="K1026" s="76">
        <v>45000</v>
      </c>
      <c r="L1026" s="77">
        <f t="shared" si="509"/>
        <v>3.75</v>
      </c>
      <c r="M1026" s="76">
        <v>1200000</v>
      </c>
      <c r="N1026" s="76">
        <v>1200000</v>
      </c>
      <c r="O1026" s="76">
        <v>100000</v>
      </c>
      <c r="P1026" s="76">
        <f t="shared" si="515"/>
        <v>100000</v>
      </c>
      <c r="Q1026" s="76">
        <v>1200000</v>
      </c>
      <c r="R1026" s="76">
        <v>200000</v>
      </c>
      <c r="S1026" s="76">
        <f t="shared" si="517"/>
        <v>200000</v>
      </c>
      <c r="T1026" s="76">
        <v>200000</v>
      </c>
      <c r="U1026" s="76">
        <f t="shared" si="518"/>
        <v>200000</v>
      </c>
    </row>
    <row r="1027" spans="1:25" s="23" customFormat="1" ht="15.6" hidden="1" x14ac:dyDescent="0.25">
      <c r="A1027" s="24" t="s">
        <v>75</v>
      </c>
      <c r="B1027" s="25">
        <v>52</v>
      </c>
      <c r="C1027" s="52" t="s">
        <v>25</v>
      </c>
      <c r="D1027" s="42">
        <v>323</v>
      </c>
      <c r="E1027" s="20"/>
      <c r="F1027" s="20"/>
      <c r="G1027" s="57">
        <f>SUM(G1028)</f>
        <v>50000</v>
      </c>
      <c r="H1027" s="57">
        <f t="shared" ref="H1027:U1027" si="523">SUM(H1028)</f>
        <v>0</v>
      </c>
      <c r="I1027" s="57">
        <f t="shared" si="523"/>
        <v>50000</v>
      </c>
      <c r="J1027" s="57">
        <f t="shared" si="523"/>
        <v>0</v>
      </c>
      <c r="K1027" s="57">
        <f t="shared" si="523"/>
        <v>0</v>
      </c>
      <c r="L1027" s="78">
        <f t="shared" si="509"/>
        <v>0</v>
      </c>
      <c r="M1027" s="57">
        <f t="shared" si="523"/>
        <v>50000</v>
      </c>
      <c r="N1027" s="57">
        <f t="shared" si="523"/>
        <v>0</v>
      </c>
      <c r="O1027" s="57">
        <f t="shared" si="523"/>
        <v>0</v>
      </c>
      <c r="P1027" s="57">
        <f t="shared" si="523"/>
        <v>0</v>
      </c>
      <c r="Q1027" s="57">
        <f t="shared" si="523"/>
        <v>50000</v>
      </c>
      <c r="R1027" s="57">
        <f t="shared" si="523"/>
        <v>0</v>
      </c>
      <c r="S1027" s="57">
        <f t="shared" si="523"/>
        <v>0</v>
      </c>
      <c r="T1027" s="57">
        <f t="shared" si="523"/>
        <v>0</v>
      </c>
      <c r="U1027" s="57">
        <f t="shared" si="523"/>
        <v>0</v>
      </c>
      <c r="V1027" s="57"/>
      <c r="W1027" s="57"/>
      <c r="X1027" s="57"/>
      <c r="Y1027" s="12"/>
    </row>
    <row r="1028" spans="1:25" hidden="1" x14ac:dyDescent="0.25">
      <c r="A1028" s="28" t="s">
        <v>75</v>
      </c>
      <c r="B1028" s="29">
        <v>52</v>
      </c>
      <c r="C1028" s="53" t="s">
        <v>25</v>
      </c>
      <c r="D1028" s="56">
        <v>3232</v>
      </c>
      <c r="E1028" s="32" t="s">
        <v>118</v>
      </c>
      <c r="F1028" s="32"/>
      <c r="G1028" s="76">
        <v>50000</v>
      </c>
      <c r="H1028" s="101"/>
      <c r="I1028" s="76">
        <v>50000</v>
      </c>
      <c r="J1028" s="101"/>
      <c r="K1028" s="76">
        <v>0</v>
      </c>
      <c r="L1028" s="77">
        <f t="shared" si="509"/>
        <v>0</v>
      </c>
      <c r="M1028" s="76">
        <v>50000</v>
      </c>
      <c r="N1028" s="101"/>
      <c r="O1028" s="76"/>
      <c r="P1028" s="101"/>
      <c r="Q1028" s="76">
        <v>50000</v>
      </c>
      <c r="R1028" s="76"/>
      <c r="S1028" s="101"/>
      <c r="T1028" s="76"/>
      <c r="U1028" s="101"/>
    </row>
    <row r="1029" spans="1:25" s="23" customFormat="1" ht="15.6" hidden="1" x14ac:dyDescent="0.25">
      <c r="A1029" s="24" t="s">
        <v>75</v>
      </c>
      <c r="B1029" s="25">
        <v>52</v>
      </c>
      <c r="C1029" s="52" t="s">
        <v>25</v>
      </c>
      <c r="D1029" s="42">
        <v>412</v>
      </c>
      <c r="E1029" s="20"/>
      <c r="F1029" s="20"/>
      <c r="G1029" s="57">
        <f>SUM(G1030)</f>
        <v>50000</v>
      </c>
      <c r="H1029" s="57">
        <f t="shared" ref="H1029:U1029" si="524">SUM(H1030)</f>
        <v>0</v>
      </c>
      <c r="I1029" s="57">
        <f t="shared" si="524"/>
        <v>50000</v>
      </c>
      <c r="J1029" s="57">
        <f t="shared" si="524"/>
        <v>0</v>
      </c>
      <c r="K1029" s="57">
        <f t="shared" si="524"/>
        <v>254937.5</v>
      </c>
      <c r="L1029" s="78">
        <f t="shared" si="509"/>
        <v>509.875</v>
      </c>
      <c r="M1029" s="57">
        <f t="shared" si="524"/>
        <v>50000</v>
      </c>
      <c r="N1029" s="57">
        <f t="shared" si="524"/>
        <v>0</v>
      </c>
      <c r="O1029" s="57">
        <f t="shared" si="524"/>
        <v>100000</v>
      </c>
      <c r="P1029" s="57">
        <f t="shared" si="524"/>
        <v>0</v>
      </c>
      <c r="Q1029" s="57">
        <f t="shared" si="524"/>
        <v>50000</v>
      </c>
      <c r="R1029" s="57">
        <f t="shared" si="524"/>
        <v>100000</v>
      </c>
      <c r="S1029" s="57">
        <f t="shared" si="524"/>
        <v>0</v>
      </c>
      <c r="T1029" s="57">
        <f t="shared" si="524"/>
        <v>100000</v>
      </c>
      <c r="U1029" s="57">
        <f t="shared" si="524"/>
        <v>0</v>
      </c>
      <c r="V1029" s="57"/>
      <c r="W1029" s="57"/>
      <c r="X1029" s="57"/>
      <c r="Y1029" s="12"/>
    </row>
    <row r="1030" spans="1:25" hidden="1" x14ac:dyDescent="0.25">
      <c r="A1030" s="28" t="s">
        <v>75</v>
      </c>
      <c r="B1030" s="29">
        <v>52</v>
      </c>
      <c r="C1030" s="53" t="s">
        <v>25</v>
      </c>
      <c r="D1030" s="56" t="s">
        <v>82</v>
      </c>
      <c r="E1030" s="32" t="s">
        <v>4</v>
      </c>
      <c r="F1030" s="32"/>
      <c r="G1030" s="76">
        <v>50000</v>
      </c>
      <c r="H1030" s="101"/>
      <c r="I1030" s="76">
        <v>50000</v>
      </c>
      <c r="J1030" s="101"/>
      <c r="K1030" s="76">
        <v>254937.5</v>
      </c>
      <c r="L1030" s="77">
        <f t="shared" si="509"/>
        <v>509.875</v>
      </c>
      <c r="M1030" s="76">
        <v>50000</v>
      </c>
      <c r="N1030" s="101"/>
      <c r="O1030" s="76">
        <v>100000</v>
      </c>
      <c r="P1030" s="101"/>
      <c r="Q1030" s="76">
        <v>50000</v>
      </c>
      <c r="R1030" s="76">
        <v>100000</v>
      </c>
      <c r="S1030" s="101"/>
      <c r="T1030" s="76">
        <v>100000</v>
      </c>
      <c r="U1030" s="101"/>
    </row>
    <row r="1031" spans="1:25" ht="78" x14ac:dyDescent="0.25">
      <c r="A1031" s="417" t="s">
        <v>536</v>
      </c>
      <c r="B1031" s="417"/>
      <c r="C1031" s="417"/>
      <c r="D1031" s="417"/>
      <c r="E1031" s="20" t="s">
        <v>94</v>
      </c>
      <c r="F1031" s="51" t="s">
        <v>449</v>
      </c>
      <c r="G1031" s="55">
        <f>SUM(G1032)</f>
        <v>600000</v>
      </c>
      <c r="H1031" s="55">
        <f t="shared" ref="H1031:U1032" si="525">SUM(H1032)</f>
        <v>600000</v>
      </c>
      <c r="I1031" s="55">
        <f t="shared" si="525"/>
        <v>600000</v>
      </c>
      <c r="J1031" s="55">
        <f t="shared" si="525"/>
        <v>600000</v>
      </c>
      <c r="K1031" s="55">
        <f t="shared" si="525"/>
        <v>600000</v>
      </c>
      <c r="L1031" s="22">
        <f t="shared" si="509"/>
        <v>100</v>
      </c>
      <c r="M1031" s="55">
        <f t="shared" si="525"/>
        <v>600000</v>
      </c>
      <c r="N1031" s="55">
        <f t="shared" si="525"/>
        <v>600000</v>
      </c>
      <c r="O1031" s="55">
        <f t="shared" si="525"/>
        <v>600000</v>
      </c>
      <c r="P1031" s="55">
        <f t="shared" si="525"/>
        <v>600000</v>
      </c>
      <c r="Q1031" s="55">
        <f t="shared" si="525"/>
        <v>600000</v>
      </c>
      <c r="R1031" s="55">
        <f t="shared" si="525"/>
        <v>600000</v>
      </c>
      <c r="S1031" s="55">
        <f t="shared" si="525"/>
        <v>600000</v>
      </c>
      <c r="T1031" s="55">
        <f t="shared" si="525"/>
        <v>600000</v>
      </c>
      <c r="U1031" s="55">
        <f t="shared" si="525"/>
        <v>600000</v>
      </c>
    </row>
    <row r="1032" spans="1:25" s="23" customFormat="1" ht="15.6" hidden="1" x14ac:dyDescent="0.25">
      <c r="A1032" s="24" t="s">
        <v>97</v>
      </c>
      <c r="B1032" s="25">
        <v>11</v>
      </c>
      <c r="C1032" s="52" t="s">
        <v>25</v>
      </c>
      <c r="D1032" s="42">
        <v>412</v>
      </c>
      <c r="E1032" s="20"/>
      <c r="F1032" s="20"/>
      <c r="G1032" s="55">
        <f>SUM(G1033)</f>
        <v>600000</v>
      </c>
      <c r="H1032" s="55">
        <f t="shared" si="525"/>
        <v>600000</v>
      </c>
      <c r="I1032" s="55">
        <f t="shared" si="525"/>
        <v>600000</v>
      </c>
      <c r="J1032" s="55">
        <f t="shared" si="525"/>
        <v>600000</v>
      </c>
      <c r="K1032" s="55">
        <f t="shared" si="525"/>
        <v>600000</v>
      </c>
      <c r="L1032" s="22">
        <f t="shared" si="509"/>
        <v>100</v>
      </c>
      <c r="M1032" s="55">
        <f t="shared" si="525"/>
        <v>600000</v>
      </c>
      <c r="N1032" s="55">
        <f t="shared" si="525"/>
        <v>600000</v>
      </c>
      <c r="O1032" s="55">
        <f t="shared" si="525"/>
        <v>600000</v>
      </c>
      <c r="P1032" s="55">
        <f t="shared" si="525"/>
        <v>600000</v>
      </c>
      <c r="Q1032" s="55">
        <f t="shared" si="525"/>
        <v>600000</v>
      </c>
      <c r="R1032" s="55">
        <f t="shared" si="525"/>
        <v>600000</v>
      </c>
      <c r="S1032" s="55">
        <f t="shared" si="525"/>
        <v>600000</v>
      </c>
      <c r="T1032" s="55">
        <f t="shared" si="525"/>
        <v>600000</v>
      </c>
      <c r="U1032" s="55">
        <f t="shared" si="525"/>
        <v>600000</v>
      </c>
      <c r="V1032" s="57"/>
      <c r="W1032" s="57"/>
      <c r="X1032" s="57"/>
      <c r="Y1032" s="12"/>
    </row>
    <row r="1033" spans="1:25" hidden="1" x14ac:dyDescent="0.25">
      <c r="A1033" s="28" t="s">
        <v>97</v>
      </c>
      <c r="B1033" s="29">
        <v>11</v>
      </c>
      <c r="C1033" s="53" t="s">
        <v>25</v>
      </c>
      <c r="D1033" s="56" t="s">
        <v>82</v>
      </c>
      <c r="E1033" s="32" t="s">
        <v>4</v>
      </c>
      <c r="F1033" s="32"/>
      <c r="G1033" s="54">
        <v>600000</v>
      </c>
      <c r="H1033" s="54">
        <v>600000</v>
      </c>
      <c r="I1033" s="54">
        <v>600000</v>
      </c>
      <c r="J1033" s="54">
        <v>600000</v>
      </c>
      <c r="K1033" s="54">
        <v>600000</v>
      </c>
      <c r="L1033" s="33">
        <f t="shared" si="509"/>
        <v>100</v>
      </c>
      <c r="M1033" s="54">
        <v>600000</v>
      </c>
      <c r="N1033" s="54">
        <v>600000</v>
      </c>
      <c r="O1033" s="54">
        <v>600000</v>
      </c>
      <c r="P1033" s="54">
        <f>O1033</f>
        <v>600000</v>
      </c>
      <c r="Q1033" s="54">
        <v>600000</v>
      </c>
      <c r="R1033" s="54">
        <v>600000</v>
      </c>
      <c r="S1033" s="54">
        <f>R1033</f>
        <v>600000</v>
      </c>
      <c r="T1033" s="54">
        <v>600000</v>
      </c>
      <c r="U1033" s="54">
        <f>T1033</f>
        <v>600000</v>
      </c>
    </row>
    <row r="1034" spans="1:25" ht="78" x14ac:dyDescent="0.25">
      <c r="A1034" s="417" t="s">
        <v>537</v>
      </c>
      <c r="B1034" s="417"/>
      <c r="C1034" s="417"/>
      <c r="D1034" s="417"/>
      <c r="E1034" s="20" t="s">
        <v>312</v>
      </c>
      <c r="F1034" s="51" t="s">
        <v>449</v>
      </c>
      <c r="G1034" s="55">
        <f t="shared" ref="G1034:N1034" si="526">G1035+G1037+G1041+G1043+G1045+G1047+G1049+G1051</f>
        <v>500375</v>
      </c>
      <c r="H1034" s="55">
        <f t="shared" si="526"/>
        <v>500375</v>
      </c>
      <c r="I1034" s="55">
        <f t="shared" si="526"/>
        <v>500375</v>
      </c>
      <c r="J1034" s="55">
        <f t="shared" si="526"/>
        <v>500375</v>
      </c>
      <c r="K1034" s="55">
        <f t="shared" si="526"/>
        <v>321981.02</v>
      </c>
      <c r="L1034" s="22">
        <f t="shared" si="509"/>
        <v>64.347943042717972</v>
      </c>
      <c r="M1034" s="55">
        <f t="shared" si="526"/>
        <v>658875</v>
      </c>
      <c r="N1034" s="55">
        <f t="shared" si="526"/>
        <v>658875</v>
      </c>
      <c r="O1034" s="55">
        <f>O1035+O1037+O1041+O1043+O1045+O1047+O1049+O1051</f>
        <v>751000</v>
      </c>
      <c r="P1034" s="55">
        <f t="shared" ref="P1034:U1034" si="527">P1035+P1037+P1041+P1043+P1045+P1047+P1049+P1051</f>
        <v>751000</v>
      </c>
      <c r="Q1034" s="55">
        <f t="shared" si="527"/>
        <v>0</v>
      </c>
      <c r="R1034" s="55">
        <f t="shared" si="527"/>
        <v>0</v>
      </c>
      <c r="S1034" s="55">
        <f t="shared" si="527"/>
        <v>0</v>
      </c>
      <c r="T1034" s="55">
        <f t="shared" si="527"/>
        <v>0</v>
      </c>
      <c r="U1034" s="55">
        <f t="shared" si="527"/>
        <v>0</v>
      </c>
    </row>
    <row r="1035" spans="1:25" s="23" customFormat="1" ht="15.6" hidden="1" x14ac:dyDescent="0.25">
      <c r="A1035" s="24" t="s">
        <v>311</v>
      </c>
      <c r="B1035" s="25">
        <v>11</v>
      </c>
      <c r="C1035" s="24" t="s">
        <v>25</v>
      </c>
      <c r="D1035" s="27">
        <v>321</v>
      </c>
      <c r="E1035" s="20"/>
      <c r="F1035" s="20"/>
      <c r="G1035" s="55">
        <f>SUM(G1036)</f>
        <v>121000</v>
      </c>
      <c r="H1035" s="55">
        <f t="shared" ref="H1035:U1035" si="528">SUM(H1036)</f>
        <v>121000</v>
      </c>
      <c r="I1035" s="55">
        <f t="shared" si="528"/>
        <v>121000</v>
      </c>
      <c r="J1035" s="55">
        <f t="shared" si="528"/>
        <v>121000</v>
      </c>
      <c r="K1035" s="55">
        <f t="shared" si="528"/>
        <v>75262.5</v>
      </c>
      <c r="L1035" s="22">
        <f t="shared" si="509"/>
        <v>62.200413223140494</v>
      </c>
      <c r="M1035" s="55">
        <f t="shared" si="528"/>
        <v>121000</v>
      </c>
      <c r="N1035" s="55">
        <f t="shared" si="528"/>
        <v>121000</v>
      </c>
      <c r="O1035" s="55">
        <f t="shared" si="528"/>
        <v>0</v>
      </c>
      <c r="P1035" s="55">
        <f t="shared" si="528"/>
        <v>0</v>
      </c>
      <c r="Q1035" s="55">
        <f t="shared" si="528"/>
        <v>0</v>
      </c>
      <c r="R1035" s="55">
        <f t="shared" si="528"/>
        <v>0</v>
      </c>
      <c r="S1035" s="55">
        <f t="shared" si="528"/>
        <v>0</v>
      </c>
      <c r="T1035" s="55">
        <f t="shared" si="528"/>
        <v>0</v>
      </c>
      <c r="U1035" s="55">
        <f t="shared" si="528"/>
        <v>0</v>
      </c>
      <c r="V1035" s="57"/>
      <c r="W1035" s="57"/>
      <c r="X1035" s="57"/>
      <c r="Y1035" s="12"/>
    </row>
    <row r="1036" spans="1:25" hidden="1" x14ac:dyDescent="0.25">
      <c r="A1036" s="28" t="s">
        <v>311</v>
      </c>
      <c r="B1036" s="29">
        <v>11</v>
      </c>
      <c r="C1036" s="28" t="s">
        <v>25</v>
      </c>
      <c r="D1036" s="56" t="s">
        <v>158</v>
      </c>
      <c r="E1036" s="32" t="s">
        <v>110</v>
      </c>
      <c r="F1036" s="32"/>
      <c r="G1036" s="54">
        <v>121000</v>
      </c>
      <c r="H1036" s="54">
        <v>121000</v>
      </c>
      <c r="I1036" s="54">
        <v>121000</v>
      </c>
      <c r="J1036" s="54">
        <v>121000</v>
      </c>
      <c r="K1036" s="54">
        <v>75262.5</v>
      </c>
      <c r="L1036" s="33">
        <f t="shared" si="509"/>
        <v>62.200413223140494</v>
      </c>
      <c r="M1036" s="54">
        <v>121000</v>
      </c>
      <c r="N1036" s="54">
        <v>121000</v>
      </c>
      <c r="O1036" s="54"/>
      <c r="P1036" s="54">
        <f t="shared" ref="P1036:P1050" si="529">O1036</f>
        <v>0</v>
      </c>
      <c r="Q1036" s="54">
        <v>0</v>
      </c>
      <c r="R1036" s="54"/>
      <c r="S1036" s="54">
        <f t="shared" ref="S1036:S1050" si="530">R1036</f>
        <v>0</v>
      </c>
      <c r="T1036" s="54"/>
      <c r="U1036" s="54">
        <f t="shared" ref="U1036:U1050" si="531">T1036</f>
        <v>0</v>
      </c>
    </row>
    <row r="1037" spans="1:25" s="23" customFormat="1" ht="15.6" hidden="1" x14ac:dyDescent="0.25">
      <c r="A1037" s="24" t="s">
        <v>311</v>
      </c>
      <c r="B1037" s="25">
        <v>11</v>
      </c>
      <c r="C1037" s="24" t="s">
        <v>25</v>
      </c>
      <c r="D1037" s="42">
        <v>323</v>
      </c>
      <c r="E1037" s="20"/>
      <c r="F1037" s="20"/>
      <c r="G1037" s="55">
        <f>SUM(G1038:G1040)</f>
        <v>235375</v>
      </c>
      <c r="H1037" s="55">
        <f t="shared" ref="H1037:U1037" si="532">SUM(H1038:H1040)</f>
        <v>235375</v>
      </c>
      <c r="I1037" s="55">
        <f t="shared" si="532"/>
        <v>235375</v>
      </c>
      <c r="J1037" s="55">
        <f t="shared" si="532"/>
        <v>235375</v>
      </c>
      <c r="K1037" s="55">
        <f t="shared" si="532"/>
        <v>224218.52</v>
      </c>
      <c r="L1037" s="22">
        <f t="shared" si="509"/>
        <v>95.260125331917152</v>
      </c>
      <c r="M1037" s="55">
        <f t="shared" si="532"/>
        <v>515375</v>
      </c>
      <c r="N1037" s="55">
        <f t="shared" si="532"/>
        <v>515375</v>
      </c>
      <c r="O1037" s="55">
        <f t="shared" si="532"/>
        <v>0</v>
      </c>
      <c r="P1037" s="55">
        <f t="shared" si="532"/>
        <v>0</v>
      </c>
      <c r="Q1037" s="55">
        <f t="shared" si="532"/>
        <v>0</v>
      </c>
      <c r="R1037" s="55">
        <f t="shared" si="532"/>
        <v>0</v>
      </c>
      <c r="S1037" s="55">
        <f t="shared" si="532"/>
        <v>0</v>
      </c>
      <c r="T1037" s="55">
        <f t="shared" si="532"/>
        <v>0</v>
      </c>
      <c r="U1037" s="55">
        <f t="shared" si="532"/>
        <v>0</v>
      </c>
      <c r="V1037" s="57"/>
      <c r="W1037" s="57"/>
      <c r="X1037" s="57"/>
      <c r="Y1037" s="12"/>
    </row>
    <row r="1038" spans="1:25" hidden="1" x14ac:dyDescent="0.25">
      <c r="A1038" s="28" t="s">
        <v>311</v>
      </c>
      <c r="B1038" s="29">
        <v>11</v>
      </c>
      <c r="C1038" s="28" t="s">
        <v>25</v>
      </c>
      <c r="D1038" s="56">
        <v>3233</v>
      </c>
      <c r="E1038" s="32" t="s">
        <v>119</v>
      </c>
      <c r="F1038" s="32"/>
      <c r="G1038" s="54">
        <v>11250</v>
      </c>
      <c r="H1038" s="54">
        <v>11250</v>
      </c>
      <c r="I1038" s="54">
        <v>11250</v>
      </c>
      <c r="J1038" s="54">
        <v>11250</v>
      </c>
      <c r="K1038" s="54">
        <v>2715</v>
      </c>
      <c r="L1038" s="33">
        <f t="shared" si="509"/>
        <v>24.133333333333333</v>
      </c>
      <c r="M1038" s="54">
        <v>11250</v>
      </c>
      <c r="N1038" s="54">
        <v>11250</v>
      </c>
      <c r="O1038" s="54"/>
      <c r="P1038" s="54">
        <f t="shared" si="529"/>
        <v>0</v>
      </c>
      <c r="Q1038" s="54">
        <v>0</v>
      </c>
      <c r="R1038" s="54"/>
      <c r="S1038" s="54">
        <f t="shared" si="530"/>
        <v>0</v>
      </c>
      <c r="T1038" s="54"/>
      <c r="U1038" s="54">
        <f t="shared" si="531"/>
        <v>0</v>
      </c>
    </row>
    <row r="1039" spans="1:25" hidden="1" x14ac:dyDescent="0.25">
      <c r="A1039" s="28" t="s">
        <v>311</v>
      </c>
      <c r="B1039" s="29">
        <v>11</v>
      </c>
      <c r="C1039" s="28" t="s">
        <v>25</v>
      </c>
      <c r="D1039" s="56" t="s">
        <v>157</v>
      </c>
      <c r="E1039" s="32" t="s">
        <v>36</v>
      </c>
      <c r="F1039" s="32"/>
      <c r="G1039" s="54">
        <v>4125</v>
      </c>
      <c r="H1039" s="54">
        <v>4125</v>
      </c>
      <c r="I1039" s="54">
        <v>4125</v>
      </c>
      <c r="J1039" s="54">
        <v>4125</v>
      </c>
      <c r="K1039" s="54">
        <v>1503.52</v>
      </c>
      <c r="L1039" s="33">
        <f t="shared" si="509"/>
        <v>36.448969696969698</v>
      </c>
      <c r="M1039" s="54">
        <v>4125</v>
      </c>
      <c r="N1039" s="54">
        <v>4125</v>
      </c>
      <c r="O1039" s="54"/>
      <c r="P1039" s="54">
        <f t="shared" si="529"/>
        <v>0</v>
      </c>
      <c r="Q1039" s="54">
        <v>0</v>
      </c>
      <c r="R1039" s="54"/>
      <c r="S1039" s="54">
        <f t="shared" si="530"/>
        <v>0</v>
      </c>
      <c r="T1039" s="54"/>
      <c r="U1039" s="54">
        <f t="shared" si="531"/>
        <v>0</v>
      </c>
    </row>
    <row r="1040" spans="1:25" hidden="1" x14ac:dyDescent="0.25">
      <c r="A1040" s="28" t="s">
        <v>311</v>
      </c>
      <c r="B1040" s="29">
        <v>11</v>
      </c>
      <c r="C1040" s="28" t="s">
        <v>25</v>
      </c>
      <c r="D1040" s="56">
        <v>3238</v>
      </c>
      <c r="E1040" s="32" t="s">
        <v>122</v>
      </c>
      <c r="F1040" s="32"/>
      <c r="G1040" s="54">
        <v>220000</v>
      </c>
      <c r="H1040" s="54">
        <v>220000</v>
      </c>
      <c r="I1040" s="54">
        <v>220000</v>
      </c>
      <c r="J1040" s="54">
        <v>220000</v>
      </c>
      <c r="K1040" s="54">
        <v>220000</v>
      </c>
      <c r="L1040" s="33">
        <f t="shared" si="509"/>
        <v>100</v>
      </c>
      <c r="M1040" s="54">
        <v>500000</v>
      </c>
      <c r="N1040" s="54">
        <v>500000</v>
      </c>
      <c r="O1040" s="54"/>
      <c r="P1040" s="54">
        <f t="shared" si="529"/>
        <v>0</v>
      </c>
      <c r="Q1040" s="54">
        <v>0</v>
      </c>
      <c r="R1040" s="54"/>
      <c r="S1040" s="54">
        <f t="shared" si="530"/>
        <v>0</v>
      </c>
      <c r="T1040" s="54"/>
      <c r="U1040" s="54">
        <f t="shared" si="531"/>
        <v>0</v>
      </c>
    </row>
    <row r="1041" spans="1:25" s="23" customFormat="1" ht="15.6" hidden="1" x14ac:dyDescent="0.25">
      <c r="A1041" s="24" t="s">
        <v>311</v>
      </c>
      <c r="B1041" s="25">
        <v>11</v>
      </c>
      <c r="C1041" s="24" t="s">
        <v>25</v>
      </c>
      <c r="D1041" s="42">
        <v>329</v>
      </c>
      <c r="E1041" s="20"/>
      <c r="F1041" s="20"/>
      <c r="G1041" s="55">
        <f>SUM(G1042)</f>
        <v>22500</v>
      </c>
      <c r="H1041" s="55">
        <f t="shared" ref="H1041:U1041" si="533">SUM(H1042)</f>
        <v>22500</v>
      </c>
      <c r="I1041" s="55">
        <f t="shared" si="533"/>
        <v>22500</v>
      </c>
      <c r="J1041" s="55">
        <f t="shared" si="533"/>
        <v>22500</v>
      </c>
      <c r="K1041" s="55">
        <f t="shared" si="533"/>
        <v>22500</v>
      </c>
      <c r="L1041" s="22">
        <f t="shared" si="509"/>
        <v>100</v>
      </c>
      <c r="M1041" s="55">
        <f t="shared" si="533"/>
        <v>22500</v>
      </c>
      <c r="N1041" s="55">
        <f t="shared" si="533"/>
        <v>22500</v>
      </c>
      <c r="O1041" s="55">
        <f t="shared" si="533"/>
        <v>0</v>
      </c>
      <c r="P1041" s="55">
        <f t="shared" si="533"/>
        <v>0</v>
      </c>
      <c r="Q1041" s="55">
        <f t="shared" si="533"/>
        <v>0</v>
      </c>
      <c r="R1041" s="55">
        <f t="shared" si="533"/>
        <v>0</v>
      </c>
      <c r="S1041" s="55">
        <f t="shared" si="533"/>
        <v>0</v>
      </c>
      <c r="T1041" s="55">
        <f t="shared" si="533"/>
        <v>0</v>
      </c>
      <c r="U1041" s="55">
        <f t="shared" si="533"/>
        <v>0</v>
      </c>
      <c r="V1041" s="57"/>
      <c r="W1041" s="57"/>
      <c r="X1041" s="57"/>
      <c r="Y1041" s="12"/>
    </row>
    <row r="1042" spans="1:25" hidden="1" x14ac:dyDescent="0.25">
      <c r="A1042" s="28" t="s">
        <v>311</v>
      </c>
      <c r="B1042" s="29">
        <v>11</v>
      </c>
      <c r="C1042" s="28" t="s">
        <v>25</v>
      </c>
      <c r="D1042" s="56">
        <v>3293</v>
      </c>
      <c r="E1042" s="32" t="s">
        <v>124</v>
      </c>
      <c r="F1042" s="32"/>
      <c r="G1042" s="54">
        <v>22500</v>
      </c>
      <c r="H1042" s="54">
        <v>22500</v>
      </c>
      <c r="I1042" s="54">
        <v>22500</v>
      </c>
      <c r="J1042" s="54">
        <v>22500</v>
      </c>
      <c r="K1042" s="54">
        <v>22500</v>
      </c>
      <c r="L1042" s="33">
        <f t="shared" si="509"/>
        <v>100</v>
      </c>
      <c r="M1042" s="54">
        <v>22500</v>
      </c>
      <c r="N1042" s="54">
        <v>22500</v>
      </c>
      <c r="O1042" s="54"/>
      <c r="P1042" s="54">
        <f t="shared" si="529"/>
        <v>0</v>
      </c>
      <c r="Q1042" s="54">
        <v>0</v>
      </c>
      <c r="R1042" s="54"/>
      <c r="S1042" s="54">
        <f t="shared" si="530"/>
        <v>0</v>
      </c>
      <c r="T1042" s="54"/>
      <c r="U1042" s="54">
        <f t="shared" si="531"/>
        <v>0</v>
      </c>
    </row>
    <row r="1043" spans="1:25" s="23" customFormat="1" ht="15.6" hidden="1" x14ac:dyDescent="0.25">
      <c r="A1043" s="24" t="s">
        <v>311</v>
      </c>
      <c r="B1043" s="25">
        <v>11</v>
      </c>
      <c r="C1043" s="24" t="s">
        <v>25</v>
      </c>
      <c r="D1043" s="42">
        <v>422</v>
      </c>
      <c r="E1043" s="20"/>
      <c r="F1043" s="20"/>
      <c r="G1043" s="55">
        <f>SUM(G1044)</f>
        <v>121500</v>
      </c>
      <c r="H1043" s="55">
        <f t="shared" ref="H1043:U1043" si="534">SUM(H1044)</f>
        <v>121500</v>
      </c>
      <c r="I1043" s="55">
        <f t="shared" si="534"/>
        <v>121500</v>
      </c>
      <c r="J1043" s="55">
        <f t="shared" si="534"/>
        <v>121500</v>
      </c>
      <c r="K1043" s="55">
        <f t="shared" si="534"/>
        <v>0</v>
      </c>
      <c r="L1043" s="22">
        <f t="shared" si="509"/>
        <v>0</v>
      </c>
      <c r="M1043" s="55">
        <f t="shared" si="534"/>
        <v>0</v>
      </c>
      <c r="N1043" s="55">
        <f t="shared" si="534"/>
        <v>0</v>
      </c>
      <c r="O1043" s="55">
        <f t="shared" si="534"/>
        <v>0</v>
      </c>
      <c r="P1043" s="55">
        <f t="shared" si="534"/>
        <v>0</v>
      </c>
      <c r="Q1043" s="55">
        <f t="shared" si="534"/>
        <v>0</v>
      </c>
      <c r="R1043" s="55">
        <f t="shared" si="534"/>
        <v>0</v>
      </c>
      <c r="S1043" s="55">
        <f t="shared" si="534"/>
        <v>0</v>
      </c>
      <c r="T1043" s="55">
        <f t="shared" si="534"/>
        <v>0</v>
      </c>
      <c r="U1043" s="55">
        <f t="shared" si="534"/>
        <v>0</v>
      </c>
      <c r="V1043" s="57"/>
      <c r="W1043" s="57"/>
      <c r="X1043" s="57"/>
      <c r="Y1043" s="12"/>
    </row>
    <row r="1044" spans="1:25" hidden="1" x14ac:dyDescent="0.25">
      <c r="A1044" s="28" t="s">
        <v>311</v>
      </c>
      <c r="B1044" s="29">
        <v>11</v>
      </c>
      <c r="C1044" s="28" t="s">
        <v>25</v>
      </c>
      <c r="D1044" s="56">
        <v>4222</v>
      </c>
      <c r="E1044" s="32" t="s">
        <v>130</v>
      </c>
      <c r="F1044" s="32"/>
      <c r="G1044" s="54">
        <v>121500</v>
      </c>
      <c r="H1044" s="54">
        <v>121500</v>
      </c>
      <c r="I1044" s="54">
        <v>121500</v>
      </c>
      <c r="J1044" s="54">
        <v>121500</v>
      </c>
      <c r="K1044" s="54">
        <v>0</v>
      </c>
      <c r="L1044" s="33">
        <f t="shared" si="509"/>
        <v>0</v>
      </c>
      <c r="M1044" s="54">
        <v>0</v>
      </c>
      <c r="N1044" s="54">
        <v>0</v>
      </c>
      <c r="O1044" s="54"/>
      <c r="P1044" s="54">
        <f t="shared" si="529"/>
        <v>0</v>
      </c>
      <c r="Q1044" s="54">
        <v>0</v>
      </c>
      <c r="R1044" s="54"/>
      <c r="S1044" s="54">
        <f t="shared" si="530"/>
        <v>0</v>
      </c>
      <c r="T1044" s="54"/>
      <c r="U1044" s="54">
        <f t="shared" si="531"/>
        <v>0</v>
      </c>
    </row>
    <row r="1045" spans="1:25" s="23" customFormat="1" ht="15.6" hidden="1" x14ac:dyDescent="0.25">
      <c r="A1045" s="24" t="s">
        <v>311</v>
      </c>
      <c r="B1045" s="25">
        <v>12</v>
      </c>
      <c r="C1045" s="24" t="s">
        <v>25</v>
      </c>
      <c r="D1045" s="42">
        <v>321</v>
      </c>
      <c r="E1045" s="20"/>
      <c r="F1045" s="20"/>
      <c r="G1045" s="55">
        <f>SUM(G1046)</f>
        <v>0</v>
      </c>
      <c r="H1045" s="55">
        <f t="shared" ref="H1045:U1045" si="535">SUM(H1046)</f>
        <v>0</v>
      </c>
      <c r="I1045" s="55">
        <f t="shared" si="535"/>
        <v>0</v>
      </c>
      <c r="J1045" s="55">
        <f t="shared" si="535"/>
        <v>0</v>
      </c>
      <c r="K1045" s="55">
        <f t="shared" si="535"/>
        <v>0</v>
      </c>
      <c r="L1045" s="22" t="str">
        <f t="shared" si="509"/>
        <v>-</v>
      </c>
      <c r="M1045" s="55">
        <f t="shared" si="535"/>
        <v>0</v>
      </c>
      <c r="N1045" s="55">
        <f t="shared" si="535"/>
        <v>0</v>
      </c>
      <c r="O1045" s="55">
        <f t="shared" si="535"/>
        <v>151000</v>
      </c>
      <c r="P1045" s="55">
        <f t="shared" si="535"/>
        <v>151000</v>
      </c>
      <c r="Q1045" s="55">
        <f t="shared" si="535"/>
        <v>0</v>
      </c>
      <c r="R1045" s="55">
        <f t="shared" si="535"/>
        <v>0</v>
      </c>
      <c r="S1045" s="55">
        <f t="shared" si="535"/>
        <v>0</v>
      </c>
      <c r="T1045" s="55">
        <f t="shared" si="535"/>
        <v>0</v>
      </c>
      <c r="U1045" s="55">
        <f t="shared" si="535"/>
        <v>0</v>
      </c>
      <c r="V1045" s="57"/>
      <c r="W1045" s="57"/>
      <c r="X1045" s="57"/>
      <c r="Y1045" s="12"/>
    </row>
    <row r="1046" spans="1:25" hidden="1" x14ac:dyDescent="0.25">
      <c r="A1046" s="43" t="s">
        <v>311</v>
      </c>
      <c r="B1046" s="44">
        <v>12</v>
      </c>
      <c r="C1046" s="43" t="s">
        <v>25</v>
      </c>
      <c r="D1046" s="73">
        <v>3211</v>
      </c>
      <c r="E1046" s="32" t="s">
        <v>110</v>
      </c>
      <c r="F1046" s="32"/>
      <c r="G1046" s="54"/>
      <c r="H1046" s="54"/>
      <c r="I1046" s="54"/>
      <c r="J1046" s="54"/>
      <c r="K1046" s="54"/>
      <c r="L1046" s="33" t="str">
        <f t="shared" si="509"/>
        <v>-</v>
      </c>
      <c r="M1046" s="54"/>
      <c r="N1046" s="54"/>
      <c r="O1046" s="54">
        <v>151000</v>
      </c>
      <c r="P1046" s="54">
        <f t="shared" si="529"/>
        <v>151000</v>
      </c>
      <c r="Q1046" s="54"/>
      <c r="R1046" s="54"/>
      <c r="S1046" s="54">
        <f t="shared" si="530"/>
        <v>0</v>
      </c>
      <c r="T1046" s="54"/>
      <c r="U1046" s="54">
        <f t="shared" si="531"/>
        <v>0</v>
      </c>
    </row>
    <row r="1047" spans="1:25" s="23" customFormat="1" ht="15.6" hidden="1" x14ac:dyDescent="0.25">
      <c r="A1047" s="24" t="s">
        <v>311</v>
      </c>
      <c r="B1047" s="25">
        <v>12</v>
      </c>
      <c r="C1047" s="24" t="s">
        <v>25</v>
      </c>
      <c r="D1047" s="42">
        <v>323</v>
      </c>
      <c r="E1047" s="20"/>
      <c r="F1047" s="20"/>
      <c r="G1047" s="55">
        <f>SUM(G1048)</f>
        <v>0</v>
      </c>
      <c r="H1047" s="55">
        <f t="shared" ref="H1047:U1047" si="536">SUM(H1048)</f>
        <v>0</v>
      </c>
      <c r="I1047" s="55">
        <f t="shared" si="536"/>
        <v>0</v>
      </c>
      <c r="J1047" s="55">
        <f t="shared" si="536"/>
        <v>0</v>
      </c>
      <c r="K1047" s="55">
        <f t="shared" si="536"/>
        <v>0</v>
      </c>
      <c r="L1047" s="22" t="str">
        <f t="shared" si="509"/>
        <v>-</v>
      </c>
      <c r="M1047" s="55">
        <f t="shared" si="536"/>
        <v>0</v>
      </c>
      <c r="N1047" s="55">
        <f t="shared" si="536"/>
        <v>0</v>
      </c>
      <c r="O1047" s="55">
        <f t="shared" si="536"/>
        <v>460000</v>
      </c>
      <c r="P1047" s="55">
        <f t="shared" si="536"/>
        <v>460000</v>
      </c>
      <c r="Q1047" s="55">
        <f t="shared" si="536"/>
        <v>0</v>
      </c>
      <c r="R1047" s="55">
        <f t="shared" si="536"/>
        <v>0</v>
      </c>
      <c r="S1047" s="55">
        <f t="shared" si="536"/>
        <v>0</v>
      </c>
      <c r="T1047" s="55">
        <f t="shared" si="536"/>
        <v>0</v>
      </c>
      <c r="U1047" s="55">
        <f t="shared" si="536"/>
        <v>0</v>
      </c>
      <c r="V1047" s="57"/>
      <c r="W1047" s="57"/>
      <c r="X1047" s="57"/>
      <c r="Y1047" s="12"/>
    </row>
    <row r="1048" spans="1:25" hidden="1" x14ac:dyDescent="0.25">
      <c r="A1048" s="43" t="s">
        <v>311</v>
      </c>
      <c r="B1048" s="44">
        <v>12</v>
      </c>
      <c r="C1048" s="43" t="s">
        <v>25</v>
      </c>
      <c r="D1048" s="73">
        <v>3237</v>
      </c>
      <c r="E1048" s="32" t="s">
        <v>36</v>
      </c>
      <c r="F1048" s="32"/>
      <c r="G1048" s="54"/>
      <c r="H1048" s="54"/>
      <c r="I1048" s="54"/>
      <c r="J1048" s="54"/>
      <c r="K1048" s="54"/>
      <c r="L1048" s="33" t="str">
        <f t="shared" si="509"/>
        <v>-</v>
      </c>
      <c r="M1048" s="54"/>
      <c r="N1048" s="54"/>
      <c r="O1048" s="54">
        <v>460000</v>
      </c>
      <c r="P1048" s="54">
        <f t="shared" si="529"/>
        <v>460000</v>
      </c>
      <c r="Q1048" s="54"/>
      <c r="R1048" s="54"/>
      <c r="S1048" s="54">
        <f t="shared" si="530"/>
        <v>0</v>
      </c>
      <c r="T1048" s="54"/>
      <c r="U1048" s="54">
        <f t="shared" si="531"/>
        <v>0</v>
      </c>
    </row>
    <row r="1049" spans="1:25" s="23" customFormat="1" ht="15.6" hidden="1" x14ac:dyDescent="0.25">
      <c r="A1049" s="24" t="s">
        <v>311</v>
      </c>
      <c r="B1049" s="25">
        <v>12</v>
      </c>
      <c r="C1049" s="24" t="s">
        <v>25</v>
      </c>
      <c r="D1049" s="42">
        <v>329</v>
      </c>
      <c r="E1049" s="20"/>
      <c r="F1049" s="20"/>
      <c r="G1049" s="55">
        <f>SUM(G1050)</f>
        <v>0</v>
      </c>
      <c r="H1049" s="55">
        <f t="shared" ref="H1049:U1049" si="537">SUM(H1050)</f>
        <v>0</v>
      </c>
      <c r="I1049" s="55">
        <f t="shared" si="537"/>
        <v>0</v>
      </c>
      <c r="J1049" s="55">
        <f t="shared" si="537"/>
        <v>0</v>
      </c>
      <c r="K1049" s="55">
        <f t="shared" si="537"/>
        <v>0</v>
      </c>
      <c r="L1049" s="22" t="str">
        <f t="shared" si="509"/>
        <v>-</v>
      </c>
      <c r="M1049" s="55">
        <f t="shared" si="537"/>
        <v>0</v>
      </c>
      <c r="N1049" s="55">
        <f t="shared" si="537"/>
        <v>0</v>
      </c>
      <c r="O1049" s="55">
        <f t="shared" si="537"/>
        <v>15000</v>
      </c>
      <c r="P1049" s="55">
        <f t="shared" si="537"/>
        <v>15000</v>
      </c>
      <c r="Q1049" s="55">
        <f t="shared" si="537"/>
        <v>0</v>
      </c>
      <c r="R1049" s="55">
        <f t="shared" si="537"/>
        <v>0</v>
      </c>
      <c r="S1049" s="55">
        <f t="shared" si="537"/>
        <v>0</v>
      </c>
      <c r="T1049" s="55">
        <f t="shared" si="537"/>
        <v>0</v>
      </c>
      <c r="U1049" s="55">
        <f t="shared" si="537"/>
        <v>0</v>
      </c>
      <c r="V1049" s="57"/>
      <c r="W1049" s="57"/>
      <c r="X1049" s="57"/>
      <c r="Y1049" s="12"/>
    </row>
    <row r="1050" spans="1:25" hidden="1" x14ac:dyDescent="0.25">
      <c r="A1050" s="43" t="s">
        <v>311</v>
      </c>
      <c r="B1050" s="44">
        <v>12</v>
      </c>
      <c r="C1050" s="43" t="s">
        <v>25</v>
      </c>
      <c r="D1050" s="73">
        <v>3293</v>
      </c>
      <c r="E1050" s="32" t="s">
        <v>124</v>
      </c>
      <c r="F1050" s="32"/>
      <c r="G1050" s="54"/>
      <c r="H1050" s="54"/>
      <c r="I1050" s="54"/>
      <c r="J1050" s="54"/>
      <c r="K1050" s="54"/>
      <c r="L1050" s="33" t="str">
        <f t="shared" si="509"/>
        <v>-</v>
      </c>
      <c r="M1050" s="54"/>
      <c r="N1050" s="54"/>
      <c r="O1050" s="54">
        <v>15000</v>
      </c>
      <c r="P1050" s="54">
        <f t="shared" si="529"/>
        <v>15000</v>
      </c>
      <c r="Q1050" s="54"/>
      <c r="R1050" s="54"/>
      <c r="S1050" s="54">
        <f t="shared" si="530"/>
        <v>0</v>
      </c>
      <c r="T1050" s="54"/>
      <c r="U1050" s="54">
        <f t="shared" si="531"/>
        <v>0</v>
      </c>
    </row>
    <row r="1051" spans="1:25" ht="15.6" hidden="1" x14ac:dyDescent="0.25">
      <c r="A1051" s="141" t="s">
        <v>311</v>
      </c>
      <c r="B1051" s="142">
        <v>12</v>
      </c>
      <c r="C1051" s="141" t="s">
        <v>25</v>
      </c>
      <c r="D1051" s="111">
        <v>422</v>
      </c>
      <c r="E1051" s="20"/>
      <c r="F1051" s="20"/>
      <c r="G1051" s="55">
        <f>G1052</f>
        <v>0</v>
      </c>
      <c r="H1051" s="55">
        <f t="shared" ref="H1051:U1051" si="538">H1052</f>
        <v>0</v>
      </c>
      <c r="I1051" s="55">
        <f t="shared" si="538"/>
        <v>0</v>
      </c>
      <c r="J1051" s="55">
        <f t="shared" si="538"/>
        <v>0</v>
      </c>
      <c r="K1051" s="55">
        <f t="shared" si="538"/>
        <v>0</v>
      </c>
      <c r="L1051" s="22" t="str">
        <f t="shared" si="509"/>
        <v>-</v>
      </c>
      <c r="M1051" s="55">
        <f t="shared" si="538"/>
        <v>0</v>
      </c>
      <c r="N1051" s="55">
        <f t="shared" si="538"/>
        <v>0</v>
      </c>
      <c r="O1051" s="55">
        <f t="shared" si="538"/>
        <v>125000</v>
      </c>
      <c r="P1051" s="55">
        <f t="shared" si="538"/>
        <v>125000</v>
      </c>
      <c r="Q1051" s="55">
        <f t="shared" si="538"/>
        <v>0</v>
      </c>
      <c r="R1051" s="55">
        <f t="shared" si="538"/>
        <v>0</v>
      </c>
      <c r="S1051" s="55">
        <f t="shared" si="538"/>
        <v>0</v>
      </c>
      <c r="T1051" s="55">
        <f t="shared" si="538"/>
        <v>0</v>
      </c>
      <c r="U1051" s="55">
        <f t="shared" si="538"/>
        <v>0</v>
      </c>
    </row>
    <row r="1052" spans="1:25" ht="15.6" hidden="1" x14ac:dyDescent="0.25">
      <c r="A1052" s="43" t="s">
        <v>311</v>
      </c>
      <c r="B1052" s="44">
        <v>12</v>
      </c>
      <c r="C1052" s="43" t="s">
        <v>25</v>
      </c>
      <c r="D1052" s="73">
        <v>4222</v>
      </c>
      <c r="E1052" s="32" t="s">
        <v>130</v>
      </c>
      <c r="F1052" s="32"/>
      <c r="G1052" s="54"/>
      <c r="H1052" s="54"/>
      <c r="I1052" s="54"/>
      <c r="J1052" s="54"/>
      <c r="K1052" s="54"/>
      <c r="L1052" s="22" t="str">
        <f t="shared" si="509"/>
        <v>-</v>
      </c>
      <c r="M1052" s="54"/>
      <c r="N1052" s="54"/>
      <c r="O1052" s="54">
        <v>125000</v>
      </c>
      <c r="P1052" s="54">
        <f>O1052</f>
        <v>125000</v>
      </c>
      <c r="Q1052" s="54"/>
      <c r="R1052" s="54"/>
      <c r="S1052" s="54">
        <f>R1052</f>
        <v>0</v>
      </c>
      <c r="T1052" s="54"/>
      <c r="U1052" s="54">
        <f>T1052</f>
        <v>0</v>
      </c>
    </row>
    <row r="1053" spans="1:25" s="23" customFormat="1" ht="15.6" x14ac:dyDescent="0.25">
      <c r="A1053" s="425" t="s">
        <v>415</v>
      </c>
      <c r="B1053" s="425"/>
      <c r="C1053" s="425"/>
      <c r="D1053" s="425"/>
      <c r="E1053" s="40" t="s">
        <v>421</v>
      </c>
      <c r="F1053" s="20"/>
      <c r="G1053" s="55">
        <f>SUM(G1054)</f>
        <v>0</v>
      </c>
      <c r="H1053" s="55">
        <f t="shared" ref="H1053:U1054" si="539">SUM(H1054)</f>
        <v>0</v>
      </c>
      <c r="I1053" s="55">
        <f t="shared" si="539"/>
        <v>0</v>
      </c>
      <c r="J1053" s="55">
        <f t="shared" si="539"/>
        <v>0</v>
      </c>
      <c r="K1053" s="55">
        <f t="shared" si="539"/>
        <v>0</v>
      </c>
      <c r="L1053" s="22" t="str">
        <f t="shared" si="509"/>
        <v>-</v>
      </c>
      <c r="M1053" s="55">
        <f t="shared" si="539"/>
        <v>0</v>
      </c>
      <c r="N1053" s="55">
        <f t="shared" si="539"/>
        <v>0</v>
      </c>
      <c r="O1053" s="55">
        <f t="shared" si="539"/>
        <v>0</v>
      </c>
      <c r="P1053" s="55">
        <f t="shared" si="539"/>
        <v>0</v>
      </c>
      <c r="Q1053" s="55">
        <f t="shared" si="539"/>
        <v>0</v>
      </c>
      <c r="R1053" s="55">
        <f t="shared" si="539"/>
        <v>0</v>
      </c>
      <c r="S1053" s="55">
        <f t="shared" si="539"/>
        <v>0</v>
      </c>
      <c r="T1053" s="55">
        <f t="shared" si="539"/>
        <v>0</v>
      </c>
      <c r="U1053" s="55">
        <f t="shared" si="539"/>
        <v>0</v>
      </c>
      <c r="V1053" s="57"/>
      <c r="W1053" s="57"/>
      <c r="X1053" s="57"/>
      <c r="Y1053" s="12"/>
    </row>
    <row r="1054" spans="1:25" s="23" customFormat="1" ht="15.6" hidden="1" x14ac:dyDescent="0.25">
      <c r="A1054" s="24"/>
      <c r="B1054" s="25">
        <v>11</v>
      </c>
      <c r="C1054" s="24"/>
      <c r="D1054" s="42">
        <v>412</v>
      </c>
      <c r="E1054" s="20"/>
      <c r="F1054" s="20"/>
      <c r="G1054" s="55">
        <f>SUM(G1055)</f>
        <v>0</v>
      </c>
      <c r="H1054" s="55">
        <f t="shared" si="539"/>
        <v>0</v>
      </c>
      <c r="I1054" s="55">
        <f t="shared" si="539"/>
        <v>0</v>
      </c>
      <c r="J1054" s="55">
        <f t="shared" si="539"/>
        <v>0</v>
      </c>
      <c r="K1054" s="55">
        <f t="shared" si="539"/>
        <v>0</v>
      </c>
      <c r="L1054" s="22" t="str">
        <f t="shared" si="509"/>
        <v>-</v>
      </c>
      <c r="M1054" s="55">
        <f t="shared" si="539"/>
        <v>0</v>
      </c>
      <c r="N1054" s="55">
        <f t="shared" si="539"/>
        <v>0</v>
      </c>
      <c r="O1054" s="55">
        <f t="shared" si="539"/>
        <v>0</v>
      </c>
      <c r="P1054" s="55">
        <f t="shared" si="539"/>
        <v>0</v>
      </c>
      <c r="Q1054" s="55">
        <f t="shared" si="539"/>
        <v>0</v>
      </c>
      <c r="R1054" s="55">
        <f t="shared" si="539"/>
        <v>0</v>
      </c>
      <c r="S1054" s="55">
        <f t="shared" si="539"/>
        <v>0</v>
      </c>
      <c r="T1054" s="55">
        <f t="shared" si="539"/>
        <v>0</v>
      </c>
      <c r="U1054" s="55">
        <f t="shared" si="539"/>
        <v>0</v>
      </c>
      <c r="V1054" s="57"/>
      <c r="W1054" s="57"/>
      <c r="X1054" s="57"/>
      <c r="Y1054" s="12"/>
    </row>
    <row r="1055" spans="1:25" s="67" customFormat="1" hidden="1" x14ac:dyDescent="0.25">
      <c r="A1055" s="43"/>
      <c r="B1055" s="44">
        <v>11</v>
      </c>
      <c r="C1055" s="43"/>
      <c r="D1055" s="73">
        <v>4126</v>
      </c>
      <c r="E1055" s="38"/>
      <c r="F1055" s="64"/>
      <c r="G1055" s="84"/>
      <c r="H1055" s="84"/>
      <c r="I1055" s="84"/>
      <c r="J1055" s="84"/>
      <c r="K1055" s="84"/>
      <c r="L1055" s="66" t="str">
        <f t="shared" si="509"/>
        <v>-</v>
      </c>
      <c r="M1055" s="84"/>
      <c r="N1055" s="84"/>
      <c r="O1055" s="54"/>
      <c r="P1055" s="54">
        <f>O1055</f>
        <v>0</v>
      </c>
      <c r="Q1055" s="54"/>
      <c r="R1055" s="54"/>
      <c r="S1055" s="54">
        <f>R1055</f>
        <v>0</v>
      </c>
      <c r="T1055" s="54"/>
      <c r="U1055" s="54">
        <f>T1055</f>
        <v>0</v>
      </c>
      <c r="V1055" s="127"/>
      <c r="W1055" s="127"/>
      <c r="X1055" s="127"/>
      <c r="Y1055" s="136"/>
    </row>
    <row r="1056" spans="1:25" s="23" customFormat="1" ht="15.6" x14ac:dyDescent="0.25">
      <c r="A1056" s="425" t="s">
        <v>415</v>
      </c>
      <c r="B1056" s="425"/>
      <c r="C1056" s="425"/>
      <c r="D1056" s="425"/>
      <c r="E1056" s="40" t="s">
        <v>424</v>
      </c>
      <c r="F1056" s="20"/>
      <c r="G1056" s="55">
        <f>G1057+G1059</f>
        <v>0</v>
      </c>
      <c r="H1056" s="55"/>
      <c r="I1056" s="55"/>
      <c r="J1056" s="55"/>
      <c r="K1056" s="55"/>
      <c r="L1056" s="22" t="str">
        <f t="shared" si="509"/>
        <v>-</v>
      </c>
      <c r="M1056" s="55"/>
      <c r="N1056" s="55"/>
      <c r="O1056" s="55">
        <f>O1058+O1060</f>
        <v>0</v>
      </c>
      <c r="P1056" s="55">
        <f t="shared" ref="P1056:U1056" si="540">P1058+P1060</f>
        <v>0</v>
      </c>
      <c r="Q1056" s="55">
        <f t="shared" si="540"/>
        <v>0</v>
      </c>
      <c r="R1056" s="55">
        <f t="shared" si="540"/>
        <v>0</v>
      </c>
      <c r="S1056" s="55">
        <f t="shared" si="540"/>
        <v>0</v>
      </c>
      <c r="T1056" s="55">
        <f t="shared" si="540"/>
        <v>0</v>
      </c>
      <c r="U1056" s="55">
        <f t="shared" si="540"/>
        <v>0</v>
      </c>
      <c r="V1056" s="57"/>
      <c r="W1056" s="57"/>
      <c r="X1056" s="57"/>
      <c r="Y1056" s="12"/>
    </row>
    <row r="1057" spans="1:25" s="23" customFormat="1" ht="15.6" hidden="1" x14ac:dyDescent="0.25">
      <c r="A1057" s="24"/>
      <c r="B1057" s="25">
        <v>11</v>
      </c>
      <c r="C1057" s="24"/>
      <c r="D1057" s="42">
        <v>412</v>
      </c>
      <c r="E1057" s="20"/>
      <c r="F1057" s="20"/>
      <c r="G1057" s="55">
        <f>SUM(G1058)</f>
        <v>0</v>
      </c>
      <c r="H1057" s="55">
        <f t="shared" ref="H1057:U1057" si="541">SUM(H1058)</f>
        <v>0</v>
      </c>
      <c r="I1057" s="55">
        <f t="shared" si="541"/>
        <v>0</v>
      </c>
      <c r="J1057" s="55">
        <f t="shared" si="541"/>
        <v>0</v>
      </c>
      <c r="K1057" s="55">
        <f t="shared" si="541"/>
        <v>0</v>
      </c>
      <c r="L1057" s="22" t="str">
        <f t="shared" si="509"/>
        <v>-</v>
      </c>
      <c r="M1057" s="55">
        <f t="shared" si="541"/>
        <v>0</v>
      </c>
      <c r="N1057" s="55">
        <f t="shared" si="541"/>
        <v>0</v>
      </c>
      <c r="O1057" s="55">
        <f t="shared" si="541"/>
        <v>0</v>
      </c>
      <c r="P1057" s="55">
        <f t="shared" si="541"/>
        <v>0</v>
      </c>
      <c r="Q1057" s="55">
        <f t="shared" si="541"/>
        <v>0</v>
      </c>
      <c r="R1057" s="55">
        <f t="shared" si="541"/>
        <v>0</v>
      </c>
      <c r="S1057" s="55">
        <f t="shared" si="541"/>
        <v>0</v>
      </c>
      <c r="T1057" s="55">
        <f t="shared" si="541"/>
        <v>0</v>
      </c>
      <c r="U1057" s="55">
        <f t="shared" si="541"/>
        <v>0</v>
      </c>
      <c r="V1057" s="57"/>
      <c r="W1057" s="57"/>
      <c r="X1057" s="57"/>
      <c r="Y1057" s="12"/>
    </row>
    <row r="1058" spans="1:25" hidden="1" x14ac:dyDescent="0.25">
      <c r="A1058" s="43"/>
      <c r="B1058" s="44">
        <v>11</v>
      </c>
      <c r="C1058" s="43"/>
      <c r="D1058" s="73" t="s">
        <v>431</v>
      </c>
      <c r="E1058" s="38"/>
      <c r="F1058" s="32"/>
      <c r="G1058" s="54"/>
      <c r="H1058" s="54"/>
      <c r="I1058" s="54"/>
      <c r="J1058" s="54"/>
      <c r="K1058" s="54"/>
      <c r="L1058" s="33" t="str">
        <f t="shared" si="509"/>
        <v>-</v>
      </c>
      <c r="M1058" s="54"/>
      <c r="N1058" s="54"/>
      <c r="O1058" s="54"/>
      <c r="P1058" s="54">
        <f>O1058</f>
        <v>0</v>
      </c>
      <c r="Q1058" s="54"/>
      <c r="R1058" s="54">
        <v>0</v>
      </c>
      <c r="S1058" s="54">
        <f>R1058</f>
        <v>0</v>
      </c>
      <c r="T1058" s="54">
        <v>0</v>
      </c>
      <c r="U1058" s="54">
        <f>T1058</f>
        <v>0</v>
      </c>
    </row>
    <row r="1059" spans="1:25" s="23" customFormat="1" ht="15.6" hidden="1" x14ac:dyDescent="0.25">
      <c r="A1059" s="24"/>
      <c r="B1059" s="25">
        <v>11</v>
      </c>
      <c r="C1059" s="24"/>
      <c r="D1059" s="42">
        <v>421</v>
      </c>
      <c r="E1059" s="20"/>
      <c r="F1059" s="20"/>
      <c r="G1059" s="55">
        <f>SUM(G1060)</f>
        <v>0</v>
      </c>
      <c r="H1059" s="55">
        <f t="shared" ref="H1059:U1059" si="542">SUM(H1060)</f>
        <v>0</v>
      </c>
      <c r="I1059" s="55">
        <f t="shared" si="542"/>
        <v>0</v>
      </c>
      <c r="J1059" s="55">
        <f t="shared" si="542"/>
        <v>0</v>
      </c>
      <c r="K1059" s="55">
        <f t="shared" si="542"/>
        <v>0</v>
      </c>
      <c r="L1059" s="22" t="str">
        <f t="shared" si="509"/>
        <v>-</v>
      </c>
      <c r="M1059" s="55">
        <f t="shared" si="542"/>
        <v>0</v>
      </c>
      <c r="N1059" s="55">
        <f t="shared" si="542"/>
        <v>0</v>
      </c>
      <c r="O1059" s="55">
        <f t="shared" si="542"/>
        <v>0</v>
      </c>
      <c r="P1059" s="55">
        <f t="shared" si="542"/>
        <v>0</v>
      </c>
      <c r="Q1059" s="55">
        <f t="shared" si="542"/>
        <v>0</v>
      </c>
      <c r="R1059" s="55">
        <f t="shared" si="542"/>
        <v>0</v>
      </c>
      <c r="S1059" s="55">
        <f t="shared" si="542"/>
        <v>0</v>
      </c>
      <c r="T1059" s="55">
        <f t="shared" si="542"/>
        <v>0</v>
      </c>
      <c r="U1059" s="55">
        <f t="shared" si="542"/>
        <v>0</v>
      </c>
      <c r="V1059" s="57"/>
      <c r="W1059" s="57"/>
      <c r="X1059" s="57"/>
      <c r="Y1059" s="12"/>
    </row>
    <row r="1060" spans="1:25" hidden="1" x14ac:dyDescent="0.25">
      <c r="A1060" s="43"/>
      <c r="B1060" s="44">
        <v>11</v>
      </c>
      <c r="C1060" s="43"/>
      <c r="D1060" s="73">
        <v>4214</v>
      </c>
      <c r="E1060" s="38" t="s">
        <v>154</v>
      </c>
      <c r="F1060" s="32"/>
      <c r="G1060" s="54"/>
      <c r="H1060" s="54"/>
      <c r="I1060" s="54"/>
      <c r="J1060" s="54"/>
      <c r="K1060" s="54"/>
      <c r="L1060" s="33" t="str">
        <f t="shared" si="509"/>
        <v>-</v>
      </c>
      <c r="M1060" s="54"/>
      <c r="N1060" s="54"/>
      <c r="O1060" s="54"/>
      <c r="P1060" s="54">
        <f>O1060</f>
        <v>0</v>
      </c>
      <c r="Q1060" s="54"/>
      <c r="R1060" s="54"/>
      <c r="S1060" s="54">
        <f>R1060</f>
        <v>0</v>
      </c>
      <c r="T1060" s="54"/>
      <c r="U1060" s="54">
        <f>T1060</f>
        <v>0</v>
      </c>
    </row>
    <row r="1061" spans="1:25" s="23" customFormat="1" ht="31.2" x14ac:dyDescent="0.25">
      <c r="A1061" s="425" t="s">
        <v>415</v>
      </c>
      <c r="B1061" s="425"/>
      <c r="C1061" s="425"/>
      <c r="D1061" s="425"/>
      <c r="E1061" s="40" t="s">
        <v>425</v>
      </c>
      <c r="F1061" s="20"/>
      <c r="G1061" s="55">
        <f>G1062+G1064</f>
        <v>0</v>
      </c>
      <c r="H1061" s="55"/>
      <c r="I1061" s="55"/>
      <c r="J1061" s="55"/>
      <c r="K1061" s="55"/>
      <c r="L1061" s="22" t="str">
        <f t="shared" si="509"/>
        <v>-</v>
      </c>
      <c r="M1061" s="55"/>
      <c r="N1061" s="55"/>
      <c r="O1061" s="55">
        <f>O1063+O1065</f>
        <v>0</v>
      </c>
      <c r="P1061" s="55">
        <f t="shared" ref="P1061:U1061" si="543">P1063+P1065</f>
        <v>0</v>
      </c>
      <c r="Q1061" s="55">
        <f t="shared" si="543"/>
        <v>0</v>
      </c>
      <c r="R1061" s="55">
        <f t="shared" si="543"/>
        <v>0</v>
      </c>
      <c r="S1061" s="55">
        <f t="shared" si="543"/>
        <v>0</v>
      </c>
      <c r="T1061" s="55">
        <f t="shared" si="543"/>
        <v>0</v>
      </c>
      <c r="U1061" s="55">
        <f t="shared" si="543"/>
        <v>0</v>
      </c>
      <c r="V1061" s="57"/>
      <c r="W1061" s="57"/>
      <c r="X1061" s="57"/>
      <c r="Y1061" s="12"/>
    </row>
    <row r="1062" spans="1:25" s="23" customFormat="1" ht="15.6" hidden="1" x14ac:dyDescent="0.25">
      <c r="A1062" s="24"/>
      <c r="B1062" s="25">
        <v>11</v>
      </c>
      <c r="C1062" s="24"/>
      <c r="D1062" s="42">
        <v>412</v>
      </c>
      <c r="E1062" s="20"/>
      <c r="F1062" s="20"/>
      <c r="G1062" s="55">
        <f>SUM(G1063)</f>
        <v>0</v>
      </c>
      <c r="H1062" s="55">
        <f t="shared" ref="H1062:U1062" si="544">SUM(H1063)</f>
        <v>0</v>
      </c>
      <c r="I1062" s="55">
        <f t="shared" si="544"/>
        <v>0</v>
      </c>
      <c r="J1062" s="55">
        <f t="shared" si="544"/>
        <v>0</v>
      </c>
      <c r="K1062" s="55">
        <f t="shared" si="544"/>
        <v>0</v>
      </c>
      <c r="L1062" s="22" t="str">
        <f t="shared" si="509"/>
        <v>-</v>
      </c>
      <c r="M1062" s="55">
        <f t="shared" si="544"/>
        <v>0</v>
      </c>
      <c r="N1062" s="55">
        <f t="shared" si="544"/>
        <v>0</v>
      </c>
      <c r="O1062" s="55">
        <f t="shared" si="544"/>
        <v>0</v>
      </c>
      <c r="P1062" s="55">
        <f t="shared" si="544"/>
        <v>0</v>
      </c>
      <c r="Q1062" s="55">
        <f t="shared" si="544"/>
        <v>0</v>
      </c>
      <c r="R1062" s="55">
        <f t="shared" si="544"/>
        <v>0</v>
      </c>
      <c r="S1062" s="55">
        <f t="shared" si="544"/>
        <v>0</v>
      </c>
      <c r="T1062" s="55">
        <f t="shared" si="544"/>
        <v>0</v>
      </c>
      <c r="U1062" s="55">
        <f t="shared" si="544"/>
        <v>0</v>
      </c>
      <c r="V1062" s="57"/>
      <c r="W1062" s="57"/>
      <c r="X1062" s="57"/>
      <c r="Y1062" s="12"/>
    </row>
    <row r="1063" spans="1:25" hidden="1" x14ac:dyDescent="0.25">
      <c r="A1063" s="43"/>
      <c r="B1063" s="44">
        <v>11</v>
      </c>
      <c r="C1063" s="43"/>
      <c r="D1063" s="73" t="s">
        <v>431</v>
      </c>
      <c r="E1063" s="38"/>
      <c r="F1063" s="32"/>
      <c r="G1063" s="54"/>
      <c r="H1063" s="54"/>
      <c r="I1063" s="54"/>
      <c r="J1063" s="54"/>
      <c r="K1063" s="54"/>
      <c r="L1063" s="33" t="str">
        <f t="shared" si="509"/>
        <v>-</v>
      </c>
      <c r="M1063" s="54"/>
      <c r="N1063" s="54"/>
      <c r="O1063" s="54"/>
      <c r="P1063" s="54">
        <f>O1063</f>
        <v>0</v>
      </c>
      <c r="Q1063" s="54"/>
      <c r="R1063" s="54">
        <v>0</v>
      </c>
      <c r="S1063" s="54">
        <f>R1063</f>
        <v>0</v>
      </c>
      <c r="T1063" s="54">
        <v>0</v>
      </c>
      <c r="U1063" s="54">
        <f>T1063</f>
        <v>0</v>
      </c>
    </row>
    <row r="1064" spans="1:25" s="23" customFormat="1" ht="15.6" hidden="1" x14ac:dyDescent="0.25">
      <c r="A1064" s="24"/>
      <c r="B1064" s="25">
        <v>11</v>
      </c>
      <c r="C1064" s="24"/>
      <c r="D1064" s="42">
        <v>421</v>
      </c>
      <c r="E1064" s="20"/>
      <c r="F1064" s="20"/>
      <c r="G1064" s="55">
        <f>SUM(G1065)</f>
        <v>0</v>
      </c>
      <c r="H1064" s="55">
        <f t="shared" ref="H1064:U1064" si="545">SUM(H1065)</f>
        <v>0</v>
      </c>
      <c r="I1064" s="55">
        <f t="shared" si="545"/>
        <v>0</v>
      </c>
      <c r="J1064" s="55">
        <f t="shared" si="545"/>
        <v>0</v>
      </c>
      <c r="K1064" s="55">
        <f t="shared" si="545"/>
        <v>0</v>
      </c>
      <c r="L1064" s="22" t="str">
        <f t="shared" si="509"/>
        <v>-</v>
      </c>
      <c r="M1064" s="55">
        <f t="shared" si="545"/>
        <v>0</v>
      </c>
      <c r="N1064" s="55">
        <f t="shared" si="545"/>
        <v>0</v>
      </c>
      <c r="O1064" s="55">
        <f t="shared" si="545"/>
        <v>0</v>
      </c>
      <c r="P1064" s="55">
        <f t="shared" si="545"/>
        <v>0</v>
      </c>
      <c r="Q1064" s="55">
        <f t="shared" si="545"/>
        <v>0</v>
      </c>
      <c r="R1064" s="55">
        <f t="shared" si="545"/>
        <v>0</v>
      </c>
      <c r="S1064" s="55">
        <f t="shared" si="545"/>
        <v>0</v>
      </c>
      <c r="T1064" s="55">
        <f t="shared" si="545"/>
        <v>0</v>
      </c>
      <c r="U1064" s="55">
        <f t="shared" si="545"/>
        <v>0</v>
      </c>
      <c r="V1064" s="57"/>
      <c r="W1064" s="57"/>
      <c r="X1064" s="57"/>
      <c r="Y1064" s="12"/>
    </row>
    <row r="1065" spans="1:25" hidden="1" x14ac:dyDescent="0.25">
      <c r="A1065" s="43"/>
      <c r="B1065" s="44">
        <v>11</v>
      </c>
      <c r="C1065" s="43"/>
      <c r="D1065" s="73">
        <v>4214</v>
      </c>
      <c r="E1065" s="38"/>
      <c r="F1065" s="32"/>
      <c r="G1065" s="54"/>
      <c r="H1065" s="54"/>
      <c r="I1065" s="54"/>
      <c r="J1065" s="54"/>
      <c r="K1065" s="54"/>
      <c r="L1065" s="33" t="str">
        <f t="shared" si="509"/>
        <v>-</v>
      </c>
      <c r="M1065" s="54"/>
      <c r="N1065" s="54"/>
      <c r="O1065" s="54">
        <v>0</v>
      </c>
      <c r="P1065" s="54">
        <f>O1065</f>
        <v>0</v>
      </c>
      <c r="Q1065" s="54"/>
      <c r="R1065" s="54"/>
      <c r="S1065" s="54">
        <f>R1065</f>
        <v>0</v>
      </c>
      <c r="T1065" s="54"/>
      <c r="U1065" s="54">
        <f>T1065</f>
        <v>0</v>
      </c>
    </row>
    <row r="1066" spans="1:25" s="23" customFormat="1" ht="15.6" x14ac:dyDescent="0.25">
      <c r="A1066" s="425" t="s">
        <v>415</v>
      </c>
      <c r="B1066" s="425"/>
      <c r="C1066" s="425"/>
      <c r="D1066" s="425"/>
      <c r="E1066" s="40" t="s">
        <v>426</v>
      </c>
      <c r="F1066" s="20"/>
      <c r="G1066" s="55">
        <f>SUM(G1067)</f>
        <v>0</v>
      </c>
      <c r="H1066" s="55">
        <f t="shared" ref="H1066:U1067" si="546">SUM(H1067)</f>
        <v>0</v>
      </c>
      <c r="I1066" s="55">
        <f t="shared" si="546"/>
        <v>0</v>
      </c>
      <c r="J1066" s="55">
        <f t="shared" si="546"/>
        <v>0</v>
      </c>
      <c r="K1066" s="55">
        <f t="shared" si="546"/>
        <v>0</v>
      </c>
      <c r="L1066" s="22" t="str">
        <f t="shared" si="509"/>
        <v>-</v>
      </c>
      <c r="M1066" s="55">
        <f t="shared" si="546"/>
        <v>0</v>
      </c>
      <c r="N1066" s="55">
        <f t="shared" si="546"/>
        <v>0</v>
      </c>
      <c r="O1066" s="55">
        <f t="shared" si="546"/>
        <v>0</v>
      </c>
      <c r="P1066" s="55">
        <f t="shared" si="546"/>
        <v>0</v>
      </c>
      <c r="Q1066" s="55">
        <f t="shared" si="546"/>
        <v>0</v>
      </c>
      <c r="R1066" s="55">
        <f t="shared" si="546"/>
        <v>0</v>
      </c>
      <c r="S1066" s="55">
        <f t="shared" si="546"/>
        <v>0</v>
      </c>
      <c r="T1066" s="55">
        <f t="shared" si="546"/>
        <v>0</v>
      </c>
      <c r="U1066" s="55">
        <f t="shared" si="546"/>
        <v>0</v>
      </c>
      <c r="V1066" s="57"/>
      <c r="W1066" s="57"/>
      <c r="X1066" s="57"/>
      <c r="Y1066" s="12"/>
    </row>
    <row r="1067" spans="1:25" s="23" customFormat="1" ht="15.6" hidden="1" x14ac:dyDescent="0.25">
      <c r="A1067" s="24"/>
      <c r="B1067" s="25">
        <v>11</v>
      </c>
      <c r="C1067" s="24"/>
      <c r="D1067" s="42">
        <v>412</v>
      </c>
      <c r="E1067" s="20"/>
      <c r="F1067" s="20"/>
      <c r="G1067" s="55">
        <f>SUM(G1068)</f>
        <v>0</v>
      </c>
      <c r="H1067" s="55">
        <f t="shared" si="546"/>
        <v>0</v>
      </c>
      <c r="I1067" s="55">
        <f t="shared" si="546"/>
        <v>0</v>
      </c>
      <c r="J1067" s="55">
        <f t="shared" si="546"/>
        <v>0</v>
      </c>
      <c r="K1067" s="55">
        <f t="shared" si="546"/>
        <v>0</v>
      </c>
      <c r="L1067" s="22" t="str">
        <f t="shared" si="509"/>
        <v>-</v>
      </c>
      <c r="M1067" s="55">
        <f t="shared" si="546"/>
        <v>0</v>
      </c>
      <c r="N1067" s="55">
        <f t="shared" si="546"/>
        <v>0</v>
      </c>
      <c r="O1067" s="55">
        <f t="shared" si="546"/>
        <v>0</v>
      </c>
      <c r="P1067" s="55">
        <f t="shared" si="546"/>
        <v>0</v>
      </c>
      <c r="Q1067" s="55">
        <f t="shared" si="546"/>
        <v>0</v>
      </c>
      <c r="R1067" s="55">
        <f t="shared" si="546"/>
        <v>0</v>
      </c>
      <c r="S1067" s="55">
        <f t="shared" si="546"/>
        <v>0</v>
      </c>
      <c r="T1067" s="55">
        <f t="shared" si="546"/>
        <v>0</v>
      </c>
      <c r="U1067" s="55">
        <f t="shared" si="546"/>
        <v>0</v>
      </c>
      <c r="V1067" s="57"/>
      <c r="W1067" s="57"/>
      <c r="X1067" s="57"/>
      <c r="Y1067" s="12"/>
    </row>
    <row r="1068" spans="1:25" hidden="1" x14ac:dyDescent="0.25">
      <c r="A1068" s="43"/>
      <c r="B1068" s="44">
        <v>11</v>
      </c>
      <c r="C1068" s="43"/>
      <c r="D1068" s="73" t="s">
        <v>431</v>
      </c>
      <c r="E1068" s="38"/>
      <c r="F1068" s="32"/>
      <c r="G1068" s="54"/>
      <c r="H1068" s="54"/>
      <c r="I1068" s="54"/>
      <c r="J1068" s="54"/>
      <c r="K1068" s="54"/>
      <c r="L1068" s="33" t="str">
        <f t="shared" si="509"/>
        <v>-</v>
      </c>
      <c r="M1068" s="54"/>
      <c r="N1068" s="54"/>
      <c r="O1068" s="54"/>
      <c r="P1068" s="54">
        <f>O1068</f>
        <v>0</v>
      </c>
      <c r="Q1068" s="54"/>
      <c r="R1068" s="54"/>
      <c r="S1068" s="54">
        <f>R1068</f>
        <v>0</v>
      </c>
      <c r="T1068" s="54"/>
      <c r="U1068" s="54">
        <f>T1068</f>
        <v>0</v>
      </c>
    </row>
    <row r="1069" spans="1:25" s="23" customFormat="1" ht="31.2" x14ac:dyDescent="0.25">
      <c r="A1069" s="425" t="s">
        <v>415</v>
      </c>
      <c r="B1069" s="425"/>
      <c r="C1069" s="425"/>
      <c r="D1069" s="425"/>
      <c r="E1069" s="40" t="s">
        <v>427</v>
      </c>
      <c r="F1069" s="20"/>
      <c r="G1069" s="55">
        <f>SUM(G1070)</f>
        <v>0</v>
      </c>
      <c r="H1069" s="55">
        <f t="shared" ref="H1069:U1070" si="547">SUM(H1070)</f>
        <v>0</v>
      </c>
      <c r="I1069" s="55">
        <f t="shared" si="547"/>
        <v>0</v>
      </c>
      <c r="J1069" s="55">
        <f t="shared" si="547"/>
        <v>0</v>
      </c>
      <c r="K1069" s="55">
        <f t="shared" si="547"/>
        <v>0</v>
      </c>
      <c r="L1069" s="22" t="str">
        <f t="shared" si="509"/>
        <v>-</v>
      </c>
      <c r="M1069" s="55">
        <f t="shared" si="547"/>
        <v>0</v>
      </c>
      <c r="N1069" s="55">
        <f t="shared" si="547"/>
        <v>0</v>
      </c>
      <c r="O1069" s="55">
        <f t="shared" si="547"/>
        <v>0</v>
      </c>
      <c r="P1069" s="55">
        <f t="shared" si="547"/>
        <v>0</v>
      </c>
      <c r="Q1069" s="55">
        <f t="shared" si="547"/>
        <v>0</v>
      </c>
      <c r="R1069" s="55">
        <f t="shared" si="547"/>
        <v>0</v>
      </c>
      <c r="S1069" s="55">
        <f t="shared" si="547"/>
        <v>0</v>
      </c>
      <c r="T1069" s="55">
        <f t="shared" si="547"/>
        <v>0</v>
      </c>
      <c r="U1069" s="55">
        <f t="shared" si="547"/>
        <v>0</v>
      </c>
      <c r="V1069" s="57"/>
      <c r="W1069" s="57"/>
      <c r="X1069" s="57"/>
      <c r="Y1069" s="12"/>
    </row>
    <row r="1070" spans="1:25" s="23" customFormat="1" ht="15.6" hidden="1" x14ac:dyDescent="0.25">
      <c r="A1070" s="24"/>
      <c r="B1070" s="25">
        <v>11</v>
      </c>
      <c r="C1070" s="24"/>
      <c r="D1070" s="42">
        <v>421</v>
      </c>
      <c r="E1070" s="20"/>
      <c r="F1070" s="20"/>
      <c r="G1070" s="55">
        <f>SUM(G1071)</f>
        <v>0</v>
      </c>
      <c r="H1070" s="55">
        <f t="shared" si="547"/>
        <v>0</v>
      </c>
      <c r="I1070" s="55">
        <f t="shared" si="547"/>
        <v>0</v>
      </c>
      <c r="J1070" s="55">
        <f t="shared" si="547"/>
        <v>0</v>
      </c>
      <c r="K1070" s="55">
        <f t="shared" si="547"/>
        <v>0</v>
      </c>
      <c r="L1070" s="22" t="str">
        <f t="shared" si="509"/>
        <v>-</v>
      </c>
      <c r="M1070" s="55">
        <f t="shared" si="547"/>
        <v>0</v>
      </c>
      <c r="N1070" s="55">
        <f t="shared" si="547"/>
        <v>0</v>
      </c>
      <c r="O1070" s="55">
        <f t="shared" si="547"/>
        <v>0</v>
      </c>
      <c r="P1070" s="55">
        <f t="shared" si="547"/>
        <v>0</v>
      </c>
      <c r="Q1070" s="55">
        <f t="shared" si="547"/>
        <v>0</v>
      </c>
      <c r="R1070" s="55">
        <f t="shared" si="547"/>
        <v>0</v>
      </c>
      <c r="S1070" s="55">
        <f t="shared" si="547"/>
        <v>0</v>
      </c>
      <c r="T1070" s="55">
        <f t="shared" si="547"/>
        <v>0</v>
      </c>
      <c r="U1070" s="55">
        <f t="shared" si="547"/>
        <v>0</v>
      </c>
      <c r="V1070" s="57"/>
      <c r="W1070" s="57"/>
      <c r="X1070" s="57"/>
      <c r="Y1070" s="12"/>
    </row>
    <row r="1071" spans="1:25" hidden="1" x14ac:dyDescent="0.25">
      <c r="A1071" s="43"/>
      <c r="B1071" s="44">
        <v>11</v>
      </c>
      <c r="C1071" s="43"/>
      <c r="D1071" s="73">
        <v>4214</v>
      </c>
      <c r="E1071" s="38" t="s">
        <v>154</v>
      </c>
      <c r="F1071" s="32"/>
      <c r="G1071" s="54"/>
      <c r="H1071" s="54"/>
      <c r="I1071" s="54"/>
      <c r="J1071" s="54"/>
      <c r="K1071" s="54"/>
      <c r="L1071" s="33" t="str">
        <f t="shared" si="509"/>
        <v>-</v>
      </c>
      <c r="M1071" s="54"/>
      <c r="N1071" s="54"/>
      <c r="O1071" s="54">
        <v>0</v>
      </c>
      <c r="P1071" s="54">
        <f>O1071</f>
        <v>0</v>
      </c>
      <c r="Q1071" s="54"/>
      <c r="R1071" s="54">
        <v>0</v>
      </c>
      <c r="S1071" s="54">
        <f>R1071</f>
        <v>0</v>
      </c>
      <c r="T1071" s="54"/>
      <c r="U1071" s="54">
        <f>T1071</f>
        <v>0</v>
      </c>
    </row>
    <row r="1072" spans="1:25" s="23" customFormat="1" ht="15.6" x14ac:dyDescent="0.25">
      <c r="A1072" s="416" t="s">
        <v>186</v>
      </c>
      <c r="B1072" s="416"/>
      <c r="C1072" s="416"/>
      <c r="D1072" s="416"/>
      <c r="E1072" s="416"/>
      <c r="F1072" s="416"/>
      <c r="G1072" s="16">
        <f>G1073+G1138</f>
        <v>17575560</v>
      </c>
      <c r="H1072" s="16">
        <f>H1073+H1138</f>
        <v>12490000</v>
      </c>
      <c r="I1072" s="16">
        <f>I1073+I1138</f>
        <v>17575560</v>
      </c>
      <c r="J1072" s="16">
        <f>J1073+J1138</f>
        <v>12490000</v>
      </c>
      <c r="K1072" s="16">
        <f>K1073+K1138</f>
        <v>5034716.0599999996</v>
      </c>
      <c r="L1072" s="17">
        <f t="shared" ref="L1072:L1135" si="548">IF(I1072=0, "-", K1072/I1072*100)</f>
        <v>28.64612029431779</v>
      </c>
      <c r="M1072" s="16">
        <f t="shared" ref="M1072:U1072" si="549">M1073+M1138</f>
        <v>12490000</v>
      </c>
      <c r="N1072" s="16">
        <f>N1073+N1138</f>
        <v>12490000</v>
      </c>
      <c r="O1072" s="16">
        <f t="shared" si="549"/>
        <v>5945000</v>
      </c>
      <c r="P1072" s="16">
        <f t="shared" si="549"/>
        <v>5945000</v>
      </c>
      <c r="Q1072" s="16">
        <f t="shared" si="549"/>
        <v>9252000</v>
      </c>
      <c r="R1072" s="16">
        <f t="shared" si="549"/>
        <v>5945000</v>
      </c>
      <c r="S1072" s="16">
        <f t="shared" si="549"/>
        <v>5945000</v>
      </c>
      <c r="T1072" s="16">
        <f t="shared" si="549"/>
        <v>5945000</v>
      </c>
      <c r="U1072" s="16">
        <f t="shared" si="549"/>
        <v>5945000</v>
      </c>
      <c r="V1072" s="57"/>
      <c r="W1072" s="57"/>
      <c r="X1072" s="57"/>
      <c r="Y1072" s="12"/>
    </row>
    <row r="1073" spans="1:25" s="49" customFormat="1" ht="29.25" customHeight="1" x14ac:dyDescent="0.25">
      <c r="A1073" s="424" t="s">
        <v>333</v>
      </c>
      <c r="B1073" s="424"/>
      <c r="C1073" s="424"/>
      <c r="D1073" s="424"/>
      <c r="E1073" s="422" t="s">
        <v>184</v>
      </c>
      <c r="F1073" s="422"/>
      <c r="G1073" s="18">
        <f>SUM(G1074+G1117+G1129)</f>
        <v>5945000</v>
      </c>
      <c r="H1073" s="18">
        <f t="shared" ref="H1073:U1073" si="550">SUM(H1074+H1117+H1129)</f>
        <v>5945000</v>
      </c>
      <c r="I1073" s="18">
        <f t="shared" si="550"/>
        <v>5945000</v>
      </c>
      <c r="J1073" s="18">
        <f t="shared" si="550"/>
        <v>5945000</v>
      </c>
      <c r="K1073" s="18">
        <f t="shared" si="550"/>
        <v>2352392.4799999995</v>
      </c>
      <c r="L1073" s="19">
        <f t="shared" si="548"/>
        <v>39.569259545836829</v>
      </c>
      <c r="M1073" s="18">
        <f t="shared" si="550"/>
        <v>5945000</v>
      </c>
      <c r="N1073" s="18">
        <f t="shared" si="550"/>
        <v>5945000</v>
      </c>
      <c r="O1073" s="18">
        <f t="shared" si="550"/>
        <v>5945000</v>
      </c>
      <c r="P1073" s="18">
        <f t="shared" si="550"/>
        <v>5945000</v>
      </c>
      <c r="Q1073" s="18">
        <f t="shared" si="550"/>
        <v>5945000</v>
      </c>
      <c r="R1073" s="18">
        <f t="shared" si="550"/>
        <v>5945000</v>
      </c>
      <c r="S1073" s="18">
        <f t="shared" si="550"/>
        <v>5945000</v>
      </c>
      <c r="T1073" s="18">
        <f t="shared" si="550"/>
        <v>5945000</v>
      </c>
      <c r="U1073" s="18">
        <f t="shared" si="550"/>
        <v>5945000</v>
      </c>
      <c r="V1073" s="126"/>
      <c r="W1073" s="126"/>
      <c r="X1073" s="126"/>
      <c r="Y1073" s="135"/>
    </row>
    <row r="1074" spans="1:25" s="23" customFormat="1" ht="78" x14ac:dyDescent="0.25">
      <c r="A1074" s="417" t="s">
        <v>538</v>
      </c>
      <c r="B1074" s="417"/>
      <c r="C1074" s="417"/>
      <c r="D1074" s="417"/>
      <c r="E1074" s="20" t="s">
        <v>263</v>
      </c>
      <c r="F1074" s="51" t="s">
        <v>547</v>
      </c>
      <c r="G1074" s="21">
        <f>G1075+G1078+G1080+G1083+G1088+G1092+G1102+G1104+G1110+G1113+G1115</f>
        <v>5290000</v>
      </c>
      <c r="H1074" s="21">
        <f t="shared" ref="H1074:U1074" si="551">H1075+H1078+H1080+H1083+H1088+H1092+H1102+H1104+H1110+H1113+H1115</f>
        <v>5290000</v>
      </c>
      <c r="I1074" s="21">
        <f t="shared" si="551"/>
        <v>5290000</v>
      </c>
      <c r="J1074" s="21">
        <f t="shared" si="551"/>
        <v>5290000</v>
      </c>
      <c r="K1074" s="21">
        <f t="shared" si="551"/>
        <v>2144249.6399999997</v>
      </c>
      <c r="L1074" s="22">
        <f t="shared" si="548"/>
        <v>40.534019659735343</v>
      </c>
      <c r="M1074" s="21">
        <f t="shared" si="551"/>
        <v>5290000</v>
      </c>
      <c r="N1074" s="21">
        <f t="shared" si="551"/>
        <v>5290000</v>
      </c>
      <c r="O1074" s="21">
        <f t="shared" si="551"/>
        <v>5390000</v>
      </c>
      <c r="P1074" s="21">
        <f t="shared" si="551"/>
        <v>5390000</v>
      </c>
      <c r="Q1074" s="21">
        <f t="shared" si="551"/>
        <v>5290000</v>
      </c>
      <c r="R1074" s="21">
        <f t="shared" si="551"/>
        <v>5390000</v>
      </c>
      <c r="S1074" s="21">
        <f t="shared" si="551"/>
        <v>5390000</v>
      </c>
      <c r="T1074" s="21">
        <f t="shared" si="551"/>
        <v>5390000</v>
      </c>
      <c r="U1074" s="21">
        <f t="shared" si="551"/>
        <v>5390000</v>
      </c>
      <c r="V1074" s="57"/>
      <c r="W1074" s="57"/>
      <c r="X1074" s="57"/>
      <c r="Y1074" s="12"/>
    </row>
    <row r="1075" spans="1:25" s="23" customFormat="1" ht="15.6" hidden="1" x14ac:dyDescent="0.25">
      <c r="A1075" s="24" t="s">
        <v>227</v>
      </c>
      <c r="B1075" s="25">
        <v>11</v>
      </c>
      <c r="C1075" s="52" t="s">
        <v>27</v>
      </c>
      <c r="D1075" s="27">
        <v>311</v>
      </c>
      <c r="E1075" s="20"/>
      <c r="F1075" s="20"/>
      <c r="G1075" s="21">
        <f>SUM(G1076:G1077)</f>
        <v>2110000</v>
      </c>
      <c r="H1075" s="21">
        <f t="shared" ref="H1075:U1075" si="552">SUM(H1076:H1077)</f>
        <v>2110000</v>
      </c>
      <c r="I1075" s="21">
        <f t="shared" si="552"/>
        <v>2110000</v>
      </c>
      <c r="J1075" s="21">
        <f t="shared" si="552"/>
        <v>2110000</v>
      </c>
      <c r="K1075" s="21">
        <f t="shared" si="552"/>
        <v>985668.02</v>
      </c>
      <c r="L1075" s="22">
        <f t="shared" si="548"/>
        <v>46.714124170616117</v>
      </c>
      <c r="M1075" s="21">
        <f t="shared" si="552"/>
        <v>2110000</v>
      </c>
      <c r="N1075" s="21">
        <f t="shared" si="552"/>
        <v>2110000</v>
      </c>
      <c r="O1075" s="21">
        <f t="shared" si="552"/>
        <v>2110000</v>
      </c>
      <c r="P1075" s="21">
        <f t="shared" si="552"/>
        <v>2110000</v>
      </c>
      <c r="Q1075" s="21">
        <f t="shared" si="552"/>
        <v>2110000</v>
      </c>
      <c r="R1075" s="21">
        <f t="shared" si="552"/>
        <v>2110000</v>
      </c>
      <c r="S1075" s="21">
        <f t="shared" si="552"/>
        <v>2110000</v>
      </c>
      <c r="T1075" s="21">
        <f t="shared" si="552"/>
        <v>2110000</v>
      </c>
      <c r="U1075" s="21">
        <f t="shared" si="552"/>
        <v>2110000</v>
      </c>
      <c r="V1075" s="57">
        <v>2700000</v>
      </c>
      <c r="W1075" s="57"/>
      <c r="X1075" s="57"/>
      <c r="Y1075" s="12" t="s">
        <v>576</v>
      </c>
    </row>
    <row r="1076" spans="1:25" s="23" customFormat="1" ht="15.6" hidden="1" x14ac:dyDescent="0.25">
      <c r="A1076" s="28" t="s">
        <v>227</v>
      </c>
      <c r="B1076" s="29">
        <v>11</v>
      </c>
      <c r="C1076" s="53" t="s">
        <v>27</v>
      </c>
      <c r="D1076" s="56" t="s">
        <v>177</v>
      </c>
      <c r="E1076" s="32" t="s">
        <v>19</v>
      </c>
      <c r="F1076" s="20"/>
      <c r="G1076" s="1">
        <v>2100000</v>
      </c>
      <c r="H1076" s="1">
        <v>2100000</v>
      </c>
      <c r="I1076" s="1">
        <v>2100000</v>
      </c>
      <c r="J1076" s="1">
        <v>2100000</v>
      </c>
      <c r="K1076" s="1">
        <v>985668.02</v>
      </c>
      <c r="L1076" s="33">
        <f t="shared" si="548"/>
        <v>46.936572380952377</v>
      </c>
      <c r="M1076" s="1">
        <v>2100000</v>
      </c>
      <c r="N1076" s="1">
        <v>2100000</v>
      </c>
      <c r="O1076" s="1">
        <v>2100000</v>
      </c>
      <c r="P1076" s="1">
        <f>O1076</f>
        <v>2100000</v>
      </c>
      <c r="Q1076" s="1">
        <v>2100000</v>
      </c>
      <c r="R1076" s="1">
        <v>2100000</v>
      </c>
      <c r="S1076" s="1">
        <f>R1076</f>
        <v>2100000</v>
      </c>
      <c r="T1076" s="1">
        <v>2100000</v>
      </c>
      <c r="U1076" s="1">
        <f>T1076</f>
        <v>2100000</v>
      </c>
      <c r="V1076" s="57">
        <f>O1075+O1078+O1080</f>
        <v>2700000</v>
      </c>
      <c r="W1076" s="57"/>
      <c r="X1076" s="57"/>
      <c r="Y1076" s="12" t="s">
        <v>577</v>
      </c>
    </row>
    <row r="1077" spans="1:25" s="23" customFormat="1" ht="15.6" hidden="1" x14ac:dyDescent="0.25">
      <c r="A1077" s="28" t="s">
        <v>227</v>
      </c>
      <c r="B1077" s="29">
        <v>11</v>
      </c>
      <c r="C1077" s="53" t="s">
        <v>27</v>
      </c>
      <c r="D1077" s="56" t="s">
        <v>188</v>
      </c>
      <c r="E1077" s="32" t="s">
        <v>20</v>
      </c>
      <c r="F1077" s="20"/>
      <c r="G1077" s="1">
        <v>10000</v>
      </c>
      <c r="H1077" s="1">
        <v>10000</v>
      </c>
      <c r="I1077" s="1">
        <v>10000</v>
      </c>
      <c r="J1077" s="1">
        <v>10000</v>
      </c>
      <c r="K1077" s="1">
        <v>0</v>
      </c>
      <c r="L1077" s="33">
        <f t="shared" si="548"/>
        <v>0</v>
      </c>
      <c r="M1077" s="1">
        <v>10000</v>
      </c>
      <c r="N1077" s="1">
        <v>10000</v>
      </c>
      <c r="O1077" s="1">
        <v>10000</v>
      </c>
      <c r="P1077" s="1">
        <f t="shared" ref="P1077:P1116" si="553">O1077</f>
        <v>10000</v>
      </c>
      <c r="Q1077" s="1">
        <v>10000</v>
      </c>
      <c r="R1077" s="1">
        <v>10000</v>
      </c>
      <c r="S1077" s="1">
        <f t="shared" ref="S1077:S1116" si="554">R1077</f>
        <v>10000</v>
      </c>
      <c r="T1077" s="1">
        <v>10000</v>
      </c>
      <c r="U1077" s="1">
        <f t="shared" ref="U1077:U1116" si="555">T1077</f>
        <v>10000</v>
      </c>
      <c r="V1077" s="76">
        <f>V1075-V1076</f>
        <v>0</v>
      </c>
      <c r="W1077" s="76"/>
      <c r="X1077" s="76"/>
      <c r="Y1077" s="75" t="s">
        <v>570</v>
      </c>
    </row>
    <row r="1078" spans="1:25" s="23" customFormat="1" ht="15.6" hidden="1" x14ac:dyDescent="0.25">
      <c r="A1078" s="24" t="s">
        <v>227</v>
      </c>
      <c r="B1078" s="25">
        <v>11</v>
      </c>
      <c r="C1078" s="52" t="s">
        <v>27</v>
      </c>
      <c r="D1078" s="42">
        <v>312</v>
      </c>
      <c r="E1078" s="20"/>
      <c r="F1078" s="20"/>
      <c r="G1078" s="21">
        <f>SUM(G1079)</f>
        <v>40000</v>
      </c>
      <c r="H1078" s="21">
        <f t="shared" ref="H1078:U1078" si="556">SUM(H1079)</f>
        <v>40000</v>
      </c>
      <c r="I1078" s="21">
        <f t="shared" si="556"/>
        <v>40000</v>
      </c>
      <c r="J1078" s="21">
        <f t="shared" si="556"/>
        <v>40000</v>
      </c>
      <c r="K1078" s="21">
        <f t="shared" si="556"/>
        <v>0</v>
      </c>
      <c r="L1078" s="22">
        <f t="shared" si="548"/>
        <v>0</v>
      </c>
      <c r="M1078" s="21">
        <f t="shared" si="556"/>
        <v>40000</v>
      </c>
      <c r="N1078" s="21">
        <f t="shared" si="556"/>
        <v>40000</v>
      </c>
      <c r="O1078" s="21">
        <f t="shared" si="556"/>
        <v>40000</v>
      </c>
      <c r="P1078" s="21">
        <f t="shared" si="556"/>
        <v>40000</v>
      </c>
      <c r="Q1078" s="21">
        <f t="shared" si="556"/>
        <v>40000</v>
      </c>
      <c r="R1078" s="21">
        <f t="shared" si="556"/>
        <v>40000</v>
      </c>
      <c r="S1078" s="21">
        <f t="shared" si="556"/>
        <v>40000</v>
      </c>
      <c r="T1078" s="21">
        <f t="shared" si="556"/>
        <v>40000</v>
      </c>
      <c r="U1078" s="21">
        <f t="shared" si="556"/>
        <v>40000</v>
      </c>
      <c r="V1078" s="57"/>
      <c r="W1078" s="57"/>
      <c r="X1078" s="57"/>
      <c r="Y1078" s="12"/>
    </row>
    <row r="1079" spans="1:25" s="23" customFormat="1" ht="15.6" hidden="1" x14ac:dyDescent="0.25">
      <c r="A1079" s="28" t="s">
        <v>227</v>
      </c>
      <c r="B1079" s="29">
        <v>11</v>
      </c>
      <c r="C1079" s="53" t="s">
        <v>27</v>
      </c>
      <c r="D1079" s="56" t="s">
        <v>178</v>
      </c>
      <c r="E1079" s="32" t="s">
        <v>138</v>
      </c>
      <c r="F1079" s="20"/>
      <c r="G1079" s="1">
        <v>40000</v>
      </c>
      <c r="H1079" s="1">
        <v>40000</v>
      </c>
      <c r="I1079" s="1">
        <v>40000</v>
      </c>
      <c r="J1079" s="1">
        <v>40000</v>
      </c>
      <c r="K1079" s="1">
        <v>0</v>
      </c>
      <c r="L1079" s="33">
        <f t="shared" si="548"/>
        <v>0</v>
      </c>
      <c r="M1079" s="1">
        <v>40000</v>
      </c>
      <c r="N1079" s="1">
        <v>40000</v>
      </c>
      <c r="O1079" s="1">
        <v>40000</v>
      </c>
      <c r="P1079" s="1">
        <f t="shared" si="553"/>
        <v>40000</v>
      </c>
      <c r="Q1079" s="1">
        <v>40000</v>
      </c>
      <c r="R1079" s="1">
        <v>40000</v>
      </c>
      <c r="S1079" s="1">
        <f t="shared" si="554"/>
        <v>40000</v>
      </c>
      <c r="T1079" s="1">
        <v>40000</v>
      </c>
      <c r="U1079" s="1">
        <f t="shared" si="555"/>
        <v>40000</v>
      </c>
      <c r="V1079" s="57"/>
      <c r="W1079" s="57"/>
      <c r="X1079" s="57"/>
      <c r="Y1079" s="12"/>
    </row>
    <row r="1080" spans="1:25" s="23" customFormat="1" ht="15.6" hidden="1" x14ac:dyDescent="0.25">
      <c r="A1080" s="24" t="s">
        <v>227</v>
      </c>
      <c r="B1080" s="25">
        <v>11</v>
      </c>
      <c r="C1080" s="52" t="s">
        <v>27</v>
      </c>
      <c r="D1080" s="42">
        <v>313</v>
      </c>
      <c r="E1080" s="20"/>
      <c r="F1080" s="20"/>
      <c r="G1080" s="21">
        <f>SUM(G1081:G1082)</f>
        <v>550000</v>
      </c>
      <c r="H1080" s="21">
        <f t="shared" ref="H1080:U1080" si="557">SUM(H1081:H1082)</f>
        <v>550000</v>
      </c>
      <c r="I1080" s="21">
        <f t="shared" si="557"/>
        <v>550000</v>
      </c>
      <c r="J1080" s="21">
        <f t="shared" si="557"/>
        <v>550000</v>
      </c>
      <c r="K1080" s="21">
        <f t="shared" si="557"/>
        <v>149821.46</v>
      </c>
      <c r="L1080" s="22">
        <f t="shared" si="548"/>
        <v>27.240265454545455</v>
      </c>
      <c r="M1080" s="21">
        <f t="shared" si="557"/>
        <v>550000</v>
      </c>
      <c r="N1080" s="21">
        <f t="shared" si="557"/>
        <v>550000</v>
      </c>
      <c r="O1080" s="21">
        <f t="shared" si="557"/>
        <v>550000</v>
      </c>
      <c r="P1080" s="21">
        <f t="shared" si="557"/>
        <v>550000</v>
      </c>
      <c r="Q1080" s="21">
        <f t="shared" si="557"/>
        <v>550000</v>
      </c>
      <c r="R1080" s="21">
        <f t="shared" si="557"/>
        <v>550000</v>
      </c>
      <c r="S1080" s="21">
        <f t="shared" si="557"/>
        <v>550000</v>
      </c>
      <c r="T1080" s="21">
        <f t="shared" si="557"/>
        <v>550000</v>
      </c>
      <c r="U1080" s="21">
        <f t="shared" si="557"/>
        <v>550000</v>
      </c>
      <c r="V1080" s="57"/>
      <c r="W1080" s="57"/>
      <c r="X1080" s="57"/>
      <c r="Y1080" s="12"/>
    </row>
    <row r="1081" spans="1:25" s="23" customFormat="1" ht="15.6" hidden="1" x14ac:dyDescent="0.25">
      <c r="A1081" s="28" t="s">
        <v>227</v>
      </c>
      <c r="B1081" s="29">
        <v>11</v>
      </c>
      <c r="C1081" s="53" t="s">
        <v>27</v>
      </c>
      <c r="D1081" s="56" t="s">
        <v>179</v>
      </c>
      <c r="E1081" s="32" t="s">
        <v>280</v>
      </c>
      <c r="F1081" s="20"/>
      <c r="G1081" s="1">
        <v>450000</v>
      </c>
      <c r="H1081" s="1">
        <v>450000</v>
      </c>
      <c r="I1081" s="1">
        <v>450000</v>
      </c>
      <c r="J1081" s="1">
        <v>450000</v>
      </c>
      <c r="K1081" s="1">
        <v>133065.12</v>
      </c>
      <c r="L1081" s="33">
        <f t="shared" si="548"/>
        <v>29.570026666666667</v>
      </c>
      <c r="M1081" s="1">
        <v>450000</v>
      </c>
      <c r="N1081" s="1">
        <v>450000</v>
      </c>
      <c r="O1081" s="1">
        <v>450000</v>
      </c>
      <c r="P1081" s="1">
        <f t="shared" si="553"/>
        <v>450000</v>
      </c>
      <c r="Q1081" s="1">
        <v>450000</v>
      </c>
      <c r="R1081" s="1">
        <v>450000</v>
      </c>
      <c r="S1081" s="1">
        <f t="shared" si="554"/>
        <v>450000</v>
      </c>
      <c r="T1081" s="1">
        <v>450000</v>
      </c>
      <c r="U1081" s="1">
        <f t="shared" si="555"/>
        <v>450000</v>
      </c>
      <c r="V1081" s="57"/>
      <c r="W1081" s="57"/>
      <c r="X1081" s="57"/>
      <c r="Y1081" s="12"/>
    </row>
    <row r="1082" spans="1:25" s="23" customFormat="1" ht="30" hidden="1" x14ac:dyDescent="0.25">
      <c r="A1082" s="28" t="s">
        <v>227</v>
      </c>
      <c r="B1082" s="29">
        <v>11</v>
      </c>
      <c r="C1082" s="53" t="s">
        <v>27</v>
      </c>
      <c r="D1082" s="56">
        <v>3133</v>
      </c>
      <c r="E1082" s="32" t="s">
        <v>258</v>
      </c>
      <c r="F1082" s="20"/>
      <c r="G1082" s="1">
        <v>100000</v>
      </c>
      <c r="H1082" s="1">
        <v>100000</v>
      </c>
      <c r="I1082" s="1">
        <v>100000</v>
      </c>
      <c r="J1082" s="1">
        <v>100000</v>
      </c>
      <c r="K1082" s="1">
        <v>16756.34</v>
      </c>
      <c r="L1082" s="33">
        <f t="shared" si="548"/>
        <v>16.756340000000002</v>
      </c>
      <c r="M1082" s="1">
        <v>100000</v>
      </c>
      <c r="N1082" s="1">
        <v>100000</v>
      </c>
      <c r="O1082" s="1">
        <v>100000</v>
      </c>
      <c r="P1082" s="1">
        <f t="shared" si="553"/>
        <v>100000</v>
      </c>
      <c r="Q1082" s="1">
        <v>100000</v>
      </c>
      <c r="R1082" s="1">
        <v>100000</v>
      </c>
      <c r="S1082" s="1">
        <f t="shared" si="554"/>
        <v>100000</v>
      </c>
      <c r="T1082" s="1">
        <v>100000</v>
      </c>
      <c r="U1082" s="1">
        <f t="shared" si="555"/>
        <v>100000</v>
      </c>
      <c r="V1082" s="57"/>
      <c r="W1082" s="57"/>
      <c r="X1082" s="57"/>
      <c r="Y1082" s="12"/>
    </row>
    <row r="1083" spans="1:25" s="23" customFormat="1" ht="15.6" hidden="1" x14ac:dyDescent="0.25">
      <c r="A1083" s="24" t="s">
        <v>227</v>
      </c>
      <c r="B1083" s="25">
        <v>11</v>
      </c>
      <c r="C1083" s="52" t="s">
        <v>27</v>
      </c>
      <c r="D1083" s="42">
        <v>321</v>
      </c>
      <c r="E1083" s="20"/>
      <c r="F1083" s="20"/>
      <c r="G1083" s="21">
        <f>SUM(G1084:G1087)</f>
        <v>540000</v>
      </c>
      <c r="H1083" s="21">
        <f t="shared" ref="H1083:U1083" si="558">SUM(H1084:H1087)</f>
        <v>540000</v>
      </c>
      <c r="I1083" s="21">
        <f t="shared" si="558"/>
        <v>540000</v>
      </c>
      <c r="J1083" s="21">
        <f t="shared" si="558"/>
        <v>540000</v>
      </c>
      <c r="K1083" s="21">
        <f t="shared" si="558"/>
        <v>95348.37</v>
      </c>
      <c r="L1083" s="22">
        <f t="shared" si="548"/>
        <v>17.657105555555557</v>
      </c>
      <c r="M1083" s="21">
        <f t="shared" si="558"/>
        <v>540000</v>
      </c>
      <c r="N1083" s="21">
        <f t="shared" si="558"/>
        <v>540000</v>
      </c>
      <c r="O1083" s="21">
        <f t="shared" si="558"/>
        <v>470000</v>
      </c>
      <c r="P1083" s="21">
        <f t="shared" si="558"/>
        <v>470000</v>
      </c>
      <c r="Q1083" s="21">
        <f t="shared" si="558"/>
        <v>540000</v>
      </c>
      <c r="R1083" s="21">
        <f t="shared" si="558"/>
        <v>470000</v>
      </c>
      <c r="S1083" s="21">
        <f t="shared" si="558"/>
        <v>470000</v>
      </c>
      <c r="T1083" s="21">
        <f t="shared" si="558"/>
        <v>470000</v>
      </c>
      <c r="U1083" s="21">
        <f t="shared" si="558"/>
        <v>470000</v>
      </c>
      <c r="V1083" s="57"/>
      <c r="W1083" s="57"/>
      <c r="X1083" s="57"/>
      <c r="Y1083" s="12"/>
    </row>
    <row r="1084" spans="1:25" s="23" customFormat="1" ht="15.6" hidden="1" x14ac:dyDescent="0.25">
      <c r="A1084" s="28" t="s">
        <v>227</v>
      </c>
      <c r="B1084" s="29">
        <v>11</v>
      </c>
      <c r="C1084" s="53" t="s">
        <v>27</v>
      </c>
      <c r="D1084" s="56" t="s">
        <v>158</v>
      </c>
      <c r="E1084" s="32" t="s">
        <v>110</v>
      </c>
      <c r="F1084" s="20"/>
      <c r="G1084" s="1">
        <v>290000</v>
      </c>
      <c r="H1084" s="1">
        <v>290000</v>
      </c>
      <c r="I1084" s="1">
        <v>290000</v>
      </c>
      <c r="J1084" s="1">
        <v>290000</v>
      </c>
      <c r="K1084" s="1">
        <v>79002.37</v>
      </c>
      <c r="L1084" s="33">
        <f t="shared" si="548"/>
        <v>27.242196551724135</v>
      </c>
      <c r="M1084" s="1">
        <v>290000</v>
      </c>
      <c r="N1084" s="1">
        <v>290000</v>
      </c>
      <c r="O1084" s="1">
        <v>220000</v>
      </c>
      <c r="P1084" s="1">
        <f t="shared" si="553"/>
        <v>220000</v>
      </c>
      <c r="Q1084" s="1">
        <v>290000</v>
      </c>
      <c r="R1084" s="1">
        <v>220000</v>
      </c>
      <c r="S1084" s="1">
        <f t="shared" si="554"/>
        <v>220000</v>
      </c>
      <c r="T1084" s="1">
        <v>220000</v>
      </c>
      <c r="U1084" s="1">
        <f t="shared" si="555"/>
        <v>220000</v>
      </c>
      <c r="V1084" s="57"/>
      <c r="W1084" s="57"/>
      <c r="X1084" s="57"/>
      <c r="Y1084" s="12"/>
    </row>
    <row r="1085" spans="1:25" s="23" customFormat="1" ht="30" hidden="1" x14ac:dyDescent="0.25">
      <c r="A1085" s="28" t="s">
        <v>227</v>
      </c>
      <c r="B1085" s="29">
        <v>11</v>
      </c>
      <c r="C1085" s="53" t="s">
        <v>27</v>
      </c>
      <c r="D1085" s="56" t="s">
        <v>189</v>
      </c>
      <c r="E1085" s="32" t="s">
        <v>111</v>
      </c>
      <c r="F1085" s="20"/>
      <c r="G1085" s="1">
        <v>80000</v>
      </c>
      <c r="H1085" s="1">
        <v>80000</v>
      </c>
      <c r="I1085" s="1">
        <v>80000</v>
      </c>
      <c r="J1085" s="1">
        <v>80000</v>
      </c>
      <c r="K1085" s="1">
        <v>13230</v>
      </c>
      <c r="L1085" s="33">
        <f t="shared" si="548"/>
        <v>16.537499999999998</v>
      </c>
      <c r="M1085" s="1">
        <v>80000</v>
      </c>
      <c r="N1085" s="1">
        <v>80000</v>
      </c>
      <c r="O1085" s="1">
        <v>80000</v>
      </c>
      <c r="P1085" s="1">
        <f t="shared" si="553"/>
        <v>80000</v>
      </c>
      <c r="Q1085" s="1">
        <v>80000</v>
      </c>
      <c r="R1085" s="1">
        <v>80000</v>
      </c>
      <c r="S1085" s="1">
        <f t="shared" si="554"/>
        <v>80000</v>
      </c>
      <c r="T1085" s="1">
        <v>80000</v>
      </c>
      <c r="U1085" s="1">
        <f t="shared" si="555"/>
        <v>80000</v>
      </c>
      <c r="V1085" s="57"/>
      <c r="W1085" s="57"/>
      <c r="X1085" s="57"/>
      <c r="Y1085" s="12"/>
    </row>
    <row r="1086" spans="1:25" s="23" customFormat="1" ht="15.6" hidden="1" x14ac:dyDescent="0.25">
      <c r="A1086" s="28" t="s">
        <v>227</v>
      </c>
      <c r="B1086" s="29">
        <v>11</v>
      </c>
      <c r="C1086" s="53" t="s">
        <v>27</v>
      </c>
      <c r="D1086" s="56" t="s">
        <v>190</v>
      </c>
      <c r="E1086" s="32" t="s">
        <v>112</v>
      </c>
      <c r="F1086" s="20"/>
      <c r="G1086" s="1">
        <v>120000</v>
      </c>
      <c r="H1086" s="1">
        <v>120000</v>
      </c>
      <c r="I1086" s="1">
        <v>120000</v>
      </c>
      <c r="J1086" s="1">
        <v>120000</v>
      </c>
      <c r="K1086" s="1">
        <v>900</v>
      </c>
      <c r="L1086" s="33">
        <f t="shared" si="548"/>
        <v>0.75</v>
      </c>
      <c r="M1086" s="1">
        <v>120000</v>
      </c>
      <c r="N1086" s="1">
        <v>120000</v>
      </c>
      <c r="O1086" s="1">
        <v>120000</v>
      </c>
      <c r="P1086" s="1">
        <f t="shared" si="553"/>
        <v>120000</v>
      </c>
      <c r="Q1086" s="1">
        <v>120000</v>
      </c>
      <c r="R1086" s="1">
        <v>120000</v>
      </c>
      <c r="S1086" s="1">
        <f t="shared" si="554"/>
        <v>120000</v>
      </c>
      <c r="T1086" s="1">
        <v>120000</v>
      </c>
      <c r="U1086" s="1">
        <f t="shared" si="555"/>
        <v>120000</v>
      </c>
      <c r="V1086" s="57"/>
      <c r="W1086" s="57"/>
      <c r="X1086" s="57"/>
      <c r="Y1086" s="12"/>
    </row>
    <row r="1087" spans="1:25" s="23" customFormat="1" ht="15.6" hidden="1" x14ac:dyDescent="0.25">
      <c r="A1087" s="28" t="s">
        <v>227</v>
      </c>
      <c r="B1087" s="29">
        <v>11</v>
      </c>
      <c r="C1087" s="53" t="s">
        <v>27</v>
      </c>
      <c r="D1087" s="56" t="s">
        <v>239</v>
      </c>
      <c r="E1087" s="32" t="s">
        <v>234</v>
      </c>
      <c r="F1087" s="20"/>
      <c r="G1087" s="1">
        <v>50000</v>
      </c>
      <c r="H1087" s="1">
        <v>50000</v>
      </c>
      <c r="I1087" s="1">
        <v>50000</v>
      </c>
      <c r="J1087" s="1">
        <v>50000</v>
      </c>
      <c r="K1087" s="1">
        <v>2216</v>
      </c>
      <c r="L1087" s="33">
        <f t="shared" si="548"/>
        <v>4.4319999999999995</v>
      </c>
      <c r="M1087" s="1">
        <v>50000</v>
      </c>
      <c r="N1087" s="1">
        <v>50000</v>
      </c>
      <c r="O1087" s="1">
        <v>50000</v>
      </c>
      <c r="P1087" s="1">
        <f t="shared" si="553"/>
        <v>50000</v>
      </c>
      <c r="Q1087" s="1">
        <v>50000</v>
      </c>
      <c r="R1087" s="1">
        <v>50000</v>
      </c>
      <c r="S1087" s="1">
        <f t="shared" si="554"/>
        <v>50000</v>
      </c>
      <c r="T1087" s="1">
        <v>50000</v>
      </c>
      <c r="U1087" s="1">
        <f t="shared" si="555"/>
        <v>50000</v>
      </c>
      <c r="V1087" s="57"/>
      <c r="W1087" s="57"/>
      <c r="X1087" s="57"/>
      <c r="Y1087" s="12"/>
    </row>
    <row r="1088" spans="1:25" s="23" customFormat="1" ht="15.6" hidden="1" x14ac:dyDescent="0.25">
      <c r="A1088" s="24" t="s">
        <v>227</v>
      </c>
      <c r="B1088" s="25">
        <v>11</v>
      </c>
      <c r="C1088" s="52" t="s">
        <v>27</v>
      </c>
      <c r="D1088" s="42">
        <v>322</v>
      </c>
      <c r="E1088" s="20"/>
      <c r="F1088" s="20"/>
      <c r="G1088" s="21">
        <f>SUM(G1089:G1091)</f>
        <v>140000</v>
      </c>
      <c r="H1088" s="21">
        <f t="shared" ref="H1088:U1088" si="559">SUM(H1089:H1091)</f>
        <v>140000</v>
      </c>
      <c r="I1088" s="21">
        <f t="shared" si="559"/>
        <v>140000</v>
      </c>
      <c r="J1088" s="21">
        <f t="shared" si="559"/>
        <v>140000</v>
      </c>
      <c r="K1088" s="21">
        <f t="shared" si="559"/>
        <v>53202.27</v>
      </c>
      <c r="L1088" s="22">
        <f t="shared" si="548"/>
        <v>38.001621428571426</v>
      </c>
      <c r="M1088" s="21">
        <f t="shared" si="559"/>
        <v>140000</v>
      </c>
      <c r="N1088" s="21">
        <f t="shared" si="559"/>
        <v>140000</v>
      </c>
      <c r="O1088" s="21">
        <f t="shared" si="559"/>
        <v>180000</v>
      </c>
      <c r="P1088" s="21">
        <f t="shared" si="559"/>
        <v>180000</v>
      </c>
      <c r="Q1088" s="21">
        <f t="shared" si="559"/>
        <v>140000</v>
      </c>
      <c r="R1088" s="21">
        <f t="shared" si="559"/>
        <v>180000</v>
      </c>
      <c r="S1088" s="21">
        <f t="shared" si="559"/>
        <v>180000</v>
      </c>
      <c r="T1088" s="21">
        <f t="shared" si="559"/>
        <v>180000</v>
      </c>
      <c r="U1088" s="21">
        <f t="shared" si="559"/>
        <v>180000</v>
      </c>
      <c r="V1088" s="57"/>
      <c r="W1088" s="57"/>
      <c r="X1088" s="57"/>
      <c r="Y1088" s="12"/>
    </row>
    <row r="1089" spans="1:25" s="23" customFormat="1" ht="15.6" hidden="1" x14ac:dyDescent="0.25">
      <c r="A1089" s="28" t="s">
        <v>227</v>
      </c>
      <c r="B1089" s="29">
        <v>11</v>
      </c>
      <c r="C1089" s="53" t="s">
        <v>27</v>
      </c>
      <c r="D1089" s="56" t="s">
        <v>191</v>
      </c>
      <c r="E1089" s="32" t="s">
        <v>146</v>
      </c>
      <c r="F1089" s="20"/>
      <c r="G1089" s="1">
        <v>50000</v>
      </c>
      <c r="H1089" s="1">
        <v>50000</v>
      </c>
      <c r="I1089" s="1">
        <v>50000</v>
      </c>
      <c r="J1089" s="1">
        <v>50000</v>
      </c>
      <c r="K1089" s="1">
        <v>20161.829999999998</v>
      </c>
      <c r="L1089" s="33">
        <f t="shared" si="548"/>
        <v>40.323659999999997</v>
      </c>
      <c r="M1089" s="1">
        <v>50000</v>
      </c>
      <c r="N1089" s="1">
        <v>50000</v>
      </c>
      <c r="O1089" s="1">
        <v>50000</v>
      </c>
      <c r="P1089" s="1">
        <f t="shared" si="553"/>
        <v>50000</v>
      </c>
      <c r="Q1089" s="1">
        <v>50000</v>
      </c>
      <c r="R1089" s="1">
        <v>50000</v>
      </c>
      <c r="S1089" s="1">
        <f t="shared" si="554"/>
        <v>50000</v>
      </c>
      <c r="T1089" s="1">
        <v>50000</v>
      </c>
      <c r="U1089" s="1">
        <f t="shared" si="555"/>
        <v>50000</v>
      </c>
      <c r="V1089" s="57"/>
      <c r="W1089" s="57"/>
      <c r="X1089" s="57"/>
      <c r="Y1089" s="12"/>
    </row>
    <row r="1090" spans="1:25" s="23" customFormat="1" ht="15.6" hidden="1" x14ac:dyDescent="0.25">
      <c r="A1090" s="28" t="s">
        <v>227</v>
      </c>
      <c r="B1090" s="29">
        <v>11</v>
      </c>
      <c r="C1090" s="53" t="s">
        <v>27</v>
      </c>
      <c r="D1090" s="56" t="s">
        <v>181</v>
      </c>
      <c r="E1090" s="32" t="s">
        <v>115</v>
      </c>
      <c r="F1090" s="20"/>
      <c r="G1090" s="1">
        <v>50000</v>
      </c>
      <c r="H1090" s="1">
        <v>50000</v>
      </c>
      <c r="I1090" s="1">
        <v>50000</v>
      </c>
      <c r="J1090" s="1">
        <v>50000</v>
      </c>
      <c r="K1090" s="1">
        <v>30902.34</v>
      </c>
      <c r="L1090" s="33">
        <f t="shared" si="548"/>
        <v>61.804679999999998</v>
      </c>
      <c r="M1090" s="1">
        <v>50000</v>
      </c>
      <c r="N1090" s="1">
        <v>50000</v>
      </c>
      <c r="O1090" s="1">
        <v>90000</v>
      </c>
      <c r="P1090" s="1">
        <f t="shared" si="553"/>
        <v>90000</v>
      </c>
      <c r="Q1090" s="1">
        <v>50000</v>
      </c>
      <c r="R1090" s="1">
        <v>90000</v>
      </c>
      <c r="S1090" s="1">
        <f t="shared" si="554"/>
        <v>90000</v>
      </c>
      <c r="T1090" s="1">
        <v>90000</v>
      </c>
      <c r="U1090" s="1">
        <f t="shared" si="555"/>
        <v>90000</v>
      </c>
      <c r="V1090" s="57"/>
      <c r="W1090" s="57"/>
      <c r="X1090" s="57"/>
      <c r="Y1090" s="12"/>
    </row>
    <row r="1091" spans="1:25" s="23" customFormat="1" ht="15.6" hidden="1" x14ac:dyDescent="0.25">
      <c r="A1091" s="28" t="s">
        <v>227</v>
      </c>
      <c r="B1091" s="29">
        <v>11</v>
      </c>
      <c r="C1091" s="53" t="s">
        <v>27</v>
      </c>
      <c r="D1091" s="56" t="s">
        <v>192</v>
      </c>
      <c r="E1091" s="32" t="s">
        <v>151</v>
      </c>
      <c r="F1091" s="20"/>
      <c r="G1091" s="1">
        <v>40000</v>
      </c>
      <c r="H1091" s="1">
        <v>40000</v>
      </c>
      <c r="I1091" s="1">
        <v>40000</v>
      </c>
      <c r="J1091" s="1">
        <v>40000</v>
      </c>
      <c r="K1091" s="1">
        <v>2138.1</v>
      </c>
      <c r="L1091" s="33">
        <f t="shared" si="548"/>
        <v>5.3452500000000001</v>
      </c>
      <c r="M1091" s="1">
        <v>40000</v>
      </c>
      <c r="N1091" s="1">
        <v>40000</v>
      </c>
      <c r="O1091" s="1">
        <v>40000</v>
      </c>
      <c r="P1091" s="1">
        <f t="shared" si="553"/>
        <v>40000</v>
      </c>
      <c r="Q1091" s="1">
        <v>40000</v>
      </c>
      <c r="R1091" s="1">
        <v>40000</v>
      </c>
      <c r="S1091" s="1">
        <f t="shared" si="554"/>
        <v>40000</v>
      </c>
      <c r="T1091" s="1">
        <v>40000</v>
      </c>
      <c r="U1091" s="1">
        <f t="shared" si="555"/>
        <v>40000</v>
      </c>
      <c r="V1091" s="57"/>
      <c r="W1091" s="57"/>
      <c r="X1091" s="57"/>
      <c r="Y1091" s="12"/>
    </row>
    <row r="1092" spans="1:25" s="23" customFormat="1" ht="15.6" hidden="1" x14ac:dyDescent="0.25">
      <c r="A1092" s="24" t="s">
        <v>227</v>
      </c>
      <c r="B1092" s="25">
        <v>11</v>
      </c>
      <c r="C1092" s="52" t="s">
        <v>27</v>
      </c>
      <c r="D1092" s="42">
        <v>323</v>
      </c>
      <c r="E1092" s="20"/>
      <c r="F1092" s="20"/>
      <c r="G1092" s="21">
        <f>SUM(G1093:G1101)</f>
        <v>1065000</v>
      </c>
      <c r="H1092" s="21">
        <f t="shared" ref="H1092:U1092" si="560">SUM(H1093:H1101)</f>
        <v>1065000</v>
      </c>
      <c r="I1092" s="21">
        <f t="shared" si="560"/>
        <v>1065000</v>
      </c>
      <c r="J1092" s="21">
        <f t="shared" si="560"/>
        <v>1065000</v>
      </c>
      <c r="K1092" s="21">
        <f t="shared" si="560"/>
        <v>650002.59</v>
      </c>
      <c r="L1092" s="22">
        <f t="shared" si="548"/>
        <v>61.033107042253519</v>
      </c>
      <c r="M1092" s="21">
        <f t="shared" si="560"/>
        <v>1065000</v>
      </c>
      <c r="N1092" s="21">
        <f t="shared" si="560"/>
        <v>1065000</v>
      </c>
      <c r="O1092" s="21">
        <f t="shared" si="560"/>
        <v>1395000</v>
      </c>
      <c r="P1092" s="21">
        <f t="shared" si="560"/>
        <v>1395000</v>
      </c>
      <c r="Q1092" s="21">
        <f t="shared" si="560"/>
        <v>1065000</v>
      </c>
      <c r="R1092" s="21">
        <f t="shared" si="560"/>
        <v>1395000</v>
      </c>
      <c r="S1092" s="21">
        <f t="shared" si="560"/>
        <v>1395000</v>
      </c>
      <c r="T1092" s="21">
        <f t="shared" si="560"/>
        <v>1395000</v>
      </c>
      <c r="U1092" s="21">
        <f t="shared" si="560"/>
        <v>1395000</v>
      </c>
      <c r="V1092" s="57"/>
      <c r="W1092" s="57"/>
      <c r="X1092" s="57"/>
      <c r="Y1092" s="12"/>
    </row>
    <row r="1093" spans="1:25" s="23" customFormat="1" ht="15.6" hidden="1" x14ac:dyDescent="0.25">
      <c r="A1093" s="28" t="s">
        <v>227</v>
      </c>
      <c r="B1093" s="29">
        <v>11</v>
      </c>
      <c r="C1093" s="53" t="s">
        <v>27</v>
      </c>
      <c r="D1093" s="56" t="s">
        <v>193</v>
      </c>
      <c r="E1093" s="32" t="s">
        <v>117</v>
      </c>
      <c r="F1093" s="20"/>
      <c r="G1093" s="1">
        <v>100000</v>
      </c>
      <c r="H1093" s="1">
        <v>100000</v>
      </c>
      <c r="I1093" s="1">
        <v>100000</v>
      </c>
      <c r="J1093" s="1">
        <v>100000</v>
      </c>
      <c r="K1093" s="1">
        <v>19501.47</v>
      </c>
      <c r="L1093" s="33">
        <f t="shared" si="548"/>
        <v>19.501470000000001</v>
      </c>
      <c r="M1093" s="1">
        <v>100000</v>
      </c>
      <c r="N1093" s="1">
        <v>100000</v>
      </c>
      <c r="O1093" s="1">
        <v>50000</v>
      </c>
      <c r="P1093" s="1">
        <f t="shared" si="553"/>
        <v>50000</v>
      </c>
      <c r="Q1093" s="1">
        <v>100000</v>
      </c>
      <c r="R1093" s="1">
        <v>50000</v>
      </c>
      <c r="S1093" s="1">
        <f t="shared" si="554"/>
        <v>50000</v>
      </c>
      <c r="T1093" s="1">
        <v>50000</v>
      </c>
      <c r="U1093" s="1">
        <f t="shared" si="555"/>
        <v>50000</v>
      </c>
      <c r="V1093" s="57"/>
      <c r="W1093" s="57"/>
      <c r="X1093" s="57"/>
      <c r="Y1093" s="12"/>
    </row>
    <row r="1094" spans="1:25" s="23" customFormat="1" ht="15.6" hidden="1" x14ac:dyDescent="0.25">
      <c r="A1094" s="28" t="s">
        <v>227</v>
      </c>
      <c r="B1094" s="29">
        <v>11</v>
      </c>
      <c r="C1094" s="53" t="s">
        <v>27</v>
      </c>
      <c r="D1094" s="56" t="s">
        <v>182</v>
      </c>
      <c r="E1094" s="32" t="s">
        <v>118</v>
      </c>
      <c r="F1094" s="20"/>
      <c r="G1094" s="1">
        <v>70000</v>
      </c>
      <c r="H1094" s="1">
        <v>70000</v>
      </c>
      <c r="I1094" s="1">
        <v>70000</v>
      </c>
      <c r="J1094" s="1">
        <v>70000</v>
      </c>
      <c r="K1094" s="1">
        <v>64466.25</v>
      </c>
      <c r="L1094" s="33">
        <f t="shared" si="548"/>
        <v>92.094642857142858</v>
      </c>
      <c r="M1094" s="1">
        <v>70000</v>
      </c>
      <c r="N1094" s="1">
        <v>70000</v>
      </c>
      <c r="O1094" s="1">
        <v>150000</v>
      </c>
      <c r="P1094" s="1">
        <f t="shared" si="553"/>
        <v>150000</v>
      </c>
      <c r="Q1094" s="1">
        <v>70000</v>
      </c>
      <c r="R1094" s="1">
        <v>150000</v>
      </c>
      <c r="S1094" s="1">
        <f t="shared" si="554"/>
        <v>150000</v>
      </c>
      <c r="T1094" s="1">
        <v>150000</v>
      </c>
      <c r="U1094" s="1">
        <f t="shared" si="555"/>
        <v>150000</v>
      </c>
      <c r="V1094" s="57"/>
      <c r="W1094" s="57"/>
      <c r="X1094" s="57"/>
      <c r="Y1094" s="12"/>
    </row>
    <row r="1095" spans="1:25" s="23" customFormat="1" ht="15.6" hidden="1" x14ac:dyDescent="0.25">
      <c r="A1095" s="28" t="s">
        <v>227</v>
      </c>
      <c r="B1095" s="29">
        <v>11</v>
      </c>
      <c r="C1095" s="53" t="s">
        <v>27</v>
      </c>
      <c r="D1095" s="56" t="s">
        <v>194</v>
      </c>
      <c r="E1095" s="32" t="s">
        <v>119</v>
      </c>
      <c r="F1095" s="20"/>
      <c r="G1095" s="1">
        <v>40000</v>
      </c>
      <c r="H1095" s="1">
        <v>40000</v>
      </c>
      <c r="I1095" s="1">
        <v>40000</v>
      </c>
      <c r="J1095" s="1">
        <v>40000</v>
      </c>
      <c r="K1095" s="1">
        <v>0</v>
      </c>
      <c r="L1095" s="33">
        <f t="shared" si="548"/>
        <v>0</v>
      </c>
      <c r="M1095" s="1">
        <v>40000</v>
      </c>
      <c r="N1095" s="1">
        <v>40000</v>
      </c>
      <c r="O1095" s="1">
        <v>40000</v>
      </c>
      <c r="P1095" s="1">
        <f t="shared" si="553"/>
        <v>40000</v>
      </c>
      <c r="Q1095" s="1">
        <v>40000</v>
      </c>
      <c r="R1095" s="1">
        <v>40000</v>
      </c>
      <c r="S1095" s="1">
        <f t="shared" si="554"/>
        <v>40000</v>
      </c>
      <c r="T1095" s="1">
        <v>40000</v>
      </c>
      <c r="U1095" s="1">
        <f t="shared" si="555"/>
        <v>40000</v>
      </c>
      <c r="V1095" s="57"/>
      <c r="W1095" s="57"/>
      <c r="X1095" s="57"/>
      <c r="Y1095" s="12"/>
    </row>
    <row r="1096" spans="1:25" s="23" customFormat="1" ht="15.6" hidden="1" x14ac:dyDescent="0.25">
      <c r="A1096" s="28" t="s">
        <v>227</v>
      </c>
      <c r="B1096" s="29">
        <v>11</v>
      </c>
      <c r="C1096" s="53" t="s">
        <v>27</v>
      </c>
      <c r="D1096" s="56" t="s">
        <v>195</v>
      </c>
      <c r="E1096" s="32" t="s">
        <v>120</v>
      </c>
      <c r="F1096" s="20"/>
      <c r="G1096" s="1">
        <v>90000</v>
      </c>
      <c r="H1096" s="1">
        <v>90000</v>
      </c>
      <c r="I1096" s="1">
        <v>90000</v>
      </c>
      <c r="J1096" s="1">
        <v>90000</v>
      </c>
      <c r="K1096" s="1">
        <v>26277.88</v>
      </c>
      <c r="L1096" s="33">
        <f t="shared" si="548"/>
        <v>29.19764444444445</v>
      </c>
      <c r="M1096" s="1">
        <v>90000</v>
      </c>
      <c r="N1096" s="1">
        <v>90000</v>
      </c>
      <c r="O1096" s="1">
        <v>90000</v>
      </c>
      <c r="P1096" s="1">
        <f t="shared" si="553"/>
        <v>90000</v>
      </c>
      <c r="Q1096" s="1">
        <v>90000</v>
      </c>
      <c r="R1096" s="1">
        <v>90000</v>
      </c>
      <c r="S1096" s="1">
        <f t="shared" si="554"/>
        <v>90000</v>
      </c>
      <c r="T1096" s="1">
        <v>90000</v>
      </c>
      <c r="U1096" s="1">
        <f t="shared" si="555"/>
        <v>90000</v>
      </c>
      <c r="V1096" s="57"/>
      <c r="W1096" s="57"/>
      <c r="X1096" s="57"/>
      <c r="Y1096" s="12"/>
    </row>
    <row r="1097" spans="1:25" s="23" customFormat="1" ht="15.6" hidden="1" x14ac:dyDescent="0.25">
      <c r="A1097" s="28" t="s">
        <v>227</v>
      </c>
      <c r="B1097" s="29">
        <v>11</v>
      </c>
      <c r="C1097" s="53" t="s">
        <v>27</v>
      </c>
      <c r="D1097" s="56" t="s">
        <v>196</v>
      </c>
      <c r="E1097" s="32" t="s">
        <v>42</v>
      </c>
      <c r="F1097" s="20"/>
      <c r="G1097" s="1">
        <v>400000</v>
      </c>
      <c r="H1097" s="1">
        <v>400000</v>
      </c>
      <c r="I1097" s="1">
        <v>400000</v>
      </c>
      <c r="J1097" s="1">
        <v>400000</v>
      </c>
      <c r="K1097" s="1">
        <v>400000</v>
      </c>
      <c r="L1097" s="33">
        <f t="shared" si="548"/>
        <v>100</v>
      </c>
      <c r="M1097" s="1">
        <v>400000</v>
      </c>
      <c r="N1097" s="1">
        <v>400000</v>
      </c>
      <c r="O1097" s="1">
        <v>750000</v>
      </c>
      <c r="P1097" s="1">
        <f t="shared" si="553"/>
        <v>750000</v>
      </c>
      <c r="Q1097" s="1">
        <v>400000</v>
      </c>
      <c r="R1097" s="1">
        <v>750000</v>
      </c>
      <c r="S1097" s="1">
        <f t="shared" si="554"/>
        <v>750000</v>
      </c>
      <c r="T1097" s="1">
        <v>750000</v>
      </c>
      <c r="U1097" s="1">
        <f t="shared" si="555"/>
        <v>750000</v>
      </c>
      <c r="V1097" s="57"/>
      <c r="W1097" s="57"/>
      <c r="X1097" s="57"/>
      <c r="Y1097" s="12"/>
    </row>
    <row r="1098" spans="1:25" s="23" customFormat="1" ht="15.6" hidden="1" x14ac:dyDescent="0.25">
      <c r="A1098" s="28" t="s">
        <v>227</v>
      </c>
      <c r="B1098" s="29">
        <v>11</v>
      </c>
      <c r="C1098" s="53" t="s">
        <v>27</v>
      </c>
      <c r="D1098" s="56" t="s">
        <v>197</v>
      </c>
      <c r="E1098" s="32" t="s">
        <v>121</v>
      </c>
      <c r="F1098" s="20"/>
      <c r="G1098" s="1">
        <v>10000</v>
      </c>
      <c r="H1098" s="1">
        <v>10000</v>
      </c>
      <c r="I1098" s="1">
        <v>10000</v>
      </c>
      <c r="J1098" s="1">
        <v>10000</v>
      </c>
      <c r="K1098" s="1">
        <v>0</v>
      </c>
      <c r="L1098" s="33">
        <f t="shared" si="548"/>
        <v>0</v>
      </c>
      <c r="M1098" s="1">
        <v>10000</v>
      </c>
      <c r="N1098" s="1">
        <v>10000</v>
      </c>
      <c r="O1098" s="1">
        <v>10000</v>
      </c>
      <c r="P1098" s="1">
        <f t="shared" si="553"/>
        <v>10000</v>
      </c>
      <c r="Q1098" s="1">
        <v>10000</v>
      </c>
      <c r="R1098" s="1">
        <v>10000</v>
      </c>
      <c r="S1098" s="1">
        <f t="shared" si="554"/>
        <v>10000</v>
      </c>
      <c r="T1098" s="1">
        <v>10000</v>
      </c>
      <c r="U1098" s="1">
        <f t="shared" si="555"/>
        <v>10000</v>
      </c>
      <c r="V1098" s="57"/>
      <c r="W1098" s="57"/>
      <c r="X1098" s="57"/>
      <c r="Y1098" s="12"/>
    </row>
    <row r="1099" spans="1:25" s="23" customFormat="1" ht="15.6" hidden="1" x14ac:dyDescent="0.25">
      <c r="A1099" s="28" t="s">
        <v>227</v>
      </c>
      <c r="B1099" s="29">
        <v>11</v>
      </c>
      <c r="C1099" s="53" t="s">
        <v>27</v>
      </c>
      <c r="D1099" s="56" t="s">
        <v>157</v>
      </c>
      <c r="E1099" s="32" t="s">
        <v>36</v>
      </c>
      <c r="F1099" s="20"/>
      <c r="G1099" s="1">
        <v>250000</v>
      </c>
      <c r="H1099" s="1">
        <v>250000</v>
      </c>
      <c r="I1099" s="1">
        <v>250000</v>
      </c>
      <c r="J1099" s="1">
        <v>250000</v>
      </c>
      <c r="K1099" s="1">
        <v>111267.24</v>
      </c>
      <c r="L1099" s="33">
        <f t="shared" si="548"/>
        <v>44.506896000000005</v>
      </c>
      <c r="M1099" s="1">
        <v>250000</v>
      </c>
      <c r="N1099" s="1">
        <v>250000</v>
      </c>
      <c r="O1099" s="1">
        <v>200000</v>
      </c>
      <c r="P1099" s="1">
        <f t="shared" si="553"/>
        <v>200000</v>
      </c>
      <c r="Q1099" s="1">
        <v>250000</v>
      </c>
      <c r="R1099" s="1">
        <v>200000</v>
      </c>
      <c r="S1099" s="1">
        <f t="shared" si="554"/>
        <v>200000</v>
      </c>
      <c r="T1099" s="1">
        <v>200000</v>
      </c>
      <c r="U1099" s="1">
        <f t="shared" si="555"/>
        <v>200000</v>
      </c>
      <c r="V1099" s="57"/>
      <c r="W1099" s="57"/>
      <c r="X1099" s="57"/>
      <c r="Y1099" s="12"/>
    </row>
    <row r="1100" spans="1:25" s="23" customFormat="1" ht="15.6" hidden="1" x14ac:dyDescent="0.25">
      <c r="A1100" s="28" t="s">
        <v>227</v>
      </c>
      <c r="B1100" s="29">
        <v>11</v>
      </c>
      <c r="C1100" s="53" t="s">
        <v>27</v>
      </c>
      <c r="D1100" s="56" t="s">
        <v>198</v>
      </c>
      <c r="E1100" s="32" t="s">
        <v>122</v>
      </c>
      <c r="F1100" s="20"/>
      <c r="G1100" s="1">
        <v>80000</v>
      </c>
      <c r="H1100" s="1">
        <v>80000</v>
      </c>
      <c r="I1100" s="1">
        <v>80000</v>
      </c>
      <c r="J1100" s="1">
        <v>80000</v>
      </c>
      <c r="K1100" s="1">
        <v>250</v>
      </c>
      <c r="L1100" s="33">
        <f t="shared" si="548"/>
        <v>0.3125</v>
      </c>
      <c r="M1100" s="1">
        <v>80000</v>
      </c>
      <c r="N1100" s="1">
        <v>80000</v>
      </c>
      <c r="O1100" s="1">
        <v>80000</v>
      </c>
      <c r="P1100" s="1">
        <f t="shared" si="553"/>
        <v>80000</v>
      </c>
      <c r="Q1100" s="1">
        <v>80000</v>
      </c>
      <c r="R1100" s="1">
        <v>80000</v>
      </c>
      <c r="S1100" s="1">
        <f t="shared" si="554"/>
        <v>80000</v>
      </c>
      <c r="T1100" s="1">
        <v>80000</v>
      </c>
      <c r="U1100" s="1">
        <f t="shared" si="555"/>
        <v>80000</v>
      </c>
      <c r="V1100" s="57"/>
      <c r="W1100" s="57"/>
      <c r="X1100" s="57"/>
      <c r="Y1100" s="12"/>
    </row>
    <row r="1101" spans="1:25" s="23" customFormat="1" ht="15.6" hidden="1" x14ac:dyDescent="0.25">
      <c r="A1101" s="28" t="s">
        <v>227</v>
      </c>
      <c r="B1101" s="29">
        <v>11</v>
      </c>
      <c r="C1101" s="53" t="s">
        <v>27</v>
      </c>
      <c r="D1101" s="56" t="s">
        <v>199</v>
      </c>
      <c r="E1101" s="32" t="s">
        <v>41</v>
      </c>
      <c r="F1101" s="20"/>
      <c r="G1101" s="1">
        <v>25000</v>
      </c>
      <c r="H1101" s="1">
        <v>25000</v>
      </c>
      <c r="I1101" s="1">
        <v>25000</v>
      </c>
      <c r="J1101" s="1">
        <v>25000</v>
      </c>
      <c r="K1101" s="1">
        <v>28239.75</v>
      </c>
      <c r="L1101" s="33">
        <f t="shared" si="548"/>
        <v>112.959</v>
      </c>
      <c r="M1101" s="1">
        <v>25000</v>
      </c>
      <c r="N1101" s="1">
        <v>25000</v>
      </c>
      <c r="O1101" s="1">
        <v>25000</v>
      </c>
      <c r="P1101" s="1">
        <f t="shared" si="553"/>
        <v>25000</v>
      </c>
      <c r="Q1101" s="1">
        <v>25000</v>
      </c>
      <c r="R1101" s="1">
        <v>25000</v>
      </c>
      <c r="S1101" s="1">
        <f t="shared" si="554"/>
        <v>25000</v>
      </c>
      <c r="T1101" s="1">
        <v>25000</v>
      </c>
      <c r="U1101" s="1">
        <f t="shared" si="555"/>
        <v>25000</v>
      </c>
      <c r="V1101" s="57"/>
      <c r="W1101" s="57"/>
      <c r="X1101" s="57"/>
      <c r="Y1101" s="12"/>
    </row>
    <row r="1102" spans="1:25" s="23" customFormat="1" ht="15.6" hidden="1" x14ac:dyDescent="0.25">
      <c r="A1102" s="24" t="s">
        <v>227</v>
      </c>
      <c r="B1102" s="25">
        <v>11</v>
      </c>
      <c r="C1102" s="52" t="s">
        <v>27</v>
      </c>
      <c r="D1102" s="42">
        <v>324</v>
      </c>
      <c r="E1102" s="20"/>
      <c r="F1102" s="20"/>
      <c r="G1102" s="21">
        <f>SUM(G1103)</f>
        <v>35000</v>
      </c>
      <c r="H1102" s="21">
        <f t="shared" ref="H1102:U1102" si="561">SUM(H1103)</f>
        <v>35000</v>
      </c>
      <c r="I1102" s="21">
        <f t="shared" si="561"/>
        <v>35000</v>
      </c>
      <c r="J1102" s="21">
        <f t="shared" si="561"/>
        <v>35000</v>
      </c>
      <c r="K1102" s="21">
        <f t="shared" si="561"/>
        <v>0</v>
      </c>
      <c r="L1102" s="22">
        <f t="shared" si="548"/>
        <v>0</v>
      </c>
      <c r="M1102" s="21">
        <f t="shared" si="561"/>
        <v>35000</v>
      </c>
      <c r="N1102" s="21">
        <f t="shared" si="561"/>
        <v>35000</v>
      </c>
      <c r="O1102" s="21">
        <f t="shared" si="561"/>
        <v>35000</v>
      </c>
      <c r="P1102" s="21">
        <f t="shared" si="561"/>
        <v>35000</v>
      </c>
      <c r="Q1102" s="21">
        <f t="shared" si="561"/>
        <v>35000</v>
      </c>
      <c r="R1102" s="21">
        <f t="shared" si="561"/>
        <v>35000</v>
      </c>
      <c r="S1102" s="21">
        <f t="shared" si="561"/>
        <v>35000</v>
      </c>
      <c r="T1102" s="21">
        <f t="shared" si="561"/>
        <v>35000</v>
      </c>
      <c r="U1102" s="21">
        <f t="shared" si="561"/>
        <v>35000</v>
      </c>
      <c r="V1102" s="57"/>
      <c r="W1102" s="57"/>
      <c r="X1102" s="57"/>
      <c r="Y1102" s="12"/>
    </row>
    <row r="1103" spans="1:25" s="23" customFormat="1" ht="30" hidden="1" x14ac:dyDescent="0.25">
      <c r="A1103" s="28" t="s">
        <v>227</v>
      </c>
      <c r="B1103" s="29">
        <v>11</v>
      </c>
      <c r="C1103" s="53" t="s">
        <v>27</v>
      </c>
      <c r="D1103" s="56" t="s">
        <v>240</v>
      </c>
      <c r="E1103" s="32" t="s">
        <v>238</v>
      </c>
      <c r="F1103" s="20"/>
      <c r="G1103" s="1">
        <v>35000</v>
      </c>
      <c r="H1103" s="1">
        <v>35000</v>
      </c>
      <c r="I1103" s="1">
        <v>35000</v>
      </c>
      <c r="J1103" s="1">
        <v>35000</v>
      </c>
      <c r="K1103" s="1">
        <v>0</v>
      </c>
      <c r="L1103" s="33">
        <f t="shared" si="548"/>
        <v>0</v>
      </c>
      <c r="M1103" s="1">
        <v>35000</v>
      </c>
      <c r="N1103" s="1">
        <v>35000</v>
      </c>
      <c r="O1103" s="1">
        <v>35000</v>
      </c>
      <c r="P1103" s="1">
        <f t="shared" si="553"/>
        <v>35000</v>
      </c>
      <c r="Q1103" s="1">
        <v>35000</v>
      </c>
      <c r="R1103" s="1">
        <v>35000</v>
      </c>
      <c r="S1103" s="1">
        <f t="shared" si="554"/>
        <v>35000</v>
      </c>
      <c r="T1103" s="1">
        <v>35000</v>
      </c>
      <c r="U1103" s="1">
        <f t="shared" si="555"/>
        <v>35000</v>
      </c>
      <c r="V1103" s="57"/>
      <c r="W1103" s="57"/>
      <c r="X1103" s="57"/>
      <c r="Y1103" s="12"/>
    </row>
    <row r="1104" spans="1:25" s="23" customFormat="1" ht="15.6" hidden="1" x14ac:dyDescent="0.25">
      <c r="A1104" s="24" t="s">
        <v>227</v>
      </c>
      <c r="B1104" s="25">
        <v>11</v>
      </c>
      <c r="C1104" s="52" t="s">
        <v>27</v>
      </c>
      <c r="D1104" s="42">
        <v>329</v>
      </c>
      <c r="E1104" s="20"/>
      <c r="F1104" s="20"/>
      <c r="G1104" s="21">
        <f>SUM(G1105:G1109)</f>
        <v>525000</v>
      </c>
      <c r="H1104" s="21">
        <f t="shared" ref="H1104:U1104" si="562">SUM(H1105:H1109)</f>
        <v>525000</v>
      </c>
      <c r="I1104" s="21">
        <f t="shared" si="562"/>
        <v>525000</v>
      </c>
      <c r="J1104" s="21">
        <f t="shared" si="562"/>
        <v>525000</v>
      </c>
      <c r="K1104" s="21">
        <f t="shared" si="562"/>
        <v>208716.34</v>
      </c>
      <c r="L1104" s="22">
        <f t="shared" si="548"/>
        <v>39.755493333333334</v>
      </c>
      <c r="M1104" s="21">
        <f t="shared" si="562"/>
        <v>525000</v>
      </c>
      <c r="N1104" s="21">
        <f t="shared" si="562"/>
        <v>525000</v>
      </c>
      <c r="O1104" s="21">
        <f t="shared" si="562"/>
        <v>475000</v>
      </c>
      <c r="P1104" s="21">
        <f t="shared" si="562"/>
        <v>475000</v>
      </c>
      <c r="Q1104" s="21">
        <f t="shared" si="562"/>
        <v>525000</v>
      </c>
      <c r="R1104" s="21">
        <f t="shared" si="562"/>
        <v>475000</v>
      </c>
      <c r="S1104" s="21">
        <f t="shared" si="562"/>
        <v>475000</v>
      </c>
      <c r="T1104" s="21">
        <f t="shared" si="562"/>
        <v>475000</v>
      </c>
      <c r="U1104" s="21">
        <f t="shared" si="562"/>
        <v>475000</v>
      </c>
      <c r="V1104" s="57"/>
      <c r="W1104" s="57"/>
      <c r="X1104" s="57"/>
      <c r="Y1104" s="12"/>
    </row>
    <row r="1105" spans="1:25" s="23" customFormat="1" ht="30" hidden="1" x14ac:dyDescent="0.25">
      <c r="A1105" s="28" t="s">
        <v>227</v>
      </c>
      <c r="B1105" s="29">
        <v>11</v>
      </c>
      <c r="C1105" s="53" t="s">
        <v>27</v>
      </c>
      <c r="D1105" s="56" t="s">
        <v>200</v>
      </c>
      <c r="E1105" s="32" t="s">
        <v>109</v>
      </c>
      <c r="F1105" s="20"/>
      <c r="G1105" s="1">
        <v>300000</v>
      </c>
      <c r="H1105" s="1">
        <v>300000</v>
      </c>
      <c r="I1105" s="1">
        <v>300000</v>
      </c>
      <c r="J1105" s="1">
        <v>300000</v>
      </c>
      <c r="K1105" s="1">
        <v>205185.57</v>
      </c>
      <c r="L1105" s="33">
        <f t="shared" si="548"/>
        <v>68.395189999999999</v>
      </c>
      <c r="M1105" s="1">
        <v>300000</v>
      </c>
      <c r="N1105" s="1">
        <v>300000</v>
      </c>
      <c r="O1105" s="1">
        <v>300000</v>
      </c>
      <c r="P1105" s="1">
        <f t="shared" si="553"/>
        <v>300000</v>
      </c>
      <c r="Q1105" s="1">
        <v>300000</v>
      </c>
      <c r="R1105" s="1">
        <v>300000</v>
      </c>
      <c r="S1105" s="1">
        <f t="shared" si="554"/>
        <v>300000</v>
      </c>
      <c r="T1105" s="1">
        <v>300000</v>
      </c>
      <c r="U1105" s="1">
        <f t="shared" si="555"/>
        <v>300000</v>
      </c>
      <c r="V1105" s="57"/>
      <c r="W1105" s="57"/>
      <c r="X1105" s="57"/>
      <c r="Y1105" s="12"/>
    </row>
    <row r="1106" spans="1:25" s="23" customFormat="1" ht="15.6" hidden="1" x14ac:dyDescent="0.25">
      <c r="A1106" s="28" t="s">
        <v>227</v>
      </c>
      <c r="B1106" s="29">
        <v>11</v>
      </c>
      <c r="C1106" s="53" t="s">
        <v>27</v>
      </c>
      <c r="D1106" s="56" t="s">
        <v>201</v>
      </c>
      <c r="E1106" s="32" t="s">
        <v>123</v>
      </c>
      <c r="F1106" s="20"/>
      <c r="G1106" s="1">
        <v>80000</v>
      </c>
      <c r="H1106" s="1">
        <v>80000</v>
      </c>
      <c r="I1106" s="1">
        <v>80000</v>
      </c>
      <c r="J1106" s="1">
        <v>80000</v>
      </c>
      <c r="K1106" s="1">
        <v>0</v>
      </c>
      <c r="L1106" s="33">
        <f t="shared" si="548"/>
        <v>0</v>
      </c>
      <c r="M1106" s="1">
        <v>80000</v>
      </c>
      <c r="N1106" s="1">
        <v>80000</v>
      </c>
      <c r="O1106" s="1">
        <v>30000</v>
      </c>
      <c r="P1106" s="1">
        <f t="shared" si="553"/>
        <v>30000</v>
      </c>
      <c r="Q1106" s="1">
        <v>80000</v>
      </c>
      <c r="R1106" s="1">
        <v>30000</v>
      </c>
      <c r="S1106" s="1">
        <f t="shared" si="554"/>
        <v>30000</v>
      </c>
      <c r="T1106" s="1">
        <v>30000</v>
      </c>
      <c r="U1106" s="1">
        <f t="shared" si="555"/>
        <v>30000</v>
      </c>
      <c r="V1106" s="57"/>
      <c r="W1106" s="57"/>
      <c r="X1106" s="57"/>
      <c r="Y1106" s="12"/>
    </row>
    <row r="1107" spans="1:25" s="23" customFormat="1" ht="15.6" hidden="1" x14ac:dyDescent="0.25">
      <c r="A1107" s="28" t="s">
        <v>227</v>
      </c>
      <c r="B1107" s="29">
        <v>11</v>
      </c>
      <c r="C1107" s="53" t="s">
        <v>27</v>
      </c>
      <c r="D1107" s="56" t="s">
        <v>202</v>
      </c>
      <c r="E1107" s="32" t="s">
        <v>124</v>
      </c>
      <c r="F1107" s="20"/>
      <c r="G1107" s="1">
        <v>60000</v>
      </c>
      <c r="H1107" s="1">
        <v>60000</v>
      </c>
      <c r="I1107" s="1">
        <v>60000</v>
      </c>
      <c r="J1107" s="1">
        <v>60000</v>
      </c>
      <c r="K1107" s="1">
        <v>3530.77</v>
      </c>
      <c r="L1107" s="33">
        <f t="shared" si="548"/>
        <v>5.8846166666666662</v>
      </c>
      <c r="M1107" s="1">
        <v>60000</v>
      </c>
      <c r="N1107" s="1">
        <v>60000</v>
      </c>
      <c r="O1107" s="1">
        <v>60000</v>
      </c>
      <c r="P1107" s="1">
        <f t="shared" si="553"/>
        <v>60000</v>
      </c>
      <c r="Q1107" s="1">
        <v>60000</v>
      </c>
      <c r="R1107" s="1">
        <v>60000</v>
      </c>
      <c r="S1107" s="1">
        <f t="shared" si="554"/>
        <v>60000</v>
      </c>
      <c r="T1107" s="1">
        <v>60000</v>
      </c>
      <c r="U1107" s="1">
        <f t="shared" si="555"/>
        <v>60000</v>
      </c>
      <c r="V1107" s="57"/>
      <c r="W1107" s="57"/>
      <c r="X1107" s="57"/>
      <c r="Y1107" s="12"/>
    </row>
    <row r="1108" spans="1:25" s="23" customFormat="1" ht="15.6" hidden="1" x14ac:dyDescent="0.25">
      <c r="A1108" s="28" t="s">
        <v>227</v>
      </c>
      <c r="B1108" s="29">
        <v>11</v>
      </c>
      <c r="C1108" s="53" t="s">
        <v>27</v>
      </c>
      <c r="D1108" s="56" t="s">
        <v>241</v>
      </c>
      <c r="E1108" s="32" t="s">
        <v>237</v>
      </c>
      <c r="F1108" s="20"/>
      <c r="G1108" s="1">
        <v>60000</v>
      </c>
      <c r="H1108" s="1">
        <v>60000</v>
      </c>
      <c r="I1108" s="1">
        <v>60000</v>
      </c>
      <c r="J1108" s="1">
        <v>60000</v>
      </c>
      <c r="K1108" s="1">
        <v>0</v>
      </c>
      <c r="L1108" s="33">
        <f t="shared" si="548"/>
        <v>0</v>
      </c>
      <c r="M1108" s="1">
        <v>60000</v>
      </c>
      <c r="N1108" s="1">
        <v>60000</v>
      </c>
      <c r="O1108" s="1">
        <v>60000</v>
      </c>
      <c r="P1108" s="1">
        <f t="shared" si="553"/>
        <v>60000</v>
      </c>
      <c r="Q1108" s="1">
        <v>60000</v>
      </c>
      <c r="R1108" s="1">
        <v>60000</v>
      </c>
      <c r="S1108" s="1">
        <f t="shared" si="554"/>
        <v>60000</v>
      </c>
      <c r="T1108" s="1">
        <v>60000</v>
      </c>
      <c r="U1108" s="1">
        <f t="shared" si="555"/>
        <v>60000</v>
      </c>
      <c r="V1108" s="57"/>
      <c r="W1108" s="57"/>
      <c r="X1108" s="57"/>
      <c r="Y1108" s="12"/>
    </row>
    <row r="1109" spans="1:25" s="23" customFormat="1" ht="15.6" hidden="1" x14ac:dyDescent="0.25">
      <c r="A1109" s="28" t="s">
        <v>227</v>
      </c>
      <c r="B1109" s="29">
        <v>11</v>
      </c>
      <c r="C1109" s="53" t="s">
        <v>27</v>
      </c>
      <c r="D1109" s="56" t="s">
        <v>203</v>
      </c>
      <c r="E1109" s="32" t="s">
        <v>125</v>
      </c>
      <c r="F1109" s="20"/>
      <c r="G1109" s="1">
        <v>25000</v>
      </c>
      <c r="H1109" s="1">
        <v>25000</v>
      </c>
      <c r="I1109" s="1">
        <v>25000</v>
      </c>
      <c r="J1109" s="1">
        <v>25000</v>
      </c>
      <c r="K1109" s="1">
        <v>0</v>
      </c>
      <c r="L1109" s="33">
        <f t="shared" si="548"/>
        <v>0</v>
      </c>
      <c r="M1109" s="1">
        <v>25000</v>
      </c>
      <c r="N1109" s="1">
        <v>25000</v>
      </c>
      <c r="O1109" s="1">
        <v>25000</v>
      </c>
      <c r="P1109" s="1">
        <f t="shared" si="553"/>
        <v>25000</v>
      </c>
      <c r="Q1109" s="1">
        <v>25000</v>
      </c>
      <c r="R1109" s="1">
        <v>25000</v>
      </c>
      <c r="S1109" s="1">
        <f t="shared" si="554"/>
        <v>25000</v>
      </c>
      <c r="T1109" s="1">
        <v>25000</v>
      </c>
      <c r="U1109" s="1">
        <f t="shared" si="555"/>
        <v>25000</v>
      </c>
      <c r="V1109" s="57"/>
      <c r="W1109" s="57"/>
      <c r="X1109" s="57"/>
      <c r="Y1109" s="12"/>
    </row>
    <row r="1110" spans="1:25" s="23" customFormat="1" ht="15.6" hidden="1" x14ac:dyDescent="0.25">
      <c r="A1110" s="24" t="s">
        <v>227</v>
      </c>
      <c r="B1110" s="25">
        <v>11</v>
      </c>
      <c r="C1110" s="52" t="s">
        <v>27</v>
      </c>
      <c r="D1110" s="42">
        <v>343</v>
      </c>
      <c r="E1110" s="20"/>
      <c r="F1110" s="20"/>
      <c r="G1110" s="21">
        <f>SUM(G1111:G1112)</f>
        <v>15000</v>
      </c>
      <c r="H1110" s="21">
        <f t="shared" ref="H1110:U1110" si="563">SUM(H1111:H1112)</f>
        <v>15000</v>
      </c>
      <c r="I1110" s="21">
        <f t="shared" si="563"/>
        <v>15000</v>
      </c>
      <c r="J1110" s="21">
        <f t="shared" si="563"/>
        <v>15000</v>
      </c>
      <c r="K1110" s="21">
        <f t="shared" si="563"/>
        <v>7.34</v>
      </c>
      <c r="L1110" s="22">
        <f t="shared" si="548"/>
        <v>4.8933333333333336E-2</v>
      </c>
      <c r="M1110" s="21">
        <f t="shared" si="563"/>
        <v>15000</v>
      </c>
      <c r="N1110" s="21">
        <f t="shared" si="563"/>
        <v>15000</v>
      </c>
      <c r="O1110" s="21">
        <f t="shared" si="563"/>
        <v>15000</v>
      </c>
      <c r="P1110" s="21">
        <f t="shared" si="563"/>
        <v>15000</v>
      </c>
      <c r="Q1110" s="21">
        <f t="shared" si="563"/>
        <v>15000</v>
      </c>
      <c r="R1110" s="21">
        <f t="shared" si="563"/>
        <v>15000</v>
      </c>
      <c r="S1110" s="21">
        <f t="shared" si="563"/>
        <v>15000</v>
      </c>
      <c r="T1110" s="21">
        <f t="shared" si="563"/>
        <v>15000</v>
      </c>
      <c r="U1110" s="21">
        <f t="shared" si="563"/>
        <v>15000</v>
      </c>
      <c r="V1110" s="57"/>
      <c r="W1110" s="57"/>
      <c r="X1110" s="57"/>
      <c r="Y1110" s="12"/>
    </row>
    <row r="1111" spans="1:25" s="23" customFormat="1" ht="15.6" hidden="1" x14ac:dyDescent="0.25">
      <c r="A1111" s="28" t="s">
        <v>227</v>
      </c>
      <c r="B1111" s="29">
        <v>11</v>
      </c>
      <c r="C1111" s="53" t="s">
        <v>27</v>
      </c>
      <c r="D1111" s="56" t="s">
        <v>204</v>
      </c>
      <c r="E1111" s="32" t="s">
        <v>153</v>
      </c>
      <c r="F1111" s="20"/>
      <c r="G1111" s="1">
        <v>15000</v>
      </c>
      <c r="H1111" s="1">
        <v>15000</v>
      </c>
      <c r="I1111" s="1">
        <v>15000</v>
      </c>
      <c r="J1111" s="1">
        <v>15000</v>
      </c>
      <c r="K1111" s="1">
        <v>1.57</v>
      </c>
      <c r="L1111" s="33">
        <f t="shared" si="548"/>
        <v>1.0466666666666668E-2</v>
      </c>
      <c r="M1111" s="1">
        <v>15000</v>
      </c>
      <c r="N1111" s="1">
        <v>15000</v>
      </c>
      <c r="O1111" s="1">
        <v>8000</v>
      </c>
      <c r="P1111" s="1">
        <f t="shared" si="553"/>
        <v>8000</v>
      </c>
      <c r="Q1111" s="1">
        <v>15000</v>
      </c>
      <c r="R1111" s="1">
        <v>8000</v>
      </c>
      <c r="S1111" s="1">
        <f t="shared" si="554"/>
        <v>8000</v>
      </c>
      <c r="T1111" s="1">
        <v>8000</v>
      </c>
      <c r="U1111" s="1">
        <f t="shared" si="555"/>
        <v>8000</v>
      </c>
      <c r="V1111" s="57"/>
      <c r="W1111" s="57"/>
      <c r="X1111" s="57"/>
      <c r="Y1111" s="12"/>
    </row>
    <row r="1112" spans="1:25" s="23" customFormat="1" ht="15.6" hidden="1" x14ac:dyDescent="0.25">
      <c r="A1112" s="28" t="s">
        <v>227</v>
      </c>
      <c r="B1112" s="29">
        <v>11</v>
      </c>
      <c r="C1112" s="53" t="s">
        <v>27</v>
      </c>
      <c r="D1112" s="56">
        <v>3433</v>
      </c>
      <c r="E1112" s="32" t="s">
        <v>126</v>
      </c>
      <c r="F1112" s="20"/>
      <c r="G1112" s="1">
        <v>0</v>
      </c>
      <c r="H1112" s="1">
        <v>0</v>
      </c>
      <c r="I1112" s="1">
        <v>0</v>
      </c>
      <c r="J1112" s="1">
        <v>0</v>
      </c>
      <c r="K1112" s="1">
        <v>5.77</v>
      </c>
      <c r="L1112" s="33" t="str">
        <f t="shared" si="548"/>
        <v>-</v>
      </c>
      <c r="M1112" s="1">
        <v>0</v>
      </c>
      <c r="N1112" s="1">
        <v>0</v>
      </c>
      <c r="O1112" s="1">
        <v>7000</v>
      </c>
      <c r="P1112" s="1">
        <f t="shared" si="553"/>
        <v>7000</v>
      </c>
      <c r="Q1112" s="1">
        <v>0</v>
      </c>
      <c r="R1112" s="1">
        <v>7000</v>
      </c>
      <c r="S1112" s="1">
        <f t="shared" si="554"/>
        <v>7000</v>
      </c>
      <c r="T1112" s="1">
        <v>7000</v>
      </c>
      <c r="U1112" s="1">
        <f t="shared" si="555"/>
        <v>7000</v>
      </c>
      <c r="V1112" s="57"/>
      <c r="W1112" s="57"/>
      <c r="X1112" s="57"/>
      <c r="Y1112" s="12"/>
    </row>
    <row r="1113" spans="1:25" s="23" customFormat="1" ht="15.6" hidden="1" x14ac:dyDescent="0.25">
      <c r="A1113" s="24" t="s">
        <v>227</v>
      </c>
      <c r="B1113" s="25">
        <v>11</v>
      </c>
      <c r="C1113" s="52" t="s">
        <v>27</v>
      </c>
      <c r="D1113" s="42">
        <v>422</v>
      </c>
      <c r="E1113" s="20"/>
      <c r="F1113" s="20"/>
      <c r="G1113" s="21">
        <f>SUM(G1114)</f>
        <v>250000</v>
      </c>
      <c r="H1113" s="21">
        <f t="shared" ref="H1113:U1113" si="564">SUM(H1114)</f>
        <v>250000</v>
      </c>
      <c r="I1113" s="21">
        <f t="shared" si="564"/>
        <v>250000</v>
      </c>
      <c r="J1113" s="21">
        <f t="shared" si="564"/>
        <v>250000</v>
      </c>
      <c r="K1113" s="21">
        <f t="shared" si="564"/>
        <v>1483.25</v>
      </c>
      <c r="L1113" s="22">
        <f t="shared" si="548"/>
        <v>0.59329999999999994</v>
      </c>
      <c r="M1113" s="21">
        <f t="shared" si="564"/>
        <v>250000</v>
      </c>
      <c r="N1113" s="21">
        <f t="shared" si="564"/>
        <v>250000</v>
      </c>
      <c r="O1113" s="21">
        <f t="shared" si="564"/>
        <v>100000</v>
      </c>
      <c r="P1113" s="21">
        <f t="shared" si="564"/>
        <v>100000</v>
      </c>
      <c r="Q1113" s="21">
        <f t="shared" si="564"/>
        <v>250000</v>
      </c>
      <c r="R1113" s="21">
        <f t="shared" si="564"/>
        <v>100000</v>
      </c>
      <c r="S1113" s="21">
        <f t="shared" si="564"/>
        <v>100000</v>
      </c>
      <c r="T1113" s="21">
        <f t="shared" si="564"/>
        <v>100000</v>
      </c>
      <c r="U1113" s="21">
        <f t="shared" si="564"/>
        <v>100000</v>
      </c>
      <c r="V1113" s="57"/>
      <c r="W1113" s="57"/>
      <c r="X1113" s="57"/>
      <c r="Y1113" s="12"/>
    </row>
    <row r="1114" spans="1:25" s="23" customFormat="1" ht="15.6" hidden="1" x14ac:dyDescent="0.25">
      <c r="A1114" s="28" t="s">
        <v>227</v>
      </c>
      <c r="B1114" s="29">
        <v>11</v>
      </c>
      <c r="C1114" s="53" t="s">
        <v>27</v>
      </c>
      <c r="D1114" s="56" t="s">
        <v>159</v>
      </c>
      <c r="E1114" s="32" t="s">
        <v>129</v>
      </c>
      <c r="F1114" s="20"/>
      <c r="G1114" s="1">
        <v>250000</v>
      </c>
      <c r="H1114" s="1">
        <v>250000</v>
      </c>
      <c r="I1114" s="1">
        <v>250000</v>
      </c>
      <c r="J1114" s="1">
        <v>250000</v>
      </c>
      <c r="K1114" s="1">
        <v>1483.25</v>
      </c>
      <c r="L1114" s="33">
        <f t="shared" si="548"/>
        <v>0.59329999999999994</v>
      </c>
      <c r="M1114" s="1">
        <v>250000</v>
      </c>
      <c r="N1114" s="1">
        <v>250000</v>
      </c>
      <c r="O1114" s="1">
        <v>100000</v>
      </c>
      <c r="P1114" s="1">
        <f t="shared" si="553"/>
        <v>100000</v>
      </c>
      <c r="Q1114" s="1">
        <v>250000</v>
      </c>
      <c r="R1114" s="1">
        <v>100000</v>
      </c>
      <c r="S1114" s="1">
        <f t="shared" si="554"/>
        <v>100000</v>
      </c>
      <c r="T1114" s="1">
        <v>100000</v>
      </c>
      <c r="U1114" s="1">
        <f t="shared" si="555"/>
        <v>100000</v>
      </c>
      <c r="V1114" s="57"/>
      <c r="W1114" s="57"/>
      <c r="X1114" s="57"/>
      <c r="Y1114" s="12"/>
    </row>
    <row r="1115" spans="1:25" s="23" customFormat="1" ht="15.6" hidden="1" x14ac:dyDescent="0.25">
      <c r="A1115" s="24" t="s">
        <v>227</v>
      </c>
      <c r="B1115" s="25">
        <v>11</v>
      </c>
      <c r="C1115" s="52" t="s">
        <v>27</v>
      </c>
      <c r="D1115" s="42">
        <v>431</v>
      </c>
      <c r="E1115" s="20"/>
      <c r="F1115" s="20"/>
      <c r="G1115" s="21">
        <f>SUM(G1116)</f>
        <v>20000</v>
      </c>
      <c r="H1115" s="21">
        <f t="shared" ref="H1115:U1115" si="565">SUM(H1116)</f>
        <v>20000</v>
      </c>
      <c r="I1115" s="21">
        <f t="shared" si="565"/>
        <v>20000</v>
      </c>
      <c r="J1115" s="21">
        <f t="shared" si="565"/>
        <v>20000</v>
      </c>
      <c r="K1115" s="21">
        <f t="shared" si="565"/>
        <v>0</v>
      </c>
      <c r="L1115" s="22">
        <f t="shared" si="548"/>
        <v>0</v>
      </c>
      <c r="M1115" s="21">
        <f t="shared" si="565"/>
        <v>20000</v>
      </c>
      <c r="N1115" s="21">
        <f t="shared" si="565"/>
        <v>20000</v>
      </c>
      <c r="O1115" s="21">
        <f t="shared" si="565"/>
        <v>20000</v>
      </c>
      <c r="P1115" s="21">
        <f t="shared" si="565"/>
        <v>20000</v>
      </c>
      <c r="Q1115" s="21">
        <f t="shared" si="565"/>
        <v>20000</v>
      </c>
      <c r="R1115" s="21">
        <f t="shared" si="565"/>
        <v>20000</v>
      </c>
      <c r="S1115" s="21">
        <f t="shared" si="565"/>
        <v>20000</v>
      </c>
      <c r="T1115" s="21">
        <f t="shared" si="565"/>
        <v>20000</v>
      </c>
      <c r="U1115" s="21">
        <f t="shared" si="565"/>
        <v>20000</v>
      </c>
      <c r="V1115" s="57"/>
      <c r="W1115" s="57"/>
      <c r="X1115" s="57"/>
      <c r="Y1115" s="12"/>
    </row>
    <row r="1116" spans="1:25" s="23" customFormat="1" ht="30" hidden="1" x14ac:dyDescent="0.25">
      <c r="A1116" s="28" t="s">
        <v>227</v>
      </c>
      <c r="B1116" s="29">
        <v>11</v>
      </c>
      <c r="C1116" s="53" t="s">
        <v>27</v>
      </c>
      <c r="D1116" s="56" t="s">
        <v>206</v>
      </c>
      <c r="E1116" s="32" t="s">
        <v>319</v>
      </c>
      <c r="F1116" s="20"/>
      <c r="G1116" s="1">
        <v>20000</v>
      </c>
      <c r="H1116" s="1">
        <v>20000</v>
      </c>
      <c r="I1116" s="1">
        <v>20000</v>
      </c>
      <c r="J1116" s="1">
        <v>20000</v>
      </c>
      <c r="K1116" s="1">
        <v>0</v>
      </c>
      <c r="L1116" s="33">
        <f t="shared" si="548"/>
        <v>0</v>
      </c>
      <c r="M1116" s="1">
        <v>20000</v>
      </c>
      <c r="N1116" s="1">
        <v>20000</v>
      </c>
      <c r="O1116" s="1">
        <v>20000</v>
      </c>
      <c r="P1116" s="1">
        <f t="shared" si="553"/>
        <v>20000</v>
      </c>
      <c r="Q1116" s="1">
        <v>20000</v>
      </c>
      <c r="R1116" s="1">
        <v>20000</v>
      </c>
      <c r="S1116" s="1">
        <f t="shared" si="554"/>
        <v>20000</v>
      </c>
      <c r="T1116" s="1">
        <v>20000</v>
      </c>
      <c r="U1116" s="1">
        <f t="shared" si="555"/>
        <v>20000</v>
      </c>
      <c r="V1116" s="57"/>
      <c r="W1116" s="57"/>
      <c r="X1116" s="57"/>
      <c r="Y1116" s="12"/>
    </row>
    <row r="1117" spans="1:25" s="23" customFormat="1" ht="78" x14ac:dyDescent="0.25">
      <c r="A1117" s="418" t="s">
        <v>539</v>
      </c>
      <c r="B1117" s="418"/>
      <c r="C1117" s="418"/>
      <c r="D1117" s="418"/>
      <c r="E1117" s="20" t="s">
        <v>242</v>
      </c>
      <c r="F1117" s="51" t="s">
        <v>547</v>
      </c>
      <c r="G1117" s="21">
        <f>G1118+G1122+G1124+G1127</f>
        <v>480000</v>
      </c>
      <c r="H1117" s="21">
        <f t="shared" ref="H1117:U1117" si="566">H1118+H1122+H1124+H1127</f>
        <v>480000</v>
      </c>
      <c r="I1117" s="21">
        <f t="shared" si="566"/>
        <v>480000</v>
      </c>
      <c r="J1117" s="21">
        <f t="shared" si="566"/>
        <v>480000</v>
      </c>
      <c r="K1117" s="21">
        <f t="shared" si="566"/>
        <v>208142.83999999997</v>
      </c>
      <c r="L1117" s="22">
        <f t="shared" si="548"/>
        <v>43.363091666666662</v>
      </c>
      <c r="M1117" s="21">
        <f t="shared" si="566"/>
        <v>480000</v>
      </c>
      <c r="N1117" s="21">
        <f t="shared" si="566"/>
        <v>480000</v>
      </c>
      <c r="O1117" s="21">
        <f t="shared" si="566"/>
        <v>380000</v>
      </c>
      <c r="P1117" s="21">
        <f t="shared" si="566"/>
        <v>380000</v>
      </c>
      <c r="Q1117" s="21">
        <f t="shared" si="566"/>
        <v>480000</v>
      </c>
      <c r="R1117" s="21">
        <f t="shared" si="566"/>
        <v>380000</v>
      </c>
      <c r="S1117" s="21">
        <f t="shared" si="566"/>
        <v>380000</v>
      </c>
      <c r="T1117" s="21">
        <f t="shared" si="566"/>
        <v>380000</v>
      </c>
      <c r="U1117" s="21">
        <f t="shared" si="566"/>
        <v>380000</v>
      </c>
      <c r="V1117" s="57"/>
      <c r="W1117" s="57"/>
      <c r="X1117" s="57"/>
      <c r="Y1117" s="12"/>
    </row>
    <row r="1118" spans="1:25" s="23" customFormat="1" ht="15.6" hidden="1" x14ac:dyDescent="0.25">
      <c r="A1118" s="24" t="s">
        <v>267</v>
      </c>
      <c r="B1118" s="25">
        <v>11</v>
      </c>
      <c r="C1118" s="52" t="s">
        <v>27</v>
      </c>
      <c r="D1118" s="42">
        <v>323</v>
      </c>
      <c r="E1118" s="20"/>
      <c r="F1118" s="20"/>
      <c r="G1118" s="21">
        <f>SUM(G1119:G1121)</f>
        <v>70000</v>
      </c>
      <c r="H1118" s="21">
        <f t="shared" ref="H1118:U1118" si="567">SUM(H1119:H1121)</f>
        <v>70000</v>
      </c>
      <c r="I1118" s="21">
        <f t="shared" si="567"/>
        <v>70000</v>
      </c>
      <c r="J1118" s="21">
        <f t="shared" si="567"/>
        <v>70000</v>
      </c>
      <c r="K1118" s="21">
        <f t="shared" si="567"/>
        <v>3368.75</v>
      </c>
      <c r="L1118" s="22">
        <f t="shared" si="548"/>
        <v>4.8125</v>
      </c>
      <c r="M1118" s="21">
        <f t="shared" si="567"/>
        <v>70000</v>
      </c>
      <c r="N1118" s="21">
        <f t="shared" si="567"/>
        <v>70000</v>
      </c>
      <c r="O1118" s="119">
        <f t="shared" si="567"/>
        <v>70000</v>
      </c>
      <c r="P1118" s="21">
        <f t="shared" si="567"/>
        <v>70000</v>
      </c>
      <c r="Q1118" s="21">
        <f t="shared" si="567"/>
        <v>70000</v>
      </c>
      <c r="R1118" s="21">
        <f t="shared" si="567"/>
        <v>70000</v>
      </c>
      <c r="S1118" s="21">
        <f t="shared" si="567"/>
        <v>70000</v>
      </c>
      <c r="T1118" s="21">
        <f t="shared" si="567"/>
        <v>70000</v>
      </c>
      <c r="U1118" s="21">
        <f t="shared" si="567"/>
        <v>70000</v>
      </c>
      <c r="V1118" s="57"/>
      <c r="W1118" s="57"/>
      <c r="X1118" s="57"/>
      <c r="Y1118" s="12"/>
    </row>
    <row r="1119" spans="1:25" s="23" customFormat="1" ht="15.6" hidden="1" x14ac:dyDescent="0.25">
      <c r="A1119" s="28" t="s">
        <v>267</v>
      </c>
      <c r="B1119" s="29">
        <v>11</v>
      </c>
      <c r="C1119" s="53" t="s">
        <v>27</v>
      </c>
      <c r="D1119" s="56" t="s">
        <v>182</v>
      </c>
      <c r="E1119" s="32" t="s">
        <v>118</v>
      </c>
      <c r="F1119" s="20"/>
      <c r="G1119" s="1">
        <v>20000</v>
      </c>
      <c r="H1119" s="1">
        <v>20000</v>
      </c>
      <c r="I1119" s="1">
        <v>20000</v>
      </c>
      <c r="J1119" s="1">
        <v>20000</v>
      </c>
      <c r="K1119" s="1">
        <v>3368.75</v>
      </c>
      <c r="L1119" s="33">
        <f t="shared" si="548"/>
        <v>16.84375</v>
      </c>
      <c r="M1119" s="1">
        <v>20000</v>
      </c>
      <c r="N1119" s="117">
        <v>20000</v>
      </c>
      <c r="O1119" s="1">
        <v>20000</v>
      </c>
      <c r="P1119" s="118">
        <f>O1119</f>
        <v>20000</v>
      </c>
      <c r="Q1119" s="1">
        <v>20000</v>
      </c>
      <c r="R1119" s="1">
        <v>20000</v>
      </c>
      <c r="S1119" s="1">
        <f>R1119</f>
        <v>20000</v>
      </c>
      <c r="T1119" s="1">
        <v>20000</v>
      </c>
      <c r="U1119" s="1">
        <f>T1119</f>
        <v>20000</v>
      </c>
      <c r="V1119" s="57"/>
      <c r="W1119" s="57"/>
      <c r="X1119" s="57"/>
      <c r="Y1119" s="12"/>
    </row>
    <row r="1120" spans="1:25" s="23" customFormat="1" ht="15.75" hidden="1" customHeight="1" x14ac:dyDescent="0.25">
      <c r="A1120" s="28" t="s">
        <v>267</v>
      </c>
      <c r="B1120" s="29">
        <v>11</v>
      </c>
      <c r="C1120" s="53" t="s">
        <v>27</v>
      </c>
      <c r="D1120" s="56" t="s">
        <v>196</v>
      </c>
      <c r="E1120" s="32" t="s">
        <v>42</v>
      </c>
      <c r="F1120" s="20"/>
      <c r="G1120" s="1">
        <v>25000</v>
      </c>
      <c r="H1120" s="1">
        <v>25000</v>
      </c>
      <c r="I1120" s="1">
        <v>25000</v>
      </c>
      <c r="J1120" s="1">
        <v>25000</v>
      </c>
      <c r="K1120" s="1">
        <v>0</v>
      </c>
      <c r="L1120" s="33">
        <f t="shared" si="548"/>
        <v>0</v>
      </c>
      <c r="M1120" s="1">
        <v>25000</v>
      </c>
      <c r="N1120" s="117">
        <v>25000</v>
      </c>
      <c r="O1120" s="1">
        <v>25000</v>
      </c>
      <c r="P1120" s="118">
        <f t="shared" ref="P1120:P1128" si="568">O1120</f>
        <v>25000</v>
      </c>
      <c r="Q1120" s="1">
        <v>25000</v>
      </c>
      <c r="R1120" s="1">
        <v>25000</v>
      </c>
      <c r="S1120" s="1">
        <f t="shared" ref="S1120:S1128" si="569">R1120</f>
        <v>25000</v>
      </c>
      <c r="T1120" s="1">
        <v>25000</v>
      </c>
      <c r="U1120" s="1">
        <f t="shared" ref="U1120:U1128" si="570">T1120</f>
        <v>25000</v>
      </c>
      <c r="V1120" s="57"/>
      <c r="W1120" s="57"/>
      <c r="X1120" s="57"/>
      <c r="Y1120" s="12"/>
    </row>
    <row r="1121" spans="1:25" s="23" customFormat="1" ht="15.6" hidden="1" x14ac:dyDescent="0.25">
      <c r="A1121" s="28" t="s">
        <v>267</v>
      </c>
      <c r="B1121" s="29">
        <v>11</v>
      </c>
      <c r="C1121" s="53" t="s">
        <v>27</v>
      </c>
      <c r="D1121" s="56" t="s">
        <v>198</v>
      </c>
      <c r="E1121" s="32" t="s">
        <v>122</v>
      </c>
      <c r="F1121" s="20"/>
      <c r="G1121" s="1">
        <v>25000</v>
      </c>
      <c r="H1121" s="1">
        <v>25000</v>
      </c>
      <c r="I1121" s="1">
        <v>25000</v>
      </c>
      <c r="J1121" s="1">
        <v>25000</v>
      </c>
      <c r="K1121" s="1">
        <v>0</v>
      </c>
      <c r="L1121" s="33">
        <f t="shared" si="548"/>
        <v>0</v>
      </c>
      <c r="M1121" s="1">
        <v>25000</v>
      </c>
      <c r="N1121" s="117">
        <v>25000</v>
      </c>
      <c r="O1121" s="1">
        <v>25000</v>
      </c>
      <c r="P1121" s="118">
        <f t="shared" si="568"/>
        <v>25000</v>
      </c>
      <c r="Q1121" s="1">
        <v>25000</v>
      </c>
      <c r="R1121" s="1">
        <v>25000</v>
      </c>
      <c r="S1121" s="1">
        <f t="shared" si="569"/>
        <v>25000</v>
      </c>
      <c r="T1121" s="1">
        <v>25000</v>
      </c>
      <c r="U1121" s="1">
        <f t="shared" si="570"/>
        <v>25000</v>
      </c>
      <c r="V1121" s="57"/>
      <c r="W1121" s="57"/>
      <c r="X1121" s="57"/>
      <c r="Y1121" s="12"/>
    </row>
    <row r="1122" spans="1:25" s="23" customFormat="1" ht="15.6" hidden="1" x14ac:dyDescent="0.25">
      <c r="A1122" s="24" t="s">
        <v>267</v>
      </c>
      <c r="B1122" s="25">
        <v>11</v>
      </c>
      <c r="C1122" s="52" t="s">
        <v>27</v>
      </c>
      <c r="D1122" s="42">
        <v>412</v>
      </c>
      <c r="E1122" s="20"/>
      <c r="F1122" s="20"/>
      <c r="G1122" s="21">
        <f>SUM(G1123)</f>
        <v>30000</v>
      </c>
      <c r="H1122" s="21">
        <f t="shared" ref="H1122:U1122" si="571">SUM(H1123)</f>
        <v>30000</v>
      </c>
      <c r="I1122" s="21">
        <f t="shared" si="571"/>
        <v>30000</v>
      </c>
      <c r="J1122" s="21">
        <f t="shared" si="571"/>
        <v>30000</v>
      </c>
      <c r="K1122" s="21">
        <f t="shared" si="571"/>
        <v>0</v>
      </c>
      <c r="L1122" s="22">
        <f t="shared" si="548"/>
        <v>0</v>
      </c>
      <c r="M1122" s="21">
        <f t="shared" si="571"/>
        <v>30000</v>
      </c>
      <c r="N1122" s="21">
        <f t="shared" si="571"/>
        <v>30000</v>
      </c>
      <c r="O1122" s="120">
        <f t="shared" si="571"/>
        <v>30000</v>
      </c>
      <c r="P1122" s="21">
        <f t="shared" si="571"/>
        <v>30000</v>
      </c>
      <c r="Q1122" s="21">
        <f t="shared" si="571"/>
        <v>30000</v>
      </c>
      <c r="R1122" s="21">
        <f t="shared" si="571"/>
        <v>30000</v>
      </c>
      <c r="S1122" s="21">
        <f t="shared" si="571"/>
        <v>30000</v>
      </c>
      <c r="T1122" s="21">
        <f t="shared" si="571"/>
        <v>30000</v>
      </c>
      <c r="U1122" s="21">
        <f t="shared" si="571"/>
        <v>30000</v>
      </c>
      <c r="V1122" s="57"/>
      <c r="W1122" s="57"/>
      <c r="X1122" s="57"/>
      <c r="Y1122" s="12"/>
    </row>
    <row r="1123" spans="1:25" s="23" customFormat="1" ht="15.6" hidden="1" x14ac:dyDescent="0.25">
      <c r="A1123" s="28" t="s">
        <v>267</v>
      </c>
      <c r="B1123" s="29">
        <v>11</v>
      </c>
      <c r="C1123" s="53" t="s">
        <v>27</v>
      </c>
      <c r="D1123" s="56" t="s">
        <v>259</v>
      </c>
      <c r="E1123" s="32" t="s">
        <v>212</v>
      </c>
      <c r="F1123" s="20"/>
      <c r="G1123" s="1">
        <v>30000</v>
      </c>
      <c r="H1123" s="1">
        <v>30000</v>
      </c>
      <c r="I1123" s="1">
        <v>30000</v>
      </c>
      <c r="J1123" s="1">
        <v>30000</v>
      </c>
      <c r="K1123" s="1">
        <v>0</v>
      </c>
      <c r="L1123" s="33">
        <f t="shared" si="548"/>
        <v>0</v>
      </c>
      <c r="M1123" s="1">
        <v>30000</v>
      </c>
      <c r="N1123" s="1">
        <v>30000</v>
      </c>
      <c r="O1123" s="1">
        <v>30000</v>
      </c>
      <c r="P1123" s="1">
        <f t="shared" si="568"/>
        <v>30000</v>
      </c>
      <c r="Q1123" s="1">
        <v>30000</v>
      </c>
      <c r="R1123" s="1">
        <v>30000</v>
      </c>
      <c r="S1123" s="1">
        <f t="shared" si="569"/>
        <v>30000</v>
      </c>
      <c r="T1123" s="1">
        <v>30000</v>
      </c>
      <c r="U1123" s="1">
        <f t="shared" si="570"/>
        <v>30000</v>
      </c>
      <c r="V1123" s="57"/>
      <c r="W1123" s="57"/>
      <c r="X1123" s="57"/>
      <c r="Y1123" s="12"/>
    </row>
    <row r="1124" spans="1:25" s="23" customFormat="1" ht="15.6" hidden="1" x14ac:dyDescent="0.25">
      <c r="A1124" s="24" t="s">
        <v>267</v>
      </c>
      <c r="B1124" s="25">
        <v>11</v>
      </c>
      <c r="C1124" s="52" t="s">
        <v>27</v>
      </c>
      <c r="D1124" s="42">
        <v>422</v>
      </c>
      <c r="E1124" s="20"/>
      <c r="F1124" s="20"/>
      <c r="G1124" s="21">
        <f>SUM(G1125:G1126)</f>
        <v>280000</v>
      </c>
      <c r="H1124" s="21">
        <f t="shared" ref="H1124:U1124" si="572">SUM(H1125:H1126)</f>
        <v>280000</v>
      </c>
      <c r="I1124" s="21">
        <f t="shared" si="572"/>
        <v>280000</v>
      </c>
      <c r="J1124" s="21">
        <f t="shared" si="572"/>
        <v>280000</v>
      </c>
      <c r="K1124" s="21">
        <f t="shared" si="572"/>
        <v>132451.10999999999</v>
      </c>
      <c r="L1124" s="22">
        <f t="shared" si="548"/>
        <v>47.303967857142851</v>
      </c>
      <c r="M1124" s="21">
        <f t="shared" si="572"/>
        <v>280000</v>
      </c>
      <c r="N1124" s="21">
        <f t="shared" si="572"/>
        <v>280000</v>
      </c>
      <c r="O1124" s="21">
        <f t="shared" si="572"/>
        <v>180000</v>
      </c>
      <c r="P1124" s="21">
        <f t="shared" si="572"/>
        <v>180000</v>
      </c>
      <c r="Q1124" s="21">
        <f t="shared" si="572"/>
        <v>280000</v>
      </c>
      <c r="R1124" s="21">
        <f t="shared" si="572"/>
        <v>180000</v>
      </c>
      <c r="S1124" s="21">
        <f t="shared" si="572"/>
        <v>180000</v>
      </c>
      <c r="T1124" s="21">
        <f t="shared" si="572"/>
        <v>180000</v>
      </c>
      <c r="U1124" s="21">
        <f t="shared" si="572"/>
        <v>180000</v>
      </c>
      <c r="V1124" s="57"/>
      <c r="W1124" s="57"/>
      <c r="X1124" s="57"/>
      <c r="Y1124" s="12"/>
    </row>
    <row r="1125" spans="1:25" s="23" customFormat="1" ht="15.6" hidden="1" x14ac:dyDescent="0.25">
      <c r="A1125" s="28" t="s">
        <v>267</v>
      </c>
      <c r="B1125" s="29">
        <v>11</v>
      </c>
      <c r="C1125" s="53" t="s">
        <v>27</v>
      </c>
      <c r="D1125" s="56">
        <v>4221</v>
      </c>
      <c r="E1125" s="32" t="s">
        <v>129</v>
      </c>
      <c r="F1125" s="20"/>
      <c r="G1125" s="1">
        <v>200000</v>
      </c>
      <c r="H1125" s="1">
        <v>200000</v>
      </c>
      <c r="I1125" s="1">
        <v>200000</v>
      </c>
      <c r="J1125" s="1">
        <v>200000</v>
      </c>
      <c r="K1125" s="1">
        <v>132451.10999999999</v>
      </c>
      <c r="L1125" s="33">
        <f t="shared" si="548"/>
        <v>66.225554999999986</v>
      </c>
      <c r="M1125" s="1">
        <v>200000</v>
      </c>
      <c r="N1125" s="1">
        <v>200000</v>
      </c>
      <c r="O1125" s="1">
        <v>100000</v>
      </c>
      <c r="P1125" s="1">
        <f t="shared" si="568"/>
        <v>100000</v>
      </c>
      <c r="Q1125" s="1">
        <v>200000</v>
      </c>
      <c r="R1125" s="1">
        <v>100000</v>
      </c>
      <c r="S1125" s="1">
        <f t="shared" si="569"/>
        <v>100000</v>
      </c>
      <c r="T1125" s="1">
        <v>100000</v>
      </c>
      <c r="U1125" s="1">
        <f t="shared" si="570"/>
        <v>100000</v>
      </c>
      <c r="V1125" s="57"/>
      <c r="W1125" s="57"/>
      <c r="X1125" s="57"/>
      <c r="Y1125" s="12"/>
    </row>
    <row r="1126" spans="1:25" s="23" customFormat="1" ht="15.6" hidden="1" x14ac:dyDescent="0.25">
      <c r="A1126" s="28" t="s">
        <v>267</v>
      </c>
      <c r="B1126" s="29">
        <v>11</v>
      </c>
      <c r="C1126" s="53" t="s">
        <v>27</v>
      </c>
      <c r="D1126" s="56" t="s">
        <v>183</v>
      </c>
      <c r="E1126" s="32" t="s">
        <v>130</v>
      </c>
      <c r="F1126" s="20"/>
      <c r="G1126" s="1">
        <v>80000</v>
      </c>
      <c r="H1126" s="1">
        <v>80000</v>
      </c>
      <c r="I1126" s="1">
        <v>80000</v>
      </c>
      <c r="J1126" s="1">
        <v>80000</v>
      </c>
      <c r="K1126" s="1">
        <v>0</v>
      </c>
      <c r="L1126" s="33">
        <f t="shared" si="548"/>
        <v>0</v>
      </c>
      <c r="M1126" s="1">
        <v>80000</v>
      </c>
      <c r="N1126" s="1">
        <v>80000</v>
      </c>
      <c r="O1126" s="1">
        <v>80000</v>
      </c>
      <c r="P1126" s="1">
        <f t="shared" si="568"/>
        <v>80000</v>
      </c>
      <c r="Q1126" s="1">
        <v>80000</v>
      </c>
      <c r="R1126" s="1">
        <v>80000</v>
      </c>
      <c r="S1126" s="1">
        <f t="shared" si="569"/>
        <v>80000</v>
      </c>
      <c r="T1126" s="1">
        <v>80000</v>
      </c>
      <c r="U1126" s="1">
        <f t="shared" si="570"/>
        <v>80000</v>
      </c>
      <c r="V1126" s="57"/>
      <c r="W1126" s="57"/>
      <c r="X1126" s="57"/>
      <c r="Y1126" s="12"/>
    </row>
    <row r="1127" spans="1:25" s="23" customFormat="1" ht="15.6" hidden="1" x14ac:dyDescent="0.25">
      <c r="A1127" s="24" t="s">
        <v>267</v>
      </c>
      <c r="B1127" s="25">
        <v>11</v>
      </c>
      <c r="C1127" s="52" t="s">
        <v>27</v>
      </c>
      <c r="D1127" s="42">
        <v>426</v>
      </c>
      <c r="E1127" s="20"/>
      <c r="F1127" s="20"/>
      <c r="G1127" s="21">
        <f>SUM(G1128)</f>
        <v>100000</v>
      </c>
      <c r="H1127" s="21">
        <f t="shared" ref="H1127:U1127" si="573">SUM(H1128)</f>
        <v>100000</v>
      </c>
      <c r="I1127" s="21">
        <f t="shared" si="573"/>
        <v>100000</v>
      </c>
      <c r="J1127" s="21">
        <f t="shared" si="573"/>
        <v>100000</v>
      </c>
      <c r="K1127" s="21">
        <f t="shared" si="573"/>
        <v>72322.98</v>
      </c>
      <c r="L1127" s="22">
        <f t="shared" si="548"/>
        <v>72.322979999999987</v>
      </c>
      <c r="M1127" s="21">
        <f t="shared" si="573"/>
        <v>100000</v>
      </c>
      <c r="N1127" s="21">
        <f t="shared" si="573"/>
        <v>100000</v>
      </c>
      <c r="O1127" s="21">
        <f t="shared" si="573"/>
        <v>100000</v>
      </c>
      <c r="P1127" s="21">
        <f t="shared" si="573"/>
        <v>100000</v>
      </c>
      <c r="Q1127" s="21">
        <f t="shared" si="573"/>
        <v>100000</v>
      </c>
      <c r="R1127" s="21">
        <f t="shared" si="573"/>
        <v>100000</v>
      </c>
      <c r="S1127" s="21">
        <f t="shared" si="573"/>
        <v>100000</v>
      </c>
      <c r="T1127" s="21">
        <f t="shared" si="573"/>
        <v>100000</v>
      </c>
      <c r="U1127" s="21">
        <f t="shared" si="573"/>
        <v>100000</v>
      </c>
      <c r="V1127" s="57"/>
      <c r="W1127" s="57"/>
      <c r="X1127" s="57"/>
      <c r="Y1127" s="12"/>
    </row>
    <row r="1128" spans="1:25" s="23" customFormat="1" ht="15.6" hidden="1" x14ac:dyDescent="0.25">
      <c r="A1128" s="28" t="s">
        <v>267</v>
      </c>
      <c r="B1128" s="29">
        <v>11</v>
      </c>
      <c r="C1128" s="53" t="s">
        <v>27</v>
      </c>
      <c r="D1128" s="56" t="s">
        <v>205</v>
      </c>
      <c r="E1128" s="32" t="s">
        <v>135</v>
      </c>
      <c r="F1128" s="20"/>
      <c r="G1128" s="1">
        <v>100000</v>
      </c>
      <c r="H1128" s="1">
        <v>100000</v>
      </c>
      <c r="I1128" s="1">
        <v>100000</v>
      </c>
      <c r="J1128" s="1">
        <v>100000</v>
      </c>
      <c r="K1128" s="1">
        <v>72322.98</v>
      </c>
      <c r="L1128" s="33">
        <f t="shared" si="548"/>
        <v>72.322979999999987</v>
      </c>
      <c r="M1128" s="1">
        <v>100000</v>
      </c>
      <c r="N1128" s="1">
        <v>100000</v>
      </c>
      <c r="O1128" s="1">
        <v>100000</v>
      </c>
      <c r="P1128" s="1">
        <f t="shared" si="568"/>
        <v>100000</v>
      </c>
      <c r="Q1128" s="1">
        <v>100000</v>
      </c>
      <c r="R1128" s="1">
        <v>100000</v>
      </c>
      <c r="S1128" s="1">
        <f t="shared" si="569"/>
        <v>100000</v>
      </c>
      <c r="T1128" s="1">
        <v>100000</v>
      </c>
      <c r="U1128" s="1">
        <f t="shared" si="570"/>
        <v>100000</v>
      </c>
      <c r="V1128" s="57"/>
      <c r="W1128" s="57"/>
      <c r="X1128" s="57"/>
      <c r="Y1128" s="12"/>
    </row>
    <row r="1129" spans="1:25" s="23" customFormat="1" ht="78" x14ac:dyDescent="0.25">
      <c r="A1129" s="418" t="s">
        <v>540</v>
      </c>
      <c r="B1129" s="418"/>
      <c r="C1129" s="418"/>
      <c r="D1129" s="418"/>
      <c r="E1129" s="20" t="s">
        <v>35</v>
      </c>
      <c r="F1129" s="51" t="s">
        <v>547</v>
      </c>
      <c r="G1129" s="21">
        <f>G1130+G1134+G1136</f>
        <v>175000</v>
      </c>
      <c r="H1129" s="21">
        <f t="shared" ref="H1129:U1129" si="574">H1130+H1134+H1136</f>
        <v>175000</v>
      </c>
      <c r="I1129" s="21">
        <f t="shared" si="574"/>
        <v>175000</v>
      </c>
      <c r="J1129" s="21">
        <f t="shared" si="574"/>
        <v>175000</v>
      </c>
      <c r="K1129" s="21">
        <f t="shared" si="574"/>
        <v>0</v>
      </c>
      <c r="L1129" s="22">
        <f t="shared" si="548"/>
        <v>0</v>
      </c>
      <c r="M1129" s="21">
        <f t="shared" si="574"/>
        <v>175000</v>
      </c>
      <c r="N1129" s="21">
        <f t="shared" si="574"/>
        <v>175000</v>
      </c>
      <c r="O1129" s="21">
        <f t="shared" si="574"/>
        <v>175000</v>
      </c>
      <c r="P1129" s="21">
        <f t="shared" si="574"/>
        <v>175000</v>
      </c>
      <c r="Q1129" s="21">
        <f t="shared" si="574"/>
        <v>175000</v>
      </c>
      <c r="R1129" s="21">
        <f t="shared" si="574"/>
        <v>175000</v>
      </c>
      <c r="S1129" s="21">
        <f t="shared" si="574"/>
        <v>175000</v>
      </c>
      <c r="T1129" s="21">
        <f t="shared" si="574"/>
        <v>175000</v>
      </c>
      <c r="U1129" s="21">
        <f t="shared" si="574"/>
        <v>175000</v>
      </c>
      <c r="V1129" s="57"/>
      <c r="W1129" s="57"/>
      <c r="X1129" s="57"/>
      <c r="Y1129" s="12"/>
    </row>
    <row r="1130" spans="1:25" s="23" customFormat="1" ht="15.6" hidden="1" x14ac:dyDescent="0.25">
      <c r="A1130" s="24" t="s">
        <v>268</v>
      </c>
      <c r="B1130" s="25">
        <v>11</v>
      </c>
      <c r="C1130" s="52" t="s">
        <v>27</v>
      </c>
      <c r="D1130" s="42">
        <v>323</v>
      </c>
      <c r="E1130" s="20"/>
      <c r="F1130" s="20"/>
      <c r="G1130" s="21">
        <f>SUM(G1131:G1133)</f>
        <v>135000</v>
      </c>
      <c r="H1130" s="21">
        <f t="shared" ref="H1130:U1130" si="575">SUM(H1131:H1133)</f>
        <v>135000</v>
      </c>
      <c r="I1130" s="21">
        <f t="shared" si="575"/>
        <v>135000</v>
      </c>
      <c r="J1130" s="21">
        <f t="shared" si="575"/>
        <v>135000</v>
      </c>
      <c r="K1130" s="21">
        <f t="shared" si="575"/>
        <v>0</v>
      </c>
      <c r="L1130" s="22">
        <f t="shared" si="548"/>
        <v>0</v>
      </c>
      <c r="M1130" s="21">
        <f t="shared" si="575"/>
        <v>135000</v>
      </c>
      <c r="N1130" s="21">
        <f t="shared" si="575"/>
        <v>135000</v>
      </c>
      <c r="O1130" s="21">
        <f t="shared" si="575"/>
        <v>135000</v>
      </c>
      <c r="P1130" s="21">
        <f t="shared" si="575"/>
        <v>135000</v>
      </c>
      <c r="Q1130" s="21">
        <f t="shared" si="575"/>
        <v>135000</v>
      </c>
      <c r="R1130" s="21">
        <f t="shared" si="575"/>
        <v>135000</v>
      </c>
      <c r="S1130" s="21">
        <f t="shared" si="575"/>
        <v>135000</v>
      </c>
      <c r="T1130" s="21">
        <f t="shared" si="575"/>
        <v>135000</v>
      </c>
      <c r="U1130" s="21">
        <f t="shared" si="575"/>
        <v>135000</v>
      </c>
      <c r="V1130" s="57"/>
      <c r="W1130" s="57"/>
      <c r="X1130" s="57"/>
      <c r="Y1130" s="12"/>
    </row>
    <row r="1131" spans="1:25" s="23" customFormat="1" ht="15.6" hidden="1" x14ac:dyDescent="0.25">
      <c r="A1131" s="28" t="s">
        <v>268</v>
      </c>
      <c r="B1131" s="29">
        <v>11</v>
      </c>
      <c r="C1131" s="53" t="s">
        <v>27</v>
      </c>
      <c r="D1131" s="56" t="s">
        <v>193</v>
      </c>
      <c r="E1131" s="32" t="s">
        <v>117</v>
      </c>
      <c r="F1131" s="20"/>
      <c r="G1131" s="1">
        <v>10000</v>
      </c>
      <c r="H1131" s="1">
        <v>10000</v>
      </c>
      <c r="I1131" s="1">
        <v>10000</v>
      </c>
      <c r="J1131" s="1">
        <v>10000</v>
      </c>
      <c r="K1131" s="1">
        <v>0</v>
      </c>
      <c r="L1131" s="33">
        <f t="shared" si="548"/>
        <v>0</v>
      </c>
      <c r="M1131" s="1">
        <v>10000</v>
      </c>
      <c r="N1131" s="1">
        <v>10000</v>
      </c>
      <c r="O1131" s="1">
        <v>10000</v>
      </c>
      <c r="P1131" s="1">
        <f>O1131</f>
        <v>10000</v>
      </c>
      <c r="Q1131" s="1">
        <v>10000</v>
      </c>
      <c r="R1131" s="1">
        <v>10000</v>
      </c>
      <c r="S1131" s="1">
        <f>R1131</f>
        <v>10000</v>
      </c>
      <c r="T1131" s="1">
        <v>10000</v>
      </c>
      <c r="U1131" s="1">
        <f>T1131</f>
        <v>10000</v>
      </c>
      <c r="V1131" s="57"/>
      <c r="W1131" s="57"/>
      <c r="X1131" s="57"/>
      <c r="Y1131" s="12"/>
    </row>
    <row r="1132" spans="1:25" s="23" customFormat="1" ht="15.6" hidden="1" x14ac:dyDescent="0.25">
      <c r="A1132" s="28" t="s">
        <v>268</v>
      </c>
      <c r="B1132" s="29">
        <v>11</v>
      </c>
      <c r="C1132" s="53" t="s">
        <v>27</v>
      </c>
      <c r="D1132" s="56" t="s">
        <v>182</v>
      </c>
      <c r="E1132" s="32" t="s">
        <v>118</v>
      </c>
      <c r="F1132" s="20"/>
      <c r="G1132" s="1">
        <v>25000</v>
      </c>
      <c r="H1132" s="1">
        <v>25000</v>
      </c>
      <c r="I1132" s="1">
        <v>25000</v>
      </c>
      <c r="J1132" s="1">
        <v>25000</v>
      </c>
      <c r="K1132" s="1">
        <v>0</v>
      </c>
      <c r="L1132" s="33">
        <f t="shared" si="548"/>
        <v>0</v>
      </c>
      <c r="M1132" s="1">
        <v>25000</v>
      </c>
      <c r="N1132" s="1">
        <v>25000</v>
      </c>
      <c r="O1132" s="1">
        <v>25000</v>
      </c>
      <c r="P1132" s="1">
        <f>O1132</f>
        <v>25000</v>
      </c>
      <c r="Q1132" s="1">
        <v>25000</v>
      </c>
      <c r="R1132" s="1">
        <v>25000</v>
      </c>
      <c r="S1132" s="1">
        <f>R1132</f>
        <v>25000</v>
      </c>
      <c r="T1132" s="1">
        <v>25000</v>
      </c>
      <c r="U1132" s="1">
        <f>T1132</f>
        <v>25000</v>
      </c>
      <c r="V1132" s="57"/>
      <c r="W1132" s="57"/>
      <c r="X1132" s="57"/>
      <c r="Y1132" s="12"/>
    </row>
    <row r="1133" spans="1:25" s="23" customFormat="1" ht="15.6" hidden="1" x14ac:dyDescent="0.25">
      <c r="A1133" s="28" t="s">
        <v>268</v>
      </c>
      <c r="B1133" s="29">
        <v>11</v>
      </c>
      <c r="C1133" s="53" t="s">
        <v>27</v>
      </c>
      <c r="D1133" s="56" t="s">
        <v>196</v>
      </c>
      <c r="E1133" s="32" t="s">
        <v>42</v>
      </c>
      <c r="F1133" s="20"/>
      <c r="G1133" s="1">
        <v>100000</v>
      </c>
      <c r="H1133" s="1">
        <v>100000</v>
      </c>
      <c r="I1133" s="1">
        <v>100000</v>
      </c>
      <c r="J1133" s="1">
        <v>100000</v>
      </c>
      <c r="K1133" s="1">
        <v>0</v>
      </c>
      <c r="L1133" s="33">
        <f t="shared" si="548"/>
        <v>0</v>
      </c>
      <c r="M1133" s="1">
        <v>100000</v>
      </c>
      <c r="N1133" s="1">
        <v>100000</v>
      </c>
      <c r="O1133" s="1">
        <v>100000</v>
      </c>
      <c r="P1133" s="1">
        <f>O1133</f>
        <v>100000</v>
      </c>
      <c r="Q1133" s="1">
        <v>100000</v>
      </c>
      <c r="R1133" s="1">
        <v>100000</v>
      </c>
      <c r="S1133" s="1">
        <f>R1133</f>
        <v>100000</v>
      </c>
      <c r="T1133" s="1">
        <v>100000</v>
      </c>
      <c r="U1133" s="1">
        <f>T1133</f>
        <v>100000</v>
      </c>
      <c r="V1133" s="57"/>
      <c r="W1133" s="57"/>
      <c r="X1133" s="57"/>
      <c r="Y1133" s="12"/>
    </row>
    <row r="1134" spans="1:25" s="23" customFormat="1" ht="15.6" hidden="1" x14ac:dyDescent="0.25">
      <c r="A1134" s="24" t="s">
        <v>268</v>
      </c>
      <c r="B1134" s="25">
        <v>11</v>
      </c>
      <c r="C1134" s="52" t="s">
        <v>27</v>
      </c>
      <c r="D1134" s="42">
        <v>329</v>
      </c>
      <c r="E1134" s="20"/>
      <c r="F1134" s="20"/>
      <c r="G1134" s="21">
        <f>SUM(G1135)</f>
        <v>20000</v>
      </c>
      <c r="H1134" s="21">
        <f t="shared" ref="H1134:U1134" si="576">SUM(H1135)</f>
        <v>20000</v>
      </c>
      <c r="I1134" s="21">
        <f t="shared" si="576"/>
        <v>20000</v>
      </c>
      <c r="J1134" s="21">
        <f t="shared" si="576"/>
        <v>20000</v>
      </c>
      <c r="K1134" s="21">
        <f t="shared" si="576"/>
        <v>0</v>
      </c>
      <c r="L1134" s="22">
        <f t="shared" si="548"/>
        <v>0</v>
      </c>
      <c r="M1134" s="21">
        <f t="shared" si="576"/>
        <v>20000</v>
      </c>
      <c r="N1134" s="21">
        <f t="shared" si="576"/>
        <v>20000</v>
      </c>
      <c r="O1134" s="21">
        <f t="shared" si="576"/>
        <v>20000</v>
      </c>
      <c r="P1134" s="21">
        <f t="shared" si="576"/>
        <v>20000</v>
      </c>
      <c r="Q1134" s="21">
        <f t="shared" si="576"/>
        <v>20000</v>
      </c>
      <c r="R1134" s="21">
        <f t="shared" si="576"/>
        <v>20000</v>
      </c>
      <c r="S1134" s="21">
        <f t="shared" si="576"/>
        <v>20000</v>
      </c>
      <c r="T1134" s="21">
        <f t="shared" si="576"/>
        <v>20000</v>
      </c>
      <c r="U1134" s="21">
        <f t="shared" si="576"/>
        <v>20000</v>
      </c>
      <c r="V1134" s="57"/>
      <c r="W1134" s="57"/>
      <c r="X1134" s="57"/>
      <c r="Y1134" s="12"/>
    </row>
    <row r="1135" spans="1:25" s="23" customFormat="1" ht="15.6" hidden="1" x14ac:dyDescent="0.25">
      <c r="A1135" s="28" t="s">
        <v>268</v>
      </c>
      <c r="B1135" s="29">
        <v>11</v>
      </c>
      <c r="C1135" s="53" t="s">
        <v>27</v>
      </c>
      <c r="D1135" s="56" t="s">
        <v>201</v>
      </c>
      <c r="E1135" s="32" t="s">
        <v>123</v>
      </c>
      <c r="F1135" s="20"/>
      <c r="G1135" s="1">
        <v>20000</v>
      </c>
      <c r="H1135" s="1">
        <v>20000</v>
      </c>
      <c r="I1135" s="1">
        <v>20000</v>
      </c>
      <c r="J1135" s="1">
        <v>20000</v>
      </c>
      <c r="K1135" s="1">
        <v>0</v>
      </c>
      <c r="L1135" s="33">
        <f t="shared" si="548"/>
        <v>0</v>
      </c>
      <c r="M1135" s="1">
        <v>20000</v>
      </c>
      <c r="N1135" s="1">
        <v>20000</v>
      </c>
      <c r="O1135" s="1">
        <v>20000</v>
      </c>
      <c r="P1135" s="1">
        <f>O1135</f>
        <v>20000</v>
      </c>
      <c r="Q1135" s="1">
        <v>20000</v>
      </c>
      <c r="R1135" s="1">
        <v>20000</v>
      </c>
      <c r="S1135" s="1">
        <f>R1135</f>
        <v>20000</v>
      </c>
      <c r="T1135" s="1">
        <v>20000</v>
      </c>
      <c r="U1135" s="1">
        <f>T1135</f>
        <v>20000</v>
      </c>
      <c r="V1135" s="57"/>
      <c r="W1135" s="57"/>
      <c r="X1135" s="57"/>
      <c r="Y1135" s="12"/>
    </row>
    <row r="1136" spans="1:25" s="23" customFormat="1" ht="15.6" hidden="1" x14ac:dyDescent="0.25">
      <c r="A1136" s="24" t="s">
        <v>268</v>
      </c>
      <c r="B1136" s="25">
        <v>11</v>
      </c>
      <c r="C1136" s="52" t="s">
        <v>27</v>
      </c>
      <c r="D1136" s="42">
        <v>423</v>
      </c>
      <c r="E1136" s="20"/>
      <c r="F1136" s="20"/>
      <c r="G1136" s="21">
        <f>SUM(G1137)</f>
        <v>20000</v>
      </c>
      <c r="H1136" s="21">
        <f t="shared" ref="H1136:U1136" si="577">SUM(H1137)</f>
        <v>20000</v>
      </c>
      <c r="I1136" s="21">
        <f t="shared" si="577"/>
        <v>20000</v>
      </c>
      <c r="J1136" s="21">
        <f t="shared" si="577"/>
        <v>20000</v>
      </c>
      <c r="K1136" s="21">
        <f t="shared" si="577"/>
        <v>0</v>
      </c>
      <c r="L1136" s="22">
        <f t="shared" ref="L1136:L1199" si="578">IF(I1136=0, "-", K1136/I1136*100)</f>
        <v>0</v>
      </c>
      <c r="M1136" s="21">
        <f t="shared" si="577"/>
        <v>20000</v>
      </c>
      <c r="N1136" s="21">
        <f t="shared" si="577"/>
        <v>20000</v>
      </c>
      <c r="O1136" s="21">
        <f t="shared" si="577"/>
        <v>20000</v>
      </c>
      <c r="P1136" s="21">
        <f t="shared" si="577"/>
        <v>20000</v>
      </c>
      <c r="Q1136" s="21">
        <f t="shared" si="577"/>
        <v>20000</v>
      </c>
      <c r="R1136" s="21">
        <f t="shared" si="577"/>
        <v>20000</v>
      </c>
      <c r="S1136" s="21">
        <f t="shared" si="577"/>
        <v>20000</v>
      </c>
      <c r="T1136" s="21">
        <f t="shared" si="577"/>
        <v>20000</v>
      </c>
      <c r="U1136" s="21">
        <f t="shared" si="577"/>
        <v>20000</v>
      </c>
      <c r="V1136" s="57"/>
      <c r="W1136" s="57"/>
      <c r="X1136" s="57"/>
      <c r="Y1136" s="12"/>
    </row>
    <row r="1137" spans="1:25" s="23" customFormat="1" ht="15.6" hidden="1" x14ac:dyDescent="0.25">
      <c r="A1137" s="28" t="s">
        <v>268</v>
      </c>
      <c r="B1137" s="29">
        <v>11</v>
      </c>
      <c r="C1137" s="53" t="s">
        <v>27</v>
      </c>
      <c r="D1137" s="56" t="s">
        <v>260</v>
      </c>
      <c r="E1137" s="32" t="s">
        <v>128</v>
      </c>
      <c r="F1137" s="20"/>
      <c r="G1137" s="1">
        <v>20000</v>
      </c>
      <c r="H1137" s="1">
        <v>20000</v>
      </c>
      <c r="I1137" s="1">
        <v>20000</v>
      </c>
      <c r="J1137" s="1">
        <v>20000</v>
      </c>
      <c r="K1137" s="1">
        <v>0</v>
      </c>
      <c r="L1137" s="33">
        <f t="shared" si="578"/>
        <v>0</v>
      </c>
      <c r="M1137" s="1">
        <v>20000</v>
      </c>
      <c r="N1137" s="1">
        <v>20000</v>
      </c>
      <c r="O1137" s="1">
        <v>20000</v>
      </c>
      <c r="P1137" s="1">
        <f>O1137</f>
        <v>20000</v>
      </c>
      <c r="Q1137" s="1">
        <v>20000</v>
      </c>
      <c r="R1137" s="1">
        <v>20000</v>
      </c>
      <c r="S1137" s="1">
        <f>R1137</f>
        <v>20000</v>
      </c>
      <c r="T1137" s="1">
        <v>20000</v>
      </c>
      <c r="U1137" s="1">
        <f>T1137</f>
        <v>20000</v>
      </c>
      <c r="V1137" s="57"/>
      <c r="W1137" s="57"/>
      <c r="X1137" s="57"/>
      <c r="Y1137" s="12"/>
    </row>
    <row r="1138" spans="1:25" s="23" customFormat="1" ht="50.1" customHeight="1" x14ac:dyDescent="0.25">
      <c r="A1138" s="423" t="s">
        <v>541</v>
      </c>
      <c r="B1138" s="424"/>
      <c r="C1138" s="424"/>
      <c r="D1138" s="424"/>
      <c r="E1138" s="422" t="s">
        <v>185</v>
      </c>
      <c r="F1138" s="422"/>
      <c r="G1138" s="18">
        <f>G1139+G1193+G1186</f>
        <v>11630560</v>
      </c>
      <c r="H1138" s="18">
        <f t="shared" ref="H1138:U1138" si="579">H1139+H1193+H1186</f>
        <v>6545000</v>
      </c>
      <c r="I1138" s="18">
        <f t="shared" si="579"/>
        <v>11630560</v>
      </c>
      <c r="J1138" s="18">
        <f t="shared" si="579"/>
        <v>6545000</v>
      </c>
      <c r="K1138" s="18">
        <f t="shared" si="579"/>
        <v>2682323.58</v>
      </c>
      <c r="L1138" s="19">
        <f t="shared" si="578"/>
        <v>23.062720797622816</v>
      </c>
      <c r="M1138" s="18">
        <f t="shared" si="579"/>
        <v>6545000</v>
      </c>
      <c r="N1138" s="18">
        <f t="shared" si="579"/>
        <v>6545000</v>
      </c>
      <c r="O1138" s="18">
        <f t="shared" si="579"/>
        <v>0</v>
      </c>
      <c r="P1138" s="18">
        <f t="shared" si="579"/>
        <v>0</v>
      </c>
      <c r="Q1138" s="18">
        <f t="shared" si="579"/>
        <v>3307000</v>
      </c>
      <c r="R1138" s="18">
        <f t="shared" si="579"/>
        <v>0</v>
      </c>
      <c r="S1138" s="18">
        <f t="shared" si="579"/>
        <v>0</v>
      </c>
      <c r="T1138" s="18">
        <f t="shared" si="579"/>
        <v>0</v>
      </c>
      <c r="U1138" s="18">
        <f t="shared" si="579"/>
        <v>0</v>
      </c>
      <c r="V1138" s="57"/>
      <c r="W1138" s="57"/>
      <c r="X1138" s="57"/>
      <c r="Y1138" s="12"/>
    </row>
    <row r="1139" spans="1:25" s="23" customFormat="1" ht="78" x14ac:dyDescent="0.25">
      <c r="A1139" s="417" t="s">
        <v>226</v>
      </c>
      <c r="B1139" s="417"/>
      <c r="C1139" s="417"/>
      <c r="D1139" s="417"/>
      <c r="E1139" s="20" t="s">
        <v>262</v>
      </c>
      <c r="F1139" s="20" t="s">
        <v>250</v>
      </c>
      <c r="G1139" s="21">
        <f>G1140+G1142+G1144+G1147+G1151+G1157+G1166+G1170+G1173+G1175+G1177+G1182+G1184</f>
        <v>6245000</v>
      </c>
      <c r="H1139" s="21">
        <f t="shared" ref="H1139:U1139" si="580">H1140+H1142+H1144+H1147+H1151+H1157+H1166+H1170+H1173+H1175+H1177+H1182+H1184</f>
        <v>6245000</v>
      </c>
      <c r="I1139" s="21">
        <f t="shared" si="580"/>
        <v>6245000</v>
      </c>
      <c r="J1139" s="21">
        <f t="shared" si="580"/>
        <v>6245000</v>
      </c>
      <c r="K1139" s="21">
        <f t="shared" si="580"/>
        <v>1799780.0799999998</v>
      </c>
      <c r="L1139" s="22">
        <f t="shared" si="578"/>
        <v>28.819536909527621</v>
      </c>
      <c r="M1139" s="21">
        <f t="shared" si="580"/>
        <v>6345000</v>
      </c>
      <c r="N1139" s="21">
        <f t="shared" si="580"/>
        <v>6345000</v>
      </c>
      <c r="O1139" s="21">
        <f t="shared" si="580"/>
        <v>0</v>
      </c>
      <c r="P1139" s="21">
        <f t="shared" si="580"/>
        <v>0</v>
      </c>
      <c r="Q1139" s="21">
        <f t="shared" si="580"/>
        <v>3107000</v>
      </c>
      <c r="R1139" s="21">
        <f t="shared" si="580"/>
        <v>0</v>
      </c>
      <c r="S1139" s="21">
        <f t="shared" si="580"/>
        <v>0</v>
      </c>
      <c r="T1139" s="21">
        <f t="shared" si="580"/>
        <v>0</v>
      </c>
      <c r="U1139" s="21">
        <f t="shared" si="580"/>
        <v>0</v>
      </c>
      <c r="V1139" s="57"/>
      <c r="W1139" s="57"/>
      <c r="X1139" s="57"/>
      <c r="Y1139" s="12"/>
    </row>
    <row r="1140" spans="1:25" s="23" customFormat="1" ht="15.6" hidden="1" x14ac:dyDescent="0.25">
      <c r="A1140" s="24" t="s">
        <v>226</v>
      </c>
      <c r="B1140" s="25">
        <v>11</v>
      </c>
      <c r="C1140" s="52" t="s">
        <v>23</v>
      </c>
      <c r="D1140" s="27">
        <v>311</v>
      </c>
      <c r="E1140" s="20"/>
      <c r="F1140" s="20"/>
      <c r="G1140" s="21">
        <f>SUM(G1141)</f>
        <v>1150000</v>
      </c>
      <c r="H1140" s="21">
        <f t="shared" ref="H1140:U1140" si="581">SUM(H1141)</f>
        <v>1150000</v>
      </c>
      <c r="I1140" s="21">
        <f t="shared" si="581"/>
        <v>1150000</v>
      </c>
      <c r="J1140" s="21">
        <f t="shared" si="581"/>
        <v>1150000</v>
      </c>
      <c r="K1140" s="21">
        <f t="shared" si="581"/>
        <v>749942.89</v>
      </c>
      <c r="L1140" s="22">
        <f t="shared" si="578"/>
        <v>65.212425217391299</v>
      </c>
      <c r="M1140" s="21">
        <f t="shared" si="581"/>
        <v>1150000</v>
      </c>
      <c r="N1140" s="21">
        <f t="shared" si="581"/>
        <v>1150000</v>
      </c>
      <c r="O1140" s="21">
        <f t="shared" si="581"/>
        <v>0</v>
      </c>
      <c r="P1140" s="21">
        <f t="shared" si="581"/>
        <v>0</v>
      </c>
      <c r="Q1140" s="21">
        <f t="shared" si="581"/>
        <v>0</v>
      </c>
      <c r="R1140" s="21">
        <f t="shared" si="581"/>
        <v>0</v>
      </c>
      <c r="S1140" s="21">
        <f t="shared" si="581"/>
        <v>0</v>
      </c>
      <c r="T1140" s="21">
        <f t="shared" si="581"/>
        <v>0</v>
      </c>
      <c r="U1140" s="21">
        <f t="shared" si="581"/>
        <v>0</v>
      </c>
      <c r="V1140" s="57"/>
      <c r="W1140" s="57"/>
      <c r="X1140" s="57"/>
      <c r="Y1140" s="12"/>
    </row>
    <row r="1141" spans="1:25" s="23" customFormat="1" ht="15.6" hidden="1" x14ac:dyDescent="0.25">
      <c r="A1141" s="28" t="s">
        <v>226</v>
      </c>
      <c r="B1141" s="29">
        <v>11</v>
      </c>
      <c r="C1141" s="53" t="s">
        <v>23</v>
      </c>
      <c r="D1141" s="56" t="s">
        <v>177</v>
      </c>
      <c r="E1141" s="32" t="s">
        <v>19</v>
      </c>
      <c r="F1141" s="20"/>
      <c r="G1141" s="1">
        <v>1150000</v>
      </c>
      <c r="H1141" s="1">
        <v>1150000</v>
      </c>
      <c r="I1141" s="1">
        <v>1150000</v>
      </c>
      <c r="J1141" s="1">
        <v>1150000</v>
      </c>
      <c r="K1141" s="1">
        <v>749942.89</v>
      </c>
      <c r="L1141" s="33">
        <f t="shared" si="578"/>
        <v>65.212425217391299</v>
      </c>
      <c r="M1141" s="1">
        <v>1150000</v>
      </c>
      <c r="N1141" s="1">
        <v>1150000</v>
      </c>
      <c r="O1141" s="1"/>
      <c r="P1141" s="1"/>
      <c r="Q1141" s="1"/>
      <c r="R1141" s="1"/>
      <c r="S1141" s="1"/>
      <c r="T1141" s="1"/>
      <c r="U1141" s="1"/>
      <c r="V1141" s="57"/>
      <c r="W1141" s="57"/>
      <c r="X1141" s="57"/>
      <c r="Y1141" s="12"/>
    </row>
    <row r="1142" spans="1:25" s="23" customFormat="1" ht="15.6" hidden="1" x14ac:dyDescent="0.25">
      <c r="A1142" s="24" t="s">
        <v>226</v>
      </c>
      <c r="B1142" s="25">
        <v>11</v>
      </c>
      <c r="C1142" s="52" t="s">
        <v>23</v>
      </c>
      <c r="D1142" s="42">
        <v>312</v>
      </c>
      <c r="E1142" s="20"/>
      <c r="F1142" s="20"/>
      <c r="G1142" s="21">
        <f>SUM(G1143)</f>
        <v>20000</v>
      </c>
      <c r="H1142" s="21">
        <f t="shared" ref="H1142:U1142" si="582">SUM(H1143)</f>
        <v>20000</v>
      </c>
      <c r="I1142" s="21">
        <f t="shared" si="582"/>
        <v>20000</v>
      </c>
      <c r="J1142" s="21">
        <f t="shared" si="582"/>
        <v>20000</v>
      </c>
      <c r="K1142" s="21">
        <f t="shared" si="582"/>
        <v>4210.29</v>
      </c>
      <c r="L1142" s="22">
        <f t="shared" si="578"/>
        <v>21.051449999999999</v>
      </c>
      <c r="M1142" s="21">
        <f t="shared" si="582"/>
        <v>20000</v>
      </c>
      <c r="N1142" s="21">
        <f t="shared" si="582"/>
        <v>20000</v>
      </c>
      <c r="O1142" s="21">
        <f t="shared" si="582"/>
        <v>0</v>
      </c>
      <c r="P1142" s="21">
        <f t="shared" si="582"/>
        <v>0</v>
      </c>
      <c r="Q1142" s="21">
        <f t="shared" si="582"/>
        <v>0</v>
      </c>
      <c r="R1142" s="21">
        <f t="shared" si="582"/>
        <v>0</v>
      </c>
      <c r="S1142" s="21">
        <f t="shared" si="582"/>
        <v>0</v>
      </c>
      <c r="T1142" s="21">
        <f t="shared" si="582"/>
        <v>0</v>
      </c>
      <c r="U1142" s="21">
        <f t="shared" si="582"/>
        <v>0</v>
      </c>
      <c r="V1142" s="57"/>
      <c r="W1142" s="57"/>
      <c r="X1142" s="57"/>
      <c r="Y1142" s="12"/>
    </row>
    <row r="1143" spans="1:25" s="23" customFormat="1" ht="15.6" hidden="1" x14ac:dyDescent="0.25">
      <c r="A1143" s="28" t="s">
        <v>226</v>
      </c>
      <c r="B1143" s="29">
        <v>11</v>
      </c>
      <c r="C1143" s="53" t="s">
        <v>23</v>
      </c>
      <c r="D1143" s="56" t="s">
        <v>178</v>
      </c>
      <c r="E1143" s="32" t="s">
        <v>138</v>
      </c>
      <c r="F1143" s="20"/>
      <c r="G1143" s="1">
        <v>20000</v>
      </c>
      <c r="H1143" s="1">
        <v>20000</v>
      </c>
      <c r="I1143" s="1">
        <v>20000</v>
      </c>
      <c r="J1143" s="1">
        <v>20000</v>
      </c>
      <c r="K1143" s="1">
        <v>4210.29</v>
      </c>
      <c r="L1143" s="33">
        <f t="shared" si="578"/>
        <v>21.051449999999999</v>
      </c>
      <c r="M1143" s="1">
        <v>20000</v>
      </c>
      <c r="N1143" s="1">
        <v>20000</v>
      </c>
      <c r="O1143" s="1"/>
      <c r="P1143" s="1"/>
      <c r="Q1143" s="1"/>
      <c r="R1143" s="1"/>
      <c r="S1143" s="1"/>
      <c r="T1143" s="1"/>
      <c r="U1143" s="1"/>
      <c r="V1143" s="57"/>
      <c r="W1143" s="57"/>
      <c r="X1143" s="57"/>
      <c r="Y1143" s="12"/>
    </row>
    <row r="1144" spans="1:25" s="23" customFormat="1" ht="15.6" hidden="1" x14ac:dyDescent="0.25">
      <c r="A1144" s="24" t="s">
        <v>226</v>
      </c>
      <c r="B1144" s="25">
        <v>11</v>
      </c>
      <c r="C1144" s="52" t="s">
        <v>23</v>
      </c>
      <c r="D1144" s="42">
        <v>313</v>
      </c>
      <c r="E1144" s="20"/>
      <c r="F1144" s="20"/>
      <c r="G1144" s="21">
        <f>SUM(G1145:G1146)</f>
        <v>193000</v>
      </c>
      <c r="H1144" s="21">
        <f t="shared" ref="H1144:U1144" si="583">SUM(H1145:H1146)</f>
        <v>193000</v>
      </c>
      <c r="I1144" s="21">
        <f t="shared" si="583"/>
        <v>193000</v>
      </c>
      <c r="J1144" s="21">
        <f t="shared" si="583"/>
        <v>193000</v>
      </c>
      <c r="K1144" s="21">
        <f t="shared" si="583"/>
        <v>113991.31</v>
      </c>
      <c r="L1144" s="22">
        <f t="shared" si="578"/>
        <v>59.062854922279797</v>
      </c>
      <c r="M1144" s="21">
        <f t="shared" si="583"/>
        <v>193000</v>
      </c>
      <c r="N1144" s="21">
        <f t="shared" si="583"/>
        <v>193000</v>
      </c>
      <c r="O1144" s="21">
        <f t="shared" si="583"/>
        <v>0</v>
      </c>
      <c r="P1144" s="21">
        <f t="shared" si="583"/>
        <v>0</v>
      </c>
      <c r="Q1144" s="21">
        <f t="shared" si="583"/>
        <v>0</v>
      </c>
      <c r="R1144" s="21">
        <f t="shared" si="583"/>
        <v>0</v>
      </c>
      <c r="S1144" s="21">
        <f t="shared" si="583"/>
        <v>0</v>
      </c>
      <c r="T1144" s="21">
        <f t="shared" si="583"/>
        <v>0</v>
      </c>
      <c r="U1144" s="21">
        <f t="shared" si="583"/>
        <v>0</v>
      </c>
      <c r="V1144" s="57"/>
      <c r="W1144" s="57"/>
      <c r="X1144" s="57"/>
      <c r="Y1144" s="12"/>
    </row>
    <row r="1145" spans="1:25" s="23" customFormat="1" ht="15.6" hidden="1" x14ac:dyDescent="0.25">
      <c r="A1145" s="28" t="s">
        <v>226</v>
      </c>
      <c r="B1145" s="29">
        <v>11</v>
      </c>
      <c r="C1145" s="53" t="s">
        <v>23</v>
      </c>
      <c r="D1145" s="56" t="s">
        <v>179</v>
      </c>
      <c r="E1145" s="32" t="s">
        <v>280</v>
      </c>
      <c r="F1145" s="20"/>
      <c r="G1145" s="1">
        <v>170000</v>
      </c>
      <c r="H1145" s="1">
        <v>170000</v>
      </c>
      <c r="I1145" s="1">
        <v>170000</v>
      </c>
      <c r="J1145" s="1">
        <v>170000</v>
      </c>
      <c r="K1145" s="1">
        <v>101242.28</v>
      </c>
      <c r="L1145" s="33">
        <f t="shared" si="578"/>
        <v>59.554282352941179</v>
      </c>
      <c r="M1145" s="1">
        <v>170000</v>
      </c>
      <c r="N1145" s="1">
        <v>170000</v>
      </c>
      <c r="O1145" s="1"/>
      <c r="P1145" s="1"/>
      <c r="Q1145" s="1"/>
      <c r="R1145" s="1"/>
      <c r="S1145" s="1"/>
      <c r="T1145" s="1"/>
      <c r="U1145" s="1"/>
      <c r="V1145" s="57"/>
      <c r="W1145" s="57"/>
      <c r="X1145" s="57"/>
      <c r="Y1145" s="12"/>
    </row>
    <row r="1146" spans="1:25" s="23" customFormat="1" ht="30" hidden="1" x14ac:dyDescent="0.25">
      <c r="A1146" s="28" t="s">
        <v>226</v>
      </c>
      <c r="B1146" s="29">
        <v>11</v>
      </c>
      <c r="C1146" s="53" t="s">
        <v>23</v>
      </c>
      <c r="D1146" s="56" t="s">
        <v>180</v>
      </c>
      <c r="E1146" s="32" t="s">
        <v>258</v>
      </c>
      <c r="F1146" s="20"/>
      <c r="G1146" s="1">
        <v>23000</v>
      </c>
      <c r="H1146" s="1">
        <v>23000</v>
      </c>
      <c r="I1146" s="1">
        <v>23000</v>
      </c>
      <c r="J1146" s="1">
        <v>23000</v>
      </c>
      <c r="K1146" s="1">
        <v>12749.03</v>
      </c>
      <c r="L1146" s="33">
        <f t="shared" si="578"/>
        <v>55.430565217391305</v>
      </c>
      <c r="M1146" s="1">
        <v>23000</v>
      </c>
      <c r="N1146" s="1">
        <v>23000</v>
      </c>
      <c r="O1146" s="1"/>
      <c r="P1146" s="1"/>
      <c r="Q1146" s="1"/>
      <c r="R1146" s="1"/>
      <c r="S1146" s="1"/>
      <c r="T1146" s="1"/>
      <c r="U1146" s="1"/>
      <c r="V1146" s="57"/>
      <c r="W1146" s="57"/>
      <c r="X1146" s="57"/>
      <c r="Y1146" s="12"/>
    </row>
    <row r="1147" spans="1:25" s="23" customFormat="1" ht="15.6" hidden="1" x14ac:dyDescent="0.25">
      <c r="A1147" s="24" t="s">
        <v>226</v>
      </c>
      <c r="B1147" s="25">
        <v>11</v>
      </c>
      <c r="C1147" s="52" t="s">
        <v>23</v>
      </c>
      <c r="D1147" s="42">
        <v>321</v>
      </c>
      <c r="E1147" s="20"/>
      <c r="F1147" s="20"/>
      <c r="G1147" s="21">
        <f>SUM(G1148:G1150)</f>
        <v>860000</v>
      </c>
      <c r="H1147" s="21">
        <f t="shared" ref="H1147:U1147" si="584">SUM(H1148:H1150)</f>
        <v>860000</v>
      </c>
      <c r="I1147" s="21">
        <f t="shared" si="584"/>
        <v>860000</v>
      </c>
      <c r="J1147" s="21">
        <f t="shared" si="584"/>
        <v>860000</v>
      </c>
      <c r="K1147" s="21">
        <f t="shared" si="584"/>
        <v>184507.68</v>
      </c>
      <c r="L1147" s="22">
        <f t="shared" si="578"/>
        <v>21.454381395348836</v>
      </c>
      <c r="M1147" s="21">
        <f t="shared" si="584"/>
        <v>860000</v>
      </c>
      <c r="N1147" s="21">
        <f t="shared" si="584"/>
        <v>860000</v>
      </c>
      <c r="O1147" s="21">
        <f t="shared" si="584"/>
        <v>0</v>
      </c>
      <c r="P1147" s="21">
        <f t="shared" si="584"/>
        <v>0</v>
      </c>
      <c r="Q1147" s="21">
        <f t="shared" si="584"/>
        <v>360000</v>
      </c>
      <c r="R1147" s="21">
        <f t="shared" si="584"/>
        <v>0</v>
      </c>
      <c r="S1147" s="21">
        <f t="shared" si="584"/>
        <v>0</v>
      </c>
      <c r="T1147" s="21">
        <f t="shared" si="584"/>
        <v>0</v>
      </c>
      <c r="U1147" s="21">
        <f t="shared" si="584"/>
        <v>0</v>
      </c>
      <c r="V1147" s="57"/>
      <c r="W1147" s="57"/>
      <c r="X1147" s="57"/>
      <c r="Y1147" s="12"/>
    </row>
    <row r="1148" spans="1:25" s="23" customFormat="1" ht="15.6" hidden="1" x14ac:dyDescent="0.25">
      <c r="A1148" s="28" t="s">
        <v>226</v>
      </c>
      <c r="B1148" s="29">
        <v>11</v>
      </c>
      <c r="C1148" s="53" t="s">
        <v>23</v>
      </c>
      <c r="D1148" s="56" t="s">
        <v>158</v>
      </c>
      <c r="E1148" s="32" t="s">
        <v>110</v>
      </c>
      <c r="F1148" s="20"/>
      <c r="G1148" s="1">
        <v>500000</v>
      </c>
      <c r="H1148" s="1">
        <v>500000</v>
      </c>
      <c r="I1148" s="1">
        <v>500000</v>
      </c>
      <c r="J1148" s="1">
        <v>500000</v>
      </c>
      <c r="K1148" s="1">
        <v>168954.6</v>
      </c>
      <c r="L1148" s="33">
        <f t="shared" si="578"/>
        <v>33.79092</v>
      </c>
      <c r="M1148" s="1">
        <v>500000</v>
      </c>
      <c r="N1148" s="1">
        <v>500000</v>
      </c>
      <c r="O1148" s="1"/>
      <c r="P1148" s="1"/>
      <c r="Q1148" s="1"/>
      <c r="R1148" s="1"/>
      <c r="S1148" s="1"/>
      <c r="T1148" s="1"/>
      <c r="U1148" s="1"/>
      <c r="V1148" s="57"/>
      <c r="W1148" s="57"/>
      <c r="X1148" s="57"/>
      <c r="Y1148" s="12"/>
    </row>
    <row r="1149" spans="1:25" s="23" customFormat="1" ht="30" hidden="1" x14ac:dyDescent="0.25">
      <c r="A1149" s="28" t="s">
        <v>226</v>
      </c>
      <c r="B1149" s="29">
        <v>11</v>
      </c>
      <c r="C1149" s="53" t="s">
        <v>23</v>
      </c>
      <c r="D1149" s="56" t="s">
        <v>189</v>
      </c>
      <c r="E1149" s="32" t="s">
        <v>111</v>
      </c>
      <c r="F1149" s="20"/>
      <c r="G1149" s="1">
        <v>60000</v>
      </c>
      <c r="H1149" s="1">
        <v>60000</v>
      </c>
      <c r="I1149" s="1">
        <v>60000</v>
      </c>
      <c r="J1149" s="1">
        <v>60000</v>
      </c>
      <c r="K1149" s="1">
        <v>11178.08</v>
      </c>
      <c r="L1149" s="33">
        <f t="shared" si="578"/>
        <v>18.630133333333333</v>
      </c>
      <c r="M1149" s="1">
        <v>60000</v>
      </c>
      <c r="N1149" s="1">
        <v>60000</v>
      </c>
      <c r="O1149" s="1"/>
      <c r="P1149" s="1">
        <f>O1149</f>
        <v>0</v>
      </c>
      <c r="Q1149" s="1">
        <v>60000</v>
      </c>
      <c r="R1149" s="1"/>
      <c r="S1149" s="1">
        <f>R1149</f>
        <v>0</v>
      </c>
      <c r="T1149" s="1"/>
      <c r="U1149" s="1">
        <f>T1149</f>
        <v>0</v>
      </c>
      <c r="V1149" s="57"/>
      <c r="W1149" s="57"/>
      <c r="X1149" s="57"/>
      <c r="Y1149" s="12"/>
    </row>
    <row r="1150" spans="1:25" s="23" customFormat="1" ht="15.6" hidden="1" x14ac:dyDescent="0.25">
      <c r="A1150" s="28" t="s">
        <v>226</v>
      </c>
      <c r="B1150" s="29">
        <v>11</v>
      </c>
      <c r="C1150" s="53" t="s">
        <v>23</v>
      </c>
      <c r="D1150" s="56" t="s">
        <v>190</v>
      </c>
      <c r="E1150" s="32" t="s">
        <v>112</v>
      </c>
      <c r="F1150" s="20"/>
      <c r="G1150" s="1">
        <v>300000</v>
      </c>
      <c r="H1150" s="1">
        <v>300000</v>
      </c>
      <c r="I1150" s="1">
        <v>300000</v>
      </c>
      <c r="J1150" s="1">
        <v>300000</v>
      </c>
      <c r="K1150" s="1">
        <v>4375</v>
      </c>
      <c r="L1150" s="33">
        <f t="shared" si="578"/>
        <v>1.4583333333333333</v>
      </c>
      <c r="M1150" s="1">
        <v>300000</v>
      </c>
      <c r="N1150" s="1">
        <v>300000</v>
      </c>
      <c r="O1150" s="1"/>
      <c r="P1150" s="1">
        <f>O1150</f>
        <v>0</v>
      </c>
      <c r="Q1150" s="1">
        <v>300000</v>
      </c>
      <c r="R1150" s="1"/>
      <c r="S1150" s="1">
        <f>R1150</f>
        <v>0</v>
      </c>
      <c r="T1150" s="1"/>
      <c r="U1150" s="1">
        <f>T1150</f>
        <v>0</v>
      </c>
      <c r="V1150" s="57"/>
      <c r="W1150" s="57"/>
      <c r="X1150" s="57"/>
      <c r="Y1150" s="12"/>
    </row>
    <row r="1151" spans="1:25" s="23" customFormat="1" ht="15.6" hidden="1" x14ac:dyDescent="0.25">
      <c r="A1151" s="24" t="s">
        <v>226</v>
      </c>
      <c r="B1151" s="25">
        <v>11</v>
      </c>
      <c r="C1151" s="52" t="s">
        <v>23</v>
      </c>
      <c r="D1151" s="42">
        <v>322</v>
      </c>
      <c r="E1151" s="20"/>
      <c r="F1151" s="20"/>
      <c r="G1151" s="21">
        <f>SUM(G1152:G1156)</f>
        <v>370000</v>
      </c>
      <c r="H1151" s="21">
        <f t="shared" ref="H1151:U1151" si="585">SUM(H1152:H1156)</f>
        <v>370000</v>
      </c>
      <c r="I1151" s="21">
        <f t="shared" si="585"/>
        <v>370000</v>
      </c>
      <c r="J1151" s="21">
        <f t="shared" si="585"/>
        <v>370000</v>
      </c>
      <c r="K1151" s="21">
        <f t="shared" si="585"/>
        <v>79362.750000000015</v>
      </c>
      <c r="L1151" s="22">
        <f t="shared" si="578"/>
        <v>21.449391891891896</v>
      </c>
      <c r="M1151" s="21">
        <f t="shared" si="585"/>
        <v>390000</v>
      </c>
      <c r="N1151" s="21">
        <f t="shared" si="585"/>
        <v>390000</v>
      </c>
      <c r="O1151" s="21">
        <f t="shared" si="585"/>
        <v>0</v>
      </c>
      <c r="P1151" s="21">
        <f t="shared" si="585"/>
        <v>0</v>
      </c>
      <c r="Q1151" s="21">
        <f t="shared" si="585"/>
        <v>340000</v>
      </c>
      <c r="R1151" s="21">
        <f t="shared" si="585"/>
        <v>0</v>
      </c>
      <c r="S1151" s="21">
        <f t="shared" si="585"/>
        <v>0</v>
      </c>
      <c r="T1151" s="21">
        <f t="shared" si="585"/>
        <v>0</v>
      </c>
      <c r="U1151" s="21">
        <f t="shared" si="585"/>
        <v>0</v>
      </c>
      <c r="V1151" s="57"/>
      <c r="W1151" s="57"/>
      <c r="X1151" s="57"/>
      <c r="Y1151" s="12"/>
    </row>
    <row r="1152" spans="1:25" s="23" customFormat="1" ht="15.6" hidden="1" x14ac:dyDescent="0.25">
      <c r="A1152" s="28" t="s">
        <v>226</v>
      </c>
      <c r="B1152" s="29">
        <v>11</v>
      </c>
      <c r="C1152" s="53" t="s">
        <v>23</v>
      </c>
      <c r="D1152" s="56" t="s">
        <v>191</v>
      </c>
      <c r="E1152" s="32" t="s">
        <v>146</v>
      </c>
      <c r="F1152" s="20"/>
      <c r="G1152" s="1">
        <v>50000</v>
      </c>
      <c r="H1152" s="1">
        <v>50000</v>
      </c>
      <c r="I1152" s="1">
        <v>50000</v>
      </c>
      <c r="J1152" s="1">
        <v>50000</v>
      </c>
      <c r="K1152" s="1">
        <v>48306.18</v>
      </c>
      <c r="L1152" s="33">
        <f t="shared" si="578"/>
        <v>96.612359999999995</v>
      </c>
      <c r="M1152" s="1">
        <v>50000</v>
      </c>
      <c r="N1152" s="1">
        <v>50000</v>
      </c>
      <c r="O1152" s="1"/>
      <c r="P1152" s="1"/>
      <c r="Q1152" s="1"/>
      <c r="R1152" s="1"/>
      <c r="S1152" s="1"/>
      <c r="T1152" s="1"/>
      <c r="U1152" s="1"/>
      <c r="V1152" s="57"/>
      <c r="W1152" s="57"/>
      <c r="X1152" s="57"/>
      <c r="Y1152" s="12"/>
    </row>
    <row r="1153" spans="1:25" s="23" customFormat="1" ht="15.6" hidden="1" x14ac:dyDescent="0.25">
      <c r="A1153" s="28" t="s">
        <v>226</v>
      </c>
      <c r="B1153" s="29">
        <v>11</v>
      </c>
      <c r="C1153" s="53" t="s">
        <v>23</v>
      </c>
      <c r="D1153" s="56" t="s">
        <v>181</v>
      </c>
      <c r="E1153" s="32" t="s">
        <v>115</v>
      </c>
      <c r="F1153" s="20"/>
      <c r="G1153" s="1">
        <v>170000</v>
      </c>
      <c r="H1153" s="1">
        <v>170000</v>
      </c>
      <c r="I1153" s="1">
        <v>170000</v>
      </c>
      <c r="J1153" s="1">
        <v>170000</v>
      </c>
      <c r="K1153" s="1">
        <v>11668.7</v>
      </c>
      <c r="L1153" s="33">
        <f t="shared" si="578"/>
        <v>6.8639411764705898</v>
      </c>
      <c r="M1153" s="1">
        <v>190000</v>
      </c>
      <c r="N1153" s="1">
        <v>190000</v>
      </c>
      <c r="O1153" s="1"/>
      <c r="P1153" s="1">
        <f>O1153</f>
        <v>0</v>
      </c>
      <c r="Q1153" s="1">
        <v>190000</v>
      </c>
      <c r="R1153" s="1"/>
      <c r="S1153" s="1">
        <f>R1153</f>
        <v>0</v>
      </c>
      <c r="T1153" s="1"/>
      <c r="U1153" s="1">
        <f>T1153</f>
        <v>0</v>
      </c>
      <c r="V1153" s="57"/>
      <c r="W1153" s="57"/>
      <c r="X1153" s="57"/>
      <c r="Y1153" s="12"/>
    </row>
    <row r="1154" spans="1:25" s="23" customFormat="1" ht="30" hidden="1" x14ac:dyDescent="0.25">
      <c r="A1154" s="28" t="s">
        <v>226</v>
      </c>
      <c r="B1154" s="29">
        <v>11</v>
      </c>
      <c r="C1154" s="53" t="s">
        <v>23</v>
      </c>
      <c r="D1154" s="56" t="s">
        <v>246</v>
      </c>
      <c r="E1154" s="32" t="s">
        <v>144</v>
      </c>
      <c r="F1154" s="20"/>
      <c r="G1154" s="1">
        <v>60000</v>
      </c>
      <c r="H1154" s="1">
        <v>60000</v>
      </c>
      <c r="I1154" s="1">
        <v>60000</v>
      </c>
      <c r="J1154" s="1">
        <v>60000</v>
      </c>
      <c r="K1154" s="1">
        <v>14730.99</v>
      </c>
      <c r="L1154" s="33">
        <f t="shared" si="578"/>
        <v>24.551649999999999</v>
      </c>
      <c r="M1154" s="1">
        <v>60000</v>
      </c>
      <c r="N1154" s="1">
        <v>60000</v>
      </c>
      <c r="O1154" s="1"/>
      <c r="P1154" s="1">
        <f>O1154</f>
        <v>0</v>
      </c>
      <c r="Q1154" s="1">
        <v>60000</v>
      </c>
      <c r="R1154" s="1"/>
      <c r="S1154" s="1">
        <f>R1154</f>
        <v>0</v>
      </c>
      <c r="T1154" s="1"/>
      <c r="U1154" s="1">
        <f>T1154</f>
        <v>0</v>
      </c>
      <c r="V1154" s="57"/>
      <c r="W1154" s="57"/>
      <c r="X1154" s="57"/>
      <c r="Y1154" s="12"/>
    </row>
    <row r="1155" spans="1:25" s="23" customFormat="1" ht="15.6" hidden="1" x14ac:dyDescent="0.25">
      <c r="A1155" s="28" t="s">
        <v>226</v>
      </c>
      <c r="B1155" s="29">
        <v>11</v>
      </c>
      <c r="C1155" s="53" t="s">
        <v>23</v>
      </c>
      <c r="D1155" s="56" t="s">
        <v>192</v>
      </c>
      <c r="E1155" s="32" t="s">
        <v>151</v>
      </c>
      <c r="F1155" s="20"/>
      <c r="G1155" s="1">
        <v>50000</v>
      </c>
      <c r="H1155" s="1">
        <v>50000</v>
      </c>
      <c r="I1155" s="1">
        <v>50000</v>
      </c>
      <c r="J1155" s="1">
        <v>50000</v>
      </c>
      <c r="K1155" s="1">
        <v>1969</v>
      </c>
      <c r="L1155" s="33">
        <f t="shared" si="578"/>
        <v>3.9379999999999997</v>
      </c>
      <c r="M1155" s="1">
        <v>50000</v>
      </c>
      <c r="N1155" s="1">
        <v>50000</v>
      </c>
      <c r="O1155" s="1"/>
      <c r="P1155" s="1">
        <f>O1155</f>
        <v>0</v>
      </c>
      <c r="Q1155" s="1">
        <v>50000</v>
      </c>
      <c r="R1155" s="1"/>
      <c r="S1155" s="1">
        <f>R1155</f>
        <v>0</v>
      </c>
      <c r="T1155" s="1"/>
      <c r="U1155" s="1">
        <f>T1155</f>
        <v>0</v>
      </c>
      <c r="V1155" s="57"/>
      <c r="W1155" s="57"/>
      <c r="X1155" s="57"/>
      <c r="Y1155" s="12"/>
    </row>
    <row r="1156" spans="1:25" s="23" customFormat="1" ht="15.6" hidden="1" x14ac:dyDescent="0.25">
      <c r="A1156" s="28" t="s">
        <v>226</v>
      </c>
      <c r="B1156" s="29">
        <v>11</v>
      </c>
      <c r="C1156" s="53" t="s">
        <v>23</v>
      </c>
      <c r="D1156" s="56" t="s">
        <v>247</v>
      </c>
      <c r="E1156" s="32" t="s">
        <v>235</v>
      </c>
      <c r="F1156" s="20"/>
      <c r="G1156" s="1">
        <v>40000</v>
      </c>
      <c r="H1156" s="1">
        <v>40000</v>
      </c>
      <c r="I1156" s="1">
        <v>40000</v>
      </c>
      <c r="J1156" s="1">
        <v>40000</v>
      </c>
      <c r="K1156" s="1">
        <v>2687.88</v>
      </c>
      <c r="L1156" s="33">
        <f t="shared" si="578"/>
        <v>6.7197000000000005</v>
      </c>
      <c r="M1156" s="1">
        <v>40000</v>
      </c>
      <c r="N1156" s="1">
        <v>40000</v>
      </c>
      <c r="O1156" s="1"/>
      <c r="P1156" s="1">
        <f>O1156</f>
        <v>0</v>
      </c>
      <c r="Q1156" s="1">
        <v>40000</v>
      </c>
      <c r="R1156" s="1"/>
      <c r="S1156" s="1">
        <f>R1156</f>
        <v>0</v>
      </c>
      <c r="T1156" s="1"/>
      <c r="U1156" s="1">
        <f>T1156</f>
        <v>0</v>
      </c>
      <c r="V1156" s="57"/>
      <c r="W1156" s="57"/>
      <c r="X1156" s="57"/>
      <c r="Y1156" s="12"/>
    </row>
    <row r="1157" spans="1:25" s="23" customFormat="1" ht="15.6" hidden="1" x14ac:dyDescent="0.25">
      <c r="A1157" s="24" t="s">
        <v>226</v>
      </c>
      <c r="B1157" s="25">
        <v>11</v>
      </c>
      <c r="C1157" s="52" t="s">
        <v>23</v>
      </c>
      <c r="D1157" s="42">
        <v>323</v>
      </c>
      <c r="E1157" s="20"/>
      <c r="F1157" s="20"/>
      <c r="G1157" s="21">
        <f>SUM(G1158:G1165)</f>
        <v>2200000</v>
      </c>
      <c r="H1157" s="21">
        <f t="shared" ref="H1157:U1157" si="586">SUM(H1158:H1165)</f>
        <v>2200000</v>
      </c>
      <c r="I1157" s="21">
        <f t="shared" si="586"/>
        <v>2200000</v>
      </c>
      <c r="J1157" s="21">
        <f t="shared" si="586"/>
        <v>2200000</v>
      </c>
      <c r="K1157" s="21">
        <f t="shared" si="586"/>
        <v>586794.62</v>
      </c>
      <c r="L1157" s="22">
        <f t="shared" si="578"/>
        <v>26.67248272727273</v>
      </c>
      <c r="M1157" s="21">
        <f t="shared" si="586"/>
        <v>2220000</v>
      </c>
      <c r="N1157" s="21">
        <f t="shared" si="586"/>
        <v>2220000</v>
      </c>
      <c r="O1157" s="21">
        <f t="shared" si="586"/>
        <v>0</v>
      </c>
      <c r="P1157" s="21">
        <f t="shared" si="586"/>
        <v>0</v>
      </c>
      <c r="Q1157" s="21">
        <f t="shared" si="586"/>
        <v>2060000</v>
      </c>
      <c r="R1157" s="21">
        <f t="shared" si="586"/>
        <v>0</v>
      </c>
      <c r="S1157" s="21">
        <f t="shared" si="586"/>
        <v>0</v>
      </c>
      <c r="T1157" s="21">
        <f t="shared" si="586"/>
        <v>0</v>
      </c>
      <c r="U1157" s="21">
        <f t="shared" si="586"/>
        <v>0</v>
      </c>
      <c r="V1157" s="57"/>
      <c r="W1157" s="57"/>
      <c r="X1157" s="57"/>
      <c r="Y1157" s="12"/>
    </row>
    <row r="1158" spans="1:25" s="23" customFormat="1" ht="15.6" hidden="1" x14ac:dyDescent="0.25">
      <c r="A1158" s="28" t="s">
        <v>226</v>
      </c>
      <c r="B1158" s="29">
        <v>11</v>
      </c>
      <c r="C1158" s="53" t="s">
        <v>23</v>
      </c>
      <c r="D1158" s="56" t="s">
        <v>193</v>
      </c>
      <c r="E1158" s="32" t="s">
        <v>117</v>
      </c>
      <c r="F1158" s="20"/>
      <c r="G1158" s="1">
        <v>160000</v>
      </c>
      <c r="H1158" s="1">
        <v>160000</v>
      </c>
      <c r="I1158" s="1">
        <v>160000</v>
      </c>
      <c r="J1158" s="1">
        <v>160000</v>
      </c>
      <c r="K1158" s="1">
        <v>35760.06</v>
      </c>
      <c r="L1158" s="33">
        <f t="shared" si="578"/>
        <v>22.350037499999999</v>
      </c>
      <c r="M1158" s="1">
        <v>160000</v>
      </c>
      <c r="N1158" s="1">
        <v>160000</v>
      </c>
      <c r="O1158" s="1"/>
      <c r="P1158" s="1"/>
      <c r="Q1158" s="1"/>
      <c r="R1158" s="1"/>
      <c r="S1158" s="1"/>
      <c r="T1158" s="1"/>
      <c r="U1158" s="1"/>
      <c r="V1158" s="57"/>
      <c r="W1158" s="57"/>
      <c r="X1158" s="57"/>
      <c r="Y1158" s="12"/>
    </row>
    <row r="1159" spans="1:25" s="23" customFormat="1" ht="15.6" hidden="1" x14ac:dyDescent="0.25">
      <c r="A1159" s="28" t="s">
        <v>226</v>
      </c>
      <c r="B1159" s="29">
        <v>11</v>
      </c>
      <c r="C1159" s="53" t="s">
        <v>23</v>
      </c>
      <c r="D1159" s="56" t="s">
        <v>182</v>
      </c>
      <c r="E1159" s="32" t="s">
        <v>118</v>
      </c>
      <c r="F1159" s="20"/>
      <c r="G1159" s="1">
        <v>70000</v>
      </c>
      <c r="H1159" s="1">
        <v>70000</v>
      </c>
      <c r="I1159" s="1">
        <v>70000</v>
      </c>
      <c r="J1159" s="1">
        <v>70000</v>
      </c>
      <c r="K1159" s="1">
        <v>104847.5</v>
      </c>
      <c r="L1159" s="33">
        <f t="shared" si="578"/>
        <v>149.78214285714287</v>
      </c>
      <c r="M1159" s="1">
        <v>70000</v>
      </c>
      <c r="N1159" s="1">
        <v>70000</v>
      </c>
      <c r="O1159" s="1"/>
      <c r="P1159" s="1">
        <f t="shared" ref="P1159:P1165" si="587">O1159</f>
        <v>0</v>
      </c>
      <c r="Q1159" s="1">
        <v>70000</v>
      </c>
      <c r="R1159" s="1"/>
      <c r="S1159" s="1">
        <f t="shared" ref="S1159:S1165" si="588">R1159</f>
        <v>0</v>
      </c>
      <c r="T1159" s="1"/>
      <c r="U1159" s="1">
        <f t="shared" ref="U1159:U1165" si="589">T1159</f>
        <v>0</v>
      </c>
      <c r="V1159" s="57"/>
      <c r="W1159" s="57"/>
      <c r="X1159" s="57"/>
      <c r="Y1159" s="12"/>
    </row>
    <row r="1160" spans="1:25" s="23" customFormat="1" ht="15.6" hidden="1" x14ac:dyDescent="0.25">
      <c r="A1160" s="28" t="s">
        <v>226</v>
      </c>
      <c r="B1160" s="29">
        <v>11</v>
      </c>
      <c r="C1160" s="53" t="s">
        <v>23</v>
      </c>
      <c r="D1160" s="56" t="s">
        <v>194</v>
      </c>
      <c r="E1160" s="32" t="s">
        <v>119</v>
      </c>
      <c r="F1160" s="20"/>
      <c r="G1160" s="1">
        <v>30000</v>
      </c>
      <c r="H1160" s="1">
        <v>30000</v>
      </c>
      <c r="I1160" s="1">
        <v>30000</v>
      </c>
      <c r="J1160" s="1">
        <v>30000</v>
      </c>
      <c r="K1160" s="1">
        <v>5000</v>
      </c>
      <c r="L1160" s="33">
        <f t="shared" si="578"/>
        <v>16.666666666666664</v>
      </c>
      <c r="M1160" s="1">
        <v>30000</v>
      </c>
      <c r="N1160" s="1">
        <v>30000</v>
      </c>
      <c r="O1160" s="1"/>
      <c r="P1160" s="1">
        <f t="shared" si="587"/>
        <v>0</v>
      </c>
      <c r="Q1160" s="1">
        <v>30000</v>
      </c>
      <c r="R1160" s="1"/>
      <c r="S1160" s="1">
        <f t="shared" si="588"/>
        <v>0</v>
      </c>
      <c r="T1160" s="1"/>
      <c r="U1160" s="1">
        <f t="shared" si="589"/>
        <v>0</v>
      </c>
      <c r="V1160" s="57"/>
      <c r="W1160" s="57"/>
      <c r="X1160" s="57"/>
      <c r="Y1160" s="12"/>
    </row>
    <row r="1161" spans="1:25" s="23" customFormat="1" ht="15.6" hidden="1" x14ac:dyDescent="0.25">
      <c r="A1161" s="28" t="s">
        <v>226</v>
      </c>
      <c r="B1161" s="29">
        <v>11</v>
      </c>
      <c r="C1161" s="53" t="s">
        <v>23</v>
      </c>
      <c r="D1161" s="56" t="s">
        <v>195</v>
      </c>
      <c r="E1161" s="32" t="s">
        <v>120</v>
      </c>
      <c r="F1161" s="20"/>
      <c r="G1161" s="1">
        <v>70000</v>
      </c>
      <c r="H1161" s="1">
        <v>70000</v>
      </c>
      <c r="I1161" s="1">
        <v>70000</v>
      </c>
      <c r="J1161" s="1">
        <v>70000</v>
      </c>
      <c r="K1161" s="1">
        <v>0</v>
      </c>
      <c r="L1161" s="33">
        <f t="shared" si="578"/>
        <v>0</v>
      </c>
      <c r="M1161" s="1">
        <v>70000</v>
      </c>
      <c r="N1161" s="1">
        <v>70000</v>
      </c>
      <c r="O1161" s="1"/>
      <c r="P1161" s="1">
        <f t="shared" si="587"/>
        <v>0</v>
      </c>
      <c r="Q1161" s="1">
        <v>70000</v>
      </c>
      <c r="R1161" s="1"/>
      <c r="S1161" s="1">
        <f t="shared" si="588"/>
        <v>0</v>
      </c>
      <c r="T1161" s="1"/>
      <c r="U1161" s="1">
        <f t="shared" si="589"/>
        <v>0</v>
      </c>
      <c r="V1161" s="57"/>
      <c r="W1161" s="57"/>
      <c r="X1161" s="57"/>
      <c r="Y1161" s="12"/>
    </row>
    <row r="1162" spans="1:25" s="23" customFormat="1" ht="15.6" hidden="1" x14ac:dyDescent="0.25">
      <c r="A1162" s="28" t="s">
        <v>226</v>
      </c>
      <c r="B1162" s="29">
        <v>11</v>
      </c>
      <c r="C1162" s="53" t="s">
        <v>23</v>
      </c>
      <c r="D1162" s="56" t="s">
        <v>196</v>
      </c>
      <c r="E1162" s="32" t="s">
        <v>42</v>
      </c>
      <c r="F1162" s="20"/>
      <c r="G1162" s="1">
        <v>100000</v>
      </c>
      <c r="H1162" s="1">
        <v>100000</v>
      </c>
      <c r="I1162" s="1">
        <v>100000</v>
      </c>
      <c r="J1162" s="1">
        <v>100000</v>
      </c>
      <c r="K1162" s="1">
        <v>108027.06</v>
      </c>
      <c r="L1162" s="33">
        <f t="shared" si="578"/>
        <v>108.02705999999999</v>
      </c>
      <c r="M1162" s="1">
        <v>100000</v>
      </c>
      <c r="N1162" s="1">
        <v>100000</v>
      </c>
      <c r="O1162" s="1"/>
      <c r="P1162" s="1">
        <f t="shared" si="587"/>
        <v>0</v>
      </c>
      <c r="Q1162" s="1">
        <v>100000</v>
      </c>
      <c r="R1162" s="1"/>
      <c r="S1162" s="1">
        <f t="shared" si="588"/>
        <v>0</v>
      </c>
      <c r="T1162" s="1"/>
      <c r="U1162" s="1">
        <f t="shared" si="589"/>
        <v>0</v>
      </c>
      <c r="V1162" s="57"/>
      <c r="W1162" s="57"/>
      <c r="X1162" s="57"/>
      <c r="Y1162" s="12"/>
    </row>
    <row r="1163" spans="1:25" s="23" customFormat="1" ht="15.6" hidden="1" x14ac:dyDescent="0.25">
      <c r="A1163" s="28" t="s">
        <v>226</v>
      </c>
      <c r="B1163" s="29">
        <v>11</v>
      </c>
      <c r="C1163" s="53" t="s">
        <v>23</v>
      </c>
      <c r="D1163" s="56" t="s">
        <v>157</v>
      </c>
      <c r="E1163" s="32" t="s">
        <v>36</v>
      </c>
      <c r="F1163" s="20"/>
      <c r="G1163" s="1">
        <v>150000</v>
      </c>
      <c r="H1163" s="1">
        <v>150000</v>
      </c>
      <c r="I1163" s="1">
        <v>150000</v>
      </c>
      <c r="J1163" s="1">
        <v>150000</v>
      </c>
      <c r="K1163" s="1">
        <v>146355</v>
      </c>
      <c r="L1163" s="33">
        <f t="shared" si="578"/>
        <v>97.570000000000007</v>
      </c>
      <c r="M1163" s="1">
        <v>150000</v>
      </c>
      <c r="N1163" s="1">
        <v>150000</v>
      </c>
      <c r="O1163" s="1"/>
      <c r="P1163" s="1">
        <f t="shared" si="587"/>
        <v>0</v>
      </c>
      <c r="Q1163" s="1">
        <v>150000</v>
      </c>
      <c r="R1163" s="1"/>
      <c r="S1163" s="1">
        <f t="shared" si="588"/>
        <v>0</v>
      </c>
      <c r="T1163" s="1"/>
      <c r="U1163" s="1">
        <f t="shared" si="589"/>
        <v>0</v>
      </c>
      <c r="V1163" s="57"/>
      <c r="W1163" s="57"/>
      <c r="X1163" s="57"/>
      <c r="Y1163" s="12"/>
    </row>
    <row r="1164" spans="1:25" s="23" customFormat="1" ht="15.6" hidden="1" x14ac:dyDescent="0.25">
      <c r="A1164" s="28" t="s">
        <v>226</v>
      </c>
      <c r="B1164" s="29">
        <v>11</v>
      </c>
      <c r="C1164" s="53" t="s">
        <v>23</v>
      </c>
      <c r="D1164" s="56" t="s">
        <v>198</v>
      </c>
      <c r="E1164" s="32" t="s">
        <v>122</v>
      </c>
      <c r="F1164" s="20"/>
      <c r="G1164" s="1">
        <v>120000</v>
      </c>
      <c r="H1164" s="1">
        <v>120000</v>
      </c>
      <c r="I1164" s="1">
        <v>120000</v>
      </c>
      <c r="J1164" s="1">
        <v>120000</v>
      </c>
      <c r="K1164" s="1">
        <v>55600</v>
      </c>
      <c r="L1164" s="33">
        <f t="shared" si="578"/>
        <v>46.333333333333329</v>
      </c>
      <c r="M1164" s="1">
        <v>140000</v>
      </c>
      <c r="N1164" s="1">
        <v>140000</v>
      </c>
      <c r="O1164" s="1"/>
      <c r="P1164" s="1">
        <f t="shared" si="587"/>
        <v>0</v>
      </c>
      <c r="Q1164" s="1">
        <v>140000</v>
      </c>
      <c r="R1164" s="1"/>
      <c r="S1164" s="1">
        <f t="shared" si="588"/>
        <v>0</v>
      </c>
      <c r="T1164" s="1"/>
      <c r="U1164" s="1">
        <f t="shared" si="589"/>
        <v>0</v>
      </c>
      <c r="V1164" s="57"/>
      <c r="W1164" s="57"/>
      <c r="X1164" s="57"/>
      <c r="Y1164" s="12"/>
    </row>
    <row r="1165" spans="1:25" s="23" customFormat="1" ht="15.6" hidden="1" x14ac:dyDescent="0.25">
      <c r="A1165" s="28" t="s">
        <v>226</v>
      </c>
      <c r="B1165" s="29">
        <v>11</v>
      </c>
      <c r="C1165" s="53" t="s">
        <v>23</v>
      </c>
      <c r="D1165" s="56" t="s">
        <v>199</v>
      </c>
      <c r="E1165" s="32" t="s">
        <v>41</v>
      </c>
      <c r="F1165" s="20"/>
      <c r="G1165" s="1">
        <v>1500000</v>
      </c>
      <c r="H1165" s="1">
        <v>1500000</v>
      </c>
      <c r="I1165" s="1">
        <v>1500000</v>
      </c>
      <c r="J1165" s="1">
        <v>1500000</v>
      </c>
      <c r="K1165" s="1">
        <v>131205</v>
      </c>
      <c r="L1165" s="33">
        <f t="shared" si="578"/>
        <v>8.7469999999999999</v>
      </c>
      <c r="M1165" s="1">
        <v>1500000</v>
      </c>
      <c r="N1165" s="1">
        <v>1500000</v>
      </c>
      <c r="O1165" s="1"/>
      <c r="P1165" s="1">
        <f t="shared" si="587"/>
        <v>0</v>
      </c>
      <c r="Q1165" s="1">
        <v>1500000</v>
      </c>
      <c r="R1165" s="1"/>
      <c r="S1165" s="1">
        <f t="shared" si="588"/>
        <v>0</v>
      </c>
      <c r="T1165" s="1"/>
      <c r="U1165" s="1">
        <f t="shared" si="589"/>
        <v>0</v>
      </c>
      <c r="V1165" s="57"/>
      <c r="W1165" s="57"/>
      <c r="X1165" s="57"/>
      <c r="Y1165" s="12"/>
    </row>
    <row r="1166" spans="1:25" s="23" customFormat="1" ht="15.6" hidden="1" x14ac:dyDescent="0.25">
      <c r="A1166" s="24" t="s">
        <v>226</v>
      </c>
      <c r="B1166" s="25">
        <v>11</v>
      </c>
      <c r="C1166" s="52" t="s">
        <v>23</v>
      </c>
      <c r="D1166" s="42">
        <v>329</v>
      </c>
      <c r="E1166" s="20"/>
      <c r="F1166" s="20"/>
      <c r="G1166" s="21">
        <f>SUM(G1167:G1169)</f>
        <v>90000</v>
      </c>
      <c r="H1166" s="21">
        <f t="shared" ref="H1166:U1166" si="590">SUM(H1167:H1169)</f>
        <v>90000</v>
      </c>
      <c r="I1166" s="21">
        <f t="shared" si="590"/>
        <v>90000</v>
      </c>
      <c r="J1166" s="21">
        <f t="shared" si="590"/>
        <v>90000</v>
      </c>
      <c r="K1166" s="21">
        <f t="shared" si="590"/>
        <v>3565.96</v>
      </c>
      <c r="L1166" s="22">
        <f t="shared" si="578"/>
        <v>3.9621777777777778</v>
      </c>
      <c r="M1166" s="21">
        <f t="shared" si="590"/>
        <v>90000</v>
      </c>
      <c r="N1166" s="21">
        <f t="shared" si="590"/>
        <v>90000</v>
      </c>
      <c r="O1166" s="21">
        <f t="shared" si="590"/>
        <v>0</v>
      </c>
      <c r="P1166" s="21">
        <f t="shared" si="590"/>
        <v>0</v>
      </c>
      <c r="Q1166" s="21">
        <f t="shared" si="590"/>
        <v>70000</v>
      </c>
      <c r="R1166" s="21">
        <f t="shared" si="590"/>
        <v>0</v>
      </c>
      <c r="S1166" s="21">
        <f t="shared" si="590"/>
        <v>0</v>
      </c>
      <c r="T1166" s="21">
        <f t="shared" si="590"/>
        <v>0</v>
      </c>
      <c r="U1166" s="21">
        <f t="shared" si="590"/>
        <v>0</v>
      </c>
      <c r="V1166" s="57"/>
      <c r="W1166" s="57"/>
      <c r="X1166" s="57"/>
      <c r="Y1166" s="12"/>
    </row>
    <row r="1167" spans="1:25" s="23" customFormat="1" ht="15.6" hidden="1" x14ac:dyDescent="0.25">
      <c r="A1167" s="28" t="s">
        <v>226</v>
      </c>
      <c r="B1167" s="29">
        <v>11</v>
      </c>
      <c r="C1167" s="53" t="s">
        <v>23</v>
      </c>
      <c r="D1167" s="56" t="s">
        <v>201</v>
      </c>
      <c r="E1167" s="32" t="s">
        <v>123</v>
      </c>
      <c r="F1167" s="20"/>
      <c r="G1167" s="1">
        <v>20000</v>
      </c>
      <c r="H1167" s="1">
        <v>20000</v>
      </c>
      <c r="I1167" s="1">
        <v>20000</v>
      </c>
      <c r="J1167" s="1">
        <v>20000</v>
      </c>
      <c r="K1167" s="1"/>
      <c r="L1167" s="33">
        <f t="shared" si="578"/>
        <v>0</v>
      </c>
      <c r="M1167" s="1">
        <v>20000</v>
      </c>
      <c r="N1167" s="1">
        <v>20000</v>
      </c>
      <c r="O1167" s="1"/>
      <c r="P1167" s="1"/>
      <c r="Q1167" s="1"/>
      <c r="R1167" s="1"/>
      <c r="S1167" s="1"/>
      <c r="T1167" s="1"/>
      <c r="U1167" s="1"/>
      <c r="V1167" s="57"/>
      <c r="W1167" s="57"/>
      <c r="X1167" s="57"/>
      <c r="Y1167" s="12"/>
    </row>
    <row r="1168" spans="1:25" s="23" customFormat="1" ht="15.6" hidden="1" x14ac:dyDescent="0.25">
      <c r="A1168" s="28" t="s">
        <v>226</v>
      </c>
      <c r="B1168" s="29">
        <v>11</v>
      </c>
      <c r="C1168" s="53" t="s">
        <v>23</v>
      </c>
      <c r="D1168" s="56" t="s">
        <v>202</v>
      </c>
      <c r="E1168" s="32" t="s">
        <v>124</v>
      </c>
      <c r="F1168" s="20"/>
      <c r="G1168" s="1">
        <v>50000</v>
      </c>
      <c r="H1168" s="1">
        <v>50000</v>
      </c>
      <c r="I1168" s="1">
        <v>50000</v>
      </c>
      <c r="J1168" s="1">
        <v>50000</v>
      </c>
      <c r="K1168" s="1">
        <v>3565.96</v>
      </c>
      <c r="L1168" s="33">
        <f t="shared" si="578"/>
        <v>7.13192</v>
      </c>
      <c r="M1168" s="1">
        <v>50000</v>
      </c>
      <c r="N1168" s="1">
        <v>50000</v>
      </c>
      <c r="O1168" s="1"/>
      <c r="P1168" s="1">
        <f>O1168</f>
        <v>0</v>
      </c>
      <c r="Q1168" s="1">
        <v>50000</v>
      </c>
      <c r="R1168" s="1"/>
      <c r="S1168" s="1">
        <f>R1168</f>
        <v>0</v>
      </c>
      <c r="T1168" s="1"/>
      <c r="U1168" s="1">
        <f>T1168</f>
        <v>0</v>
      </c>
      <c r="V1168" s="57"/>
      <c r="W1168" s="57"/>
      <c r="X1168" s="57"/>
      <c r="Y1168" s="12"/>
    </row>
    <row r="1169" spans="1:25" s="23" customFormat="1" ht="15.6" hidden="1" x14ac:dyDescent="0.25">
      <c r="A1169" s="28" t="s">
        <v>226</v>
      </c>
      <c r="B1169" s="29">
        <v>11</v>
      </c>
      <c r="C1169" s="53" t="s">
        <v>23</v>
      </c>
      <c r="D1169" s="56" t="s">
        <v>241</v>
      </c>
      <c r="E1169" s="32" t="s">
        <v>237</v>
      </c>
      <c r="F1169" s="20"/>
      <c r="G1169" s="1">
        <v>20000</v>
      </c>
      <c r="H1169" s="1">
        <v>20000</v>
      </c>
      <c r="I1169" s="1">
        <v>20000</v>
      </c>
      <c r="J1169" s="1">
        <v>20000</v>
      </c>
      <c r="K1169" s="1"/>
      <c r="L1169" s="33">
        <f t="shared" si="578"/>
        <v>0</v>
      </c>
      <c r="M1169" s="1">
        <v>20000</v>
      </c>
      <c r="N1169" s="1">
        <v>20000</v>
      </c>
      <c r="O1169" s="1"/>
      <c r="P1169" s="1">
        <f>O1169</f>
        <v>0</v>
      </c>
      <c r="Q1169" s="1">
        <v>20000</v>
      </c>
      <c r="R1169" s="1"/>
      <c r="S1169" s="1">
        <f>R1169</f>
        <v>0</v>
      </c>
      <c r="T1169" s="1"/>
      <c r="U1169" s="1">
        <f>T1169</f>
        <v>0</v>
      </c>
      <c r="V1169" s="57"/>
      <c r="W1169" s="57"/>
      <c r="X1169" s="57"/>
      <c r="Y1169" s="12"/>
    </row>
    <row r="1170" spans="1:25" s="23" customFormat="1" ht="15.6" hidden="1" x14ac:dyDescent="0.25">
      <c r="A1170" s="24" t="s">
        <v>226</v>
      </c>
      <c r="B1170" s="25">
        <v>11</v>
      </c>
      <c r="C1170" s="52" t="s">
        <v>23</v>
      </c>
      <c r="D1170" s="42">
        <v>343</v>
      </c>
      <c r="E1170" s="20"/>
      <c r="F1170" s="20"/>
      <c r="G1170" s="21">
        <f>SUM(G1171:G1172)</f>
        <v>40000</v>
      </c>
      <c r="H1170" s="21">
        <f t="shared" ref="H1170:U1170" si="591">SUM(H1171:H1172)</f>
        <v>40000</v>
      </c>
      <c r="I1170" s="21">
        <f t="shared" si="591"/>
        <v>40000</v>
      </c>
      <c r="J1170" s="21">
        <f t="shared" si="591"/>
        <v>40000</v>
      </c>
      <c r="K1170" s="21">
        <f t="shared" si="591"/>
        <v>553.38</v>
      </c>
      <c r="L1170" s="22">
        <f t="shared" si="578"/>
        <v>1.3834499999999998</v>
      </c>
      <c r="M1170" s="21">
        <f t="shared" si="591"/>
        <v>40000</v>
      </c>
      <c r="N1170" s="21">
        <f t="shared" si="591"/>
        <v>40000</v>
      </c>
      <c r="O1170" s="21">
        <f t="shared" si="591"/>
        <v>0</v>
      </c>
      <c r="P1170" s="21">
        <f t="shared" si="591"/>
        <v>0</v>
      </c>
      <c r="Q1170" s="21">
        <f t="shared" si="591"/>
        <v>10000</v>
      </c>
      <c r="R1170" s="21">
        <f t="shared" si="591"/>
        <v>0</v>
      </c>
      <c r="S1170" s="21">
        <f t="shared" si="591"/>
        <v>0</v>
      </c>
      <c r="T1170" s="21">
        <f t="shared" si="591"/>
        <v>0</v>
      </c>
      <c r="U1170" s="21">
        <f t="shared" si="591"/>
        <v>0</v>
      </c>
      <c r="V1170" s="57"/>
      <c r="W1170" s="57"/>
      <c r="X1170" s="57"/>
      <c r="Y1170" s="12"/>
    </row>
    <row r="1171" spans="1:25" s="23" customFormat="1" ht="15.6" hidden="1" x14ac:dyDescent="0.25">
      <c r="A1171" s="28" t="s">
        <v>226</v>
      </c>
      <c r="B1171" s="29">
        <v>11</v>
      </c>
      <c r="C1171" s="53" t="s">
        <v>23</v>
      </c>
      <c r="D1171" s="56" t="s">
        <v>204</v>
      </c>
      <c r="E1171" s="32" t="s">
        <v>153</v>
      </c>
      <c r="F1171" s="20"/>
      <c r="G1171" s="1">
        <v>30000</v>
      </c>
      <c r="H1171" s="1">
        <v>30000</v>
      </c>
      <c r="I1171" s="1">
        <v>30000</v>
      </c>
      <c r="J1171" s="1">
        <v>30000</v>
      </c>
      <c r="K1171" s="1">
        <v>553.38</v>
      </c>
      <c r="L1171" s="33">
        <f t="shared" si="578"/>
        <v>1.8446</v>
      </c>
      <c r="M1171" s="1">
        <v>30000</v>
      </c>
      <c r="N1171" s="1">
        <v>30000</v>
      </c>
      <c r="O1171" s="1"/>
      <c r="P1171" s="1"/>
      <c r="Q1171" s="1"/>
      <c r="R1171" s="1"/>
      <c r="S1171" s="1"/>
      <c r="T1171" s="1"/>
      <c r="U1171" s="1"/>
      <c r="V1171" s="57"/>
      <c r="W1171" s="57"/>
      <c r="X1171" s="57"/>
      <c r="Y1171" s="12"/>
    </row>
    <row r="1172" spans="1:25" hidden="1" x14ac:dyDescent="0.25">
      <c r="A1172" s="28" t="s">
        <v>226</v>
      </c>
      <c r="B1172" s="29">
        <v>11</v>
      </c>
      <c r="C1172" s="53" t="s">
        <v>23</v>
      </c>
      <c r="D1172" s="56">
        <v>3433</v>
      </c>
      <c r="E1172" s="32" t="s">
        <v>126</v>
      </c>
      <c r="F1172" s="32"/>
      <c r="G1172" s="1">
        <v>10000</v>
      </c>
      <c r="H1172" s="1">
        <v>10000</v>
      </c>
      <c r="I1172" s="1">
        <v>10000</v>
      </c>
      <c r="J1172" s="1">
        <v>10000</v>
      </c>
      <c r="K1172" s="1"/>
      <c r="L1172" s="33">
        <f t="shared" si="578"/>
        <v>0</v>
      </c>
      <c r="M1172" s="1">
        <v>10000</v>
      </c>
      <c r="N1172" s="1">
        <v>10000</v>
      </c>
      <c r="O1172" s="1"/>
      <c r="P1172" s="1">
        <f>O1172</f>
        <v>0</v>
      </c>
      <c r="Q1172" s="1">
        <v>10000</v>
      </c>
      <c r="R1172" s="1"/>
      <c r="S1172" s="1">
        <f>R1172</f>
        <v>0</v>
      </c>
      <c r="T1172" s="1"/>
      <c r="U1172" s="1">
        <f>T1172</f>
        <v>0</v>
      </c>
    </row>
    <row r="1173" spans="1:25" s="23" customFormat="1" ht="15.6" hidden="1" x14ac:dyDescent="0.25">
      <c r="A1173" s="24" t="s">
        <v>226</v>
      </c>
      <c r="B1173" s="25">
        <v>11</v>
      </c>
      <c r="C1173" s="52" t="s">
        <v>23</v>
      </c>
      <c r="D1173" s="42">
        <v>372</v>
      </c>
      <c r="E1173" s="20"/>
      <c r="F1173" s="20"/>
      <c r="G1173" s="21">
        <f>SUM(G1174)</f>
        <v>20000</v>
      </c>
      <c r="H1173" s="21">
        <f t="shared" ref="H1173:U1173" si="592">SUM(H1174)</f>
        <v>20000</v>
      </c>
      <c r="I1173" s="21">
        <f t="shared" si="592"/>
        <v>20000</v>
      </c>
      <c r="J1173" s="21">
        <f t="shared" si="592"/>
        <v>20000</v>
      </c>
      <c r="K1173" s="21">
        <f t="shared" si="592"/>
        <v>0</v>
      </c>
      <c r="L1173" s="22">
        <f t="shared" si="578"/>
        <v>0</v>
      </c>
      <c r="M1173" s="21">
        <f t="shared" si="592"/>
        <v>20000</v>
      </c>
      <c r="N1173" s="21">
        <f t="shared" si="592"/>
        <v>20000</v>
      </c>
      <c r="O1173" s="21">
        <f t="shared" si="592"/>
        <v>0</v>
      </c>
      <c r="P1173" s="21">
        <f t="shared" si="592"/>
        <v>0</v>
      </c>
      <c r="Q1173" s="21">
        <f t="shared" si="592"/>
        <v>0</v>
      </c>
      <c r="R1173" s="21">
        <f t="shared" si="592"/>
        <v>0</v>
      </c>
      <c r="S1173" s="21">
        <f t="shared" si="592"/>
        <v>0</v>
      </c>
      <c r="T1173" s="21">
        <f t="shared" si="592"/>
        <v>0</v>
      </c>
      <c r="U1173" s="21">
        <f t="shared" si="592"/>
        <v>0</v>
      </c>
      <c r="V1173" s="57"/>
      <c r="W1173" s="57"/>
      <c r="X1173" s="57"/>
      <c r="Y1173" s="12"/>
    </row>
    <row r="1174" spans="1:25" hidden="1" x14ac:dyDescent="0.25">
      <c r="A1174" s="28" t="s">
        <v>226</v>
      </c>
      <c r="B1174" s="29">
        <v>11</v>
      </c>
      <c r="C1174" s="53" t="s">
        <v>23</v>
      </c>
      <c r="D1174" s="56">
        <v>3721</v>
      </c>
      <c r="E1174" s="32" t="s">
        <v>149</v>
      </c>
      <c r="F1174" s="32"/>
      <c r="G1174" s="1">
        <v>20000</v>
      </c>
      <c r="H1174" s="1">
        <v>20000</v>
      </c>
      <c r="I1174" s="1">
        <v>20000</v>
      </c>
      <c r="J1174" s="1">
        <v>20000</v>
      </c>
      <c r="K1174" s="1">
        <v>0</v>
      </c>
      <c r="L1174" s="33">
        <f t="shared" si="578"/>
        <v>0</v>
      </c>
      <c r="M1174" s="1">
        <v>20000</v>
      </c>
      <c r="N1174" s="1">
        <v>20000</v>
      </c>
      <c r="O1174" s="1"/>
      <c r="P1174" s="1"/>
      <c r="Q1174" s="1"/>
      <c r="R1174" s="1"/>
      <c r="S1174" s="1"/>
      <c r="T1174" s="1"/>
      <c r="U1174" s="1"/>
    </row>
    <row r="1175" spans="1:25" s="23" customFormat="1" ht="15.6" hidden="1" x14ac:dyDescent="0.25">
      <c r="A1175" s="24" t="s">
        <v>226</v>
      </c>
      <c r="B1175" s="25">
        <v>11</v>
      </c>
      <c r="C1175" s="52" t="s">
        <v>23</v>
      </c>
      <c r="D1175" s="42">
        <v>412</v>
      </c>
      <c r="E1175" s="20"/>
      <c r="F1175" s="20"/>
      <c r="G1175" s="21">
        <f>SUM(G1176)</f>
        <v>45000</v>
      </c>
      <c r="H1175" s="21">
        <f t="shared" ref="H1175:U1175" si="593">SUM(H1176)</f>
        <v>45000</v>
      </c>
      <c r="I1175" s="21">
        <f t="shared" si="593"/>
        <v>45000</v>
      </c>
      <c r="J1175" s="21">
        <f t="shared" si="593"/>
        <v>45000</v>
      </c>
      <c r="K1175" s="21">
        <f t="shared" si="593"/>
        <v>7474.39</v>
      </c>
      <c r="L1175" s="22">
        <f t="shared" si="578"/>
        <v>16.609755555555555</v>
      </c>
      <c r="M1175" s="21">
        <f t="shared" si="593"/>
        <v>45000</v>
      </c>
      <c r="N1175" s="21">
        <f t="shared" si="593"/>
        <v>45000</v>
      </c>
      <c r="O1175" s="21">
        <f t="shared" si="593"/>
        <v>0</v>
      </c>
      <c r="P1175" s="21">
        <f t="shared" si="593"/>
        <v>0</v>
      </c>
      <c r="Q1175" s="21">
        <f t="shared" si="593"/>
        <v>0</v>
      </c>
      <c r="R1175" s="21">
        <f t="shared" si="593"/>
        <v>0</v>
      </c>
      <c r="S1175" s="21">
        <f t="shared" si="593"/>
        <v>0</v>
      </c>
      <c r="T1175" s="21">
        <f t="shared" si="593"/>
        <v>0</v>
      </c>
      <c r="U1175" s="21">
        <f t="shared" si="593"/>
        <v>0</v>
      </c>
      <c r="V1175" s="57"/>
      <c r="W1175" s="57"/>
      <c r="X1175" s="57"/>
      <c r="Y1175" s="12"/>
    </row>
    <row r="1176" spans="1:25" hidden="1" x14ac:dyDescent="0.25">
      <c r="A1176" s="28" t="s">
        <v>226</v>
      </c>
      <c r="B1176" s="29">
        <v>11</v>
      </c>
      <c r="C1176" s="53" t="s">
        <v>23</v>
      </c>
      <c r="D1176" s="56">
        <v>4123</v>
      </c>
      <c r="E1176" s="32" t="s">
        <v>212</v>
      </c>
      <c r="F1176" s="32"/>
      <c r="G1176" s="1">
        <v>45000</v>
      </c>
      <c r="H1176" s="1">
        <v>45000</v>
      </c>
      <c r="I1176" s="1">
        <v>45000</v>
      </c>
      <c r="J1176" s="1">
        <v>45000</v>
      </c>
      <c r="K1176" s="1">
        <v>7474.39</v>
      </c>
      <c r="L1176" s="33">
        <f t="shared" si="578"/>
        <v>16.609755555555555</v>
      </c>
      <c r="M1176" s="1">
        <v>45000</v>
      </c>
      <c r="N1176" s="1">
        <v>45000</v>
      </c>
      <c r="O1176" s="1"/>
      <c r="P1176" s="1"/>
      <c r="Q1176" s="1"/>
      <c r="R1176" s="1"/>
      <c r="S1176" s="1"/>
      <c r="T1176" s="1"/>
      <c r="U1176" s="1"/>
    </row>
    <row r="1177" spans="1:25" s="23" customFormat="1" ht="15.6" hidden="1" x14ac:dyDescent="0.25">
      <c r="A1177" s="24" t="s">
        <v>226</v>
      </c>
      <c r="B1177" s="25">
        <v>11</v>
      </c>
      <c r="C1177" s="52" t="s">
        <v>23</v>
      </c>
      <c r="D1177" s="42">
        <v>422</v>
      </c>
      <c r="E1177" s="20"/>
      <c r="F1177" s="20"/>
      <c r="G1177" s="21">
        <f>SUM(G1178:G1181)</f>
        <v>417000</v>
      </c>
      <c r="H1177" s="21">
        <f t="shared" ref="H1177:U1177" si="594">SUM(H1178:H1181)</f>
        <v>417000</v>
      </c>
      <c r="I1177" s="21">
        <f t="shared" si="594"/>
        <v>417000</v>
      </c>
      <c r="J1177" s="21">
        <f t="shared" si="594"/>
        <v>417000</v>
      </c>
      <c r="K1177" s="21">
        <f t="shared" si="594"/>
        <v>23480</v>
      </c>
      <c r="L1177" s="22">
        <f t="shared" si="578"/>
        <v>5.6306954436450845</v>
      </c>
      <c r="M1177" s="21">
        <f t="shared" si="594"/>
        <v>417000</v>
      </c>
      <c r="N1177" s="21">
        <f t="shared" si="594"/>
        <v>417000</v>
      </c>
      <c r="O1177" s="21">
        <f t="shared" si="594"/>
        <v>0</v>
      </c>
      <c r="P1177" s="21">
        <f t="shared" si="594"/>
        <v>0</v>
      </c>
      <c r="Q1177" s="21">
        <f t="shared" si="594"/>
        <v>267000</v>
      </c>
      <c r="R1177" s="21">
        <f t="shared" si="594"/>
        <v>0</v>
      </c>
      <c r="S1177" s="21">
        <f t="shared" si="594"/>
        <v>0</v>
      </c>
      <c r="T1177" s="21">
        <f t="shared" si="594"/>
        <v>0</v>
      </c>
      <c r="U1177" s="21">
        <f t="shared" si="594"/>
        <v>0</v>
      </c>
      <c r="V1177" s="57"/>
      <c r="W1177" s="57"/>
      <c r="X1177" s="57"/>
      <c r="Y1177" s="12"/>
    </row>
    <row r="1178" spans="1:25" hidden="1" x14ac:dyDescent="0.25">
      <c r="A1178" s="28" t="s">
        <v>226</v>
      </c>
      <c r="B1178" s="29">
        <v>11</v>
      </c>
      <c r="C1178" s="53" t="s">
        <v>23</v>
      </c>
      <c r="D1178" s="56">
        <v>4221</v>
      </c>
      <c r="E1178" s="32" t="s">
        <v>129</v>
      </c>
      <c r="F1178" s="32"/>
      <c r="G1178" s="1">
        <v>150000</v>
      </c>
      <c r="H1178" s="1">
        <v>150000</v>
      </c>
      <c r="I1178" s="1">
        <v>150000</v>
      </c>
      <c r="J1178" s="1">
        <v>150000</v>
      </c>
      <c r="K1178" s="1">
        <v>0</v>
      </c>
      <c r="L1178" s="33">
        <f t="shared" si="578"/>
        <v>0</v>
      </c>
      <c r="M1178" s="1">
        <v>150000</v>
      </c>
      <c r="N1178" s="1">
        <v>150000</v>
      </c>
      <c r="O1178" s="1"/>
      <c r="P1178" s="1"/>
      <c r="Q1178" s="1"/>
      <c r="R1178" s="1"/>
      <c r="S1178" s="1"/>
      <c r="T1178" s="1"/>
      <c r="U1178" s="1"/>
    </row>
    <row r="1179" spans="1:25" hidden="1" x14ac:dyDescent="0.25">
      <c r="A1179" s="28" t="s">
        <v>226</v>
      </c>
      <c r="B1179" s="29">
        <v>11</v>
      </c>
      <c r="C1179" s="53" t="s">
        <v>23</v>
      </c>
      <c r="D1179" s="56">
        <v>4222</v>
      </c>
      <c r="E1179" s="32" t="s">
        <v>130</v>
      </c>
      <c r="F1179" s="32"/>
      <c r="G1179" s="1">
        <v>80000</v>
      </c>
      <c r="H1179" s="1">
        <v>80000</v>
      </c>
      <c r="I1179" s="1">
        <v>80000</v>
      </c>
      <c r="J1179" s="1">
        <v>80000</v>
      </c>
      <c r="K1179" s="1">
        <v>0</v>
      </c>
      <c r="L1179" s="33">
        <f t="shared" si="578"/>
        <v>0</v>
      </c>
      <c r="M1179" s="1">
        <v>80000</v>
      </c>
      <c r="N1179" s="1">
        <v>80000</v>
      </c>
      <c r="O1179" s="1"/>
      <c r="P1179" s="1">
        <f>O1179</f>
        <v>0</v>
      </c>
      <c r="Q1179" s="1">
        <v>80000</v>
      </c>
      <c r="R1179" s="1"/>
      <c r="S1179" s="1">
        <f>R1179</f>
        <v>0</v>
      </c>
      <c r="T1179" s="1"/>
      <c r="U1179" s="1">
        <f>T1179</f>
        <v>0</v>
      </c>
    </row>
    <row r="1180" spans="1:25" hidden="1" x14ac:dyDescent="0.25">
      <c r="A1180" s="28" t="s">
        <v>226</v>
      </c>
      <c r="B1180" s="29">
        <v>11</v>
      </c>
      <c r="C1180" s="53" t="s">
        <v>23</v>
      </c>
      <c r="D1180" s="56">
        <v>4223</v>
      </c>
      <c r="E1180" s="32" t="s">
        <v>131</v>
      </c>
      <c r="F1180" s="32"/>
      <c r="G1180" s="1">
        <v>37000</v>
      </c>
      <c r="H1180" s="1">
        <v>37000</v>
      </c>
      <c r="I1180" s="1">
        <v>37000</v>
      </c>
      <c r="J1180" s="1">
        <v>37000</v>
      </c>
      <c r="K1180" s="1">
        <v>23480</v>
      </c>
      <c r="L1180" s="33">
        <f t="shared" si="578"/>
        <v>63.459459459459453</v>
      </c>
      <c r="M1180" s="1">
        <v>37000</v>
      </c>
      <c r="N1180" s="1">
        <v>37000</v>
      </c>
      <c r="O1180" s="1"/>
      <c r="P1180" s="1">
        <f>O1180</f>
        <v>0</v>
      </c>
      <c r="Q1180" s="1">
        <v>37000</v>
      </c>
      <c r="R1180" s="1"/>
      <c r="S1180" s="1">
        <f>R1180</f>
        <v>0</v>
      </c>
      <c r="T1180" s="1"/>
      <c r="U1180" s="1">
        <f>T1180</f>
        <v>0</v>
      </c>
    </row>
    <row r="1181" spans="1:25" hidden="1" x14ac:dyDescent="0.25">
      <c r="A1181" s="28" t="s">
        <v>226</v>
      </c>
      <c r="B1181" s="29">
        <v>11</v>
      </c>
      <c r="C1181" s="53" t="s">
        <v>23</v>
      </c>
      <c r="D1181" s="56">
        <v>4227</v>
      </c>
      <c r="E1181" s="32" t="s">
        <v>132</v>
      </c>
      <c r="F1181" s="32"/>
      <c r="G1181" s="1">
        <v>150000</v>
      </c>
      <c r="H1181" s="1">
        <v>150000</v>
      </c>
      <c r="I1181" s="1">
        <v>150000</v>
      </c>
      <c r="J1181" s="1">
        <v>150000</v>
      </c>
      <c r="K1181" s="1">
        <v>0</v>
      </c>
      <c r="L1181" s="33">
        <f t="shared" si="578"/>
        <v>0</v>
      </c>
      <c r="M1181" s="1">
        <v>150000</v>
      </c>
      <c r="N1181" s="1">
        <v>150000</v>
      </c>
      <c r="O1181" s="1"/>
      <c r="P1181" s="1">
        <f>O1181</f>
        <v>0</v>
      </c>
      <c r="Q1181" s="1">
        <v>150000</v>
      </c>
      <c r="R1181" s="1"/>
      <c r="S1181" s="1">
        <f>R1181</f>
        <v>0</v>
      </c>
      <c r="T1181" s="1"/>
      <c r="U1181" s="1">
        <f>T1181</f>
        <v>0</v>
      </c>
    </row>
    <row r="1182" spans="1:25" s="23" customFormat="1" ht="15.6" hidden="1" x14ac:dyDescent="0.25">
      <c r="A1182" s="24" t="s">
        <v>226</v>
      </c>
      <c r="B1182" s="25">
        <v>11</v>
      </c>
      <c r="C1182" s="52" t="s">
        <v>23</v>
      </c>
      <c r="D1182" s="42">
        <v>426</v>
      </c>
      <c r="E1182" s="20"/>
      <c r="F1182" s="20"/>
      <c r="G1182" s="21">
        <f>SUM(G1183)</f>
        <v>100000</v>
      </c>
      <c r="H1182" s="21">
        <f t="shared" ref="H1182:U1182" si="595">SUM(H1183)</f>
        <v>100000</v>
      </c>
      <c r="I1182" s="21">
        <f t="shared" si="595"/>
        <v>100000</v>
      </c>
      <c r="J1182" s="21">
        <f t="shared" si="595"/>
        <v>100000</v>
      </c>
      <c r="K1182" s="21">
        <f t="shared" si="595"/>
        <v>45896.81</v>
      </c>
      <c r="L1182" s="22">
        <f t="shared" si="578"/>
        <v>45.896810000000002</v>
      </c>
      <c r="M1182" s="21">
        <f t="shared" si="595"/>
        <v>100000</v>
      </c>
      <c r="N1182" s="21">
        <f t="shared" si="595"/>
        <v>100000</v>
      </c>
      <c r="O1182" s="21">
        <f t="shared" si="595"/>
        <v>0</v>
      </c>
      <c r="P1182" s="21">
        <f t="shared" si="595"/>
        <v>0</v>
      </c>
      <c r="Q1182" s="21">
        <f t="shared" si="595"/>
        <v>0</v>
      </c>
      <c r="R1182" s="21">
        <f t="shared" si="595"/>
        <v>0</v>
      </c>
      <c r="S1182" s="21">
        <f t="shared" si="595"/>
        <v>0</v>
      </c>
      <c r="T1182" s="21">
        <f t="shared" si="595"/>
        <v>0</v>
      </c>
      <c r="U1182" s="21">
        <f t="shared" si="595"/>
        <v>0</v>
      </c>
      <c r="V1182" s="57"/>
      <c r="W1182" s="57"/>
      <c r="X1182" s="57"/>
      <c r="Y1182" s="12"/>
    </row>
    <row r="1183" spans="1:25" hidden="1" x14ac:dyDescent="0.25">
      <c r="A1183" s="28" t="s">
        <v>226</v>
      </c>
      <c r="B1183" s="29">
        <v>11</v>
      </c>
      <c r="C1183" s="53" t="s">
        <v>23</v>
      </c>
      <c r="D1183" s="56">
        <v>4262</v>
      </c>
      <c r="E1183" s="32" t="s">
        <v>135</v>
      </c>
      <c r="F1183" s="32"/>
      <c r="G1183" s="1">
        <v>100000</v>
      </c>
      <c r="H1183" s="1">
        <v>100000</v>
      </c>
      <c r="I1183" s="1">
        <v>100000</v>
      </c>
      <c r="J1183" s="1">
        <v>100000</v>
      </c>
      <c r="K1183" s="1">
        <v>45896.81</v>
      </c>
      <c r="L1183" s="33">
        <f t="shared" si="578"/>
        <v>45.896810000000002</v>
      </c>
      <c r="M1183" s="1">
        <v>100000</v>
      </c>
      <c r="N1183" s="1">
        <v>100000</v>
      </c>
      <c r="O1183" s="1"/>
      <c r="P1183" s="1"/>
      <c r="Q1183" s="1"/>
      <c r="R1183" s="1"/>
      <c r="S1183" s="1"/>
      <c r="T1183" s="1"/>
      <c r="U1183" s="1"/>
    </row>
    <row r="1184" spans="1:25" s="23" customFormat="1" ht="15.6" hidden="1" x14ac:dyDescent="0.25">
      <c r="A1184" s="24" t="s">
        <v>226</v>
      </c>
      <c r="B1184" s="25">
        <v>11</v>
      </c>
      <c r="C1184" s="52" t="s">
        <v>23</v>
      </c>
      <c r="D1184" s="42">
        <v>451</v>
      </c>
      <c r="E1184" s="20"/>
      <c r="F1184" s="20"/>
      <c r="G1184" s="21">
        <f>SUM(G1185)</f>
        <v>740000</v>
      </c>
      <c r="H1184" s="21">
        <f t="shared" ref="H1184:U1184" si="596">SUM(H1185)</f>
        <v>740000</v>
      </c>
      <c r="I1184" s="21">
        <f t="shared" si="596"/>
        <v>740000</v>
      </c>
      <c r="J1184" s="21">
        <f t="shared" si="596"/>
        <v>740000</v>
      </c>
      <c r="K1184" s="21">
        <f t="shared" si="596"/>
        <v>0</v>
      </c>
      <c r="L1184" s="22">
        <f t="shared" si="578"/>
        <v>0</v>
      </c>
      <c r="M1184" s="21">
        <f t="shared" si="596"/>
        <v>800000</v>
      </c>
      <c r="N1184" s="21">
        <f t="shared" si="596"/>
        <v>800000</v>
      </c>
      <c r="O1184" s="21">
        <f t="shared" si="596"/>
        <v>0</v>
      </c>
      <c r="P1184" s="21">
        <f t="shared" si="596"/>
        <v>0</v>
      </c>
      <c r="Q1184" s="21">
        <f t="shared" si="596"/>
        <v>0</v>
      </c>
      <c r="R1184" s="21">
        <f t="shared" si="596"/>
        <v>0</v>
      </c>
      <c r="S1184" s="21">
        <f t="shared" si="596"/>
        <v>0</v>
      </c>
      <c r="T1184" s="21">
        <f t="shared" si="596"/>
        <v>0</v>
      </c>
      <c r="U1184" s="21">
        <f t="shared" si="596"/>
        <v>0</v>
      </c>
      <c r="V1184" s="57"/>
      <c r="W1184" s="57"/>
      <c r="X1184" s="57"/>
      <c r="Y1184" s="12"/>
    </row>
    <row r="1185" spans="1:25" hidden="1" x14ac:dyDescent="0.25">
      <c r="A1185" s="28" t="s">
        <v>226</v>
      </c>
      <c r="B1185" s="29">
        <v>11</v>
      </c>
      <c r="C1185" s="53" t="s">
        <v>23</v>
      </c>
      <c r="D1185" s="56">
        <v>4511</v>
      </c>
      <c r="E1185" s="32" t="s">
        <v>136</v>
      </c>
      <c r="F1185" s="32"/>
      <c r="G1185" s="1">
        <v>740000</v>
      </c>
      <c r="H1185" s="1">
        <v>740000</v>
      </c>
      <c r="I1185" s="1">
        <v>740000</v>
      </c>
      <c r="J1185" s="1">
        <v>740000</v>
      </c>
      <c r="K1185" s="1">
        <v>0</v>
      </c>
      <c r="L1185" s="33">
        <f t="shared" si="578"/>
        <v>0</v>
      </c>
      <c r="M1185" s="1">
        <v>800000</v>
      </c>
      <c r="N1185" s="1">
        <v>800000</v>
      </c>
      <c r="O1185" s="1"/>
      <c r="P1185" s="1"/>
      <c r="Q1185" s="1"/>
      <c r="R1185" s="1"/>
      <c r="S1185" s="1"/>
      <c r="T1185" s="1"/>
      <c r="U1185" s="1"/>
    </row>
    <row r="1186" spans="1:25" s="23" customFormat="1" ht="78" x14ac:dyDescent="0.25">
      <c r="A1186" s="418" t="s">
        <v>269</v>
      </c>
      <c r="B1186" s="418"/>
      <c r="C1186" s="418"/>
      <c r="D1186" s="418"/>
      <c r="E1186" s="20" t="s">
        <v>35</v>
      </c>
      <c r="F1186" s="20" t="s">
        <v>250</v>
      </c>
      <c r="G1186" s="21">
        <f>G1187+G1191</f>
        <v>200000</v>
      </c>
      <c r="H1186" s="21">
        <f t="shared" ref="H1186:U1186" si="597">H1187+H1191</f>
        <v>200000</v>
      </c>
      <c r="I1186" s="21">
        <f t="shared" si="597"/>
        <v>200000</v>
      </c>
      <c r="J1186" s="21">
        <f t="shared" si="597"/>
        <v>200000</v>
      </c>
      <c r="K1186" s="21">
        <f t="shared" si="597"/>
        <v>22447.809999999998</v>
      </c>
      <c r="L1186" s="22">
        <f t="shared" si="578"/>
        <v>11.223904999999998</v>
      </c>
      <c r="M1186" s="21">
        <f t="shared" si="597"/>
        <v>200000</v>
      </c>
      <c r="N1186" s="21">
        <f t="shared" si="597"/>
        <v>200000</v>
      </c>
      <c r="O1186" s="21">
        <f t="shared" si="597"/>
        <v>0</v>
      </c>
      <c r="P1186" s="21">
        <f t="shared" si="597"/>
        <v>0</v>
      </c>
      <c r="Q1186" s="21">
        <f t="shared" si="597"/>
        <v>200000</v>
      </c>
      <c r="R1186" s="21">
        <f t="shared" si="597"/>
        <v>0</v>
      </c>
      <c r="S1186" s="21">
        <f t="shared" si="597"/>
        <v>0</v>
      </c>
      <c r="T1186" s="21">
        <f t="shared" si="597"/>
        <v>0</v>
      </c>
      <c r="U1186" s="21">
        <f t="shared" si="597"/>
        <v>0</v>
      </c>
      <c r="V1186" s="57"/>
      <c r="W1186" s="57"/>
      <c r="X1186" s="57"/>
      <c r="Y1186" s="12"/>
    </row>
    <row r="1187" spans="1:25" s="23" customFormat="1" ht="15.6" hidden="1" x14ac:dyDescent="0.25">
      <c r="A1187" s="24" t="s">
        <v>269</v>
      </c>
      <c r="B1187" s="25">
        <v>11</v>
      </c>
      <c r="C1187" s="52" t="s">
        <v>23</v>
      </c>
      <c r="D1187" s="42">
        <v>323</v>
      </c>
      <c r="E1187" s="20"/>
      <c r="F1187" s="20"/>
      <c r="G1187" s="21">
        <f>SUM(G1188:G1190)</f>
        <v>160000</v>
      </c>
      <c r="H1187" s="21">
        <f t="shared" ref="H1187:U1187" si="598">SUM(H1188:H1190)</f>
        <v>160000</v>
      </c>
      <c r="I1187" s="21">
        <f t="shared" si="598"/>
        <v>160000</v>
      </c>
      <c r="J1187" s="21">
        <f t="shared" si="598"/>
        <v>160000</v>
      </c>
      <c r="K1187" s="21">
        <f t="shared" si="598"/>
        <v>17668.719999999998</v>
      </c>
      <c r="L1187" s="22">
        <f t="shared" si="578"/>
        <v>11.042949999999999</v>
      </c>
      <c r="M1187" s="21">
        <f t="shared" si="598"/>
        <v>160000</v>
      </c>
      <c r="N1187" s="21">
        <f t="shared" si="598"/>
        <v>160000</v>
      </c>
      <c r="O1187" s="21">
        <f t="shared" si="598"/>
        <v>0</v>
      </c>
      <c r="P1187" s="21">
        <f t="shared" si="598"/>
        <v>0</v>
      </c>
      <c r="Q1187" s="21">
        <f t="shared" si="598"/>
        <v>160000</v>
      </c>
      <c r="R1187" s="21">
        <f t="shared" si="598"/>
        <v>0</v>
      </c>
      <c r="S1187" s="21">
        <f t="shared" si="598"/>
        <v>0</v>
      </c>
      <c r="T1187" s="21">
        <f t="shared" si="598"/>
        <v>0</v>
      </c>
      <c r="U1187" s="21">
        <f t="shared" si="598"/>
        <v>0</v>
      </c>
      <c r="V1187" s="57"/>
      <c r="W1187" s="57"/>
      <c r="X1187" s="57"/>
      <c r="Y1187" s="12"/>
    </row>
    <row r="1188" spans="1:25" hidden="1" x14ac:dyDescent="0.25">
      <c r="A1188" s="28" t="s">
        <v>269</v>
      </c>
      <c r="B1188" s="29">
        <v>11</v>
      </c>
      <c r="C1188" s="53" t="s">
        <v>23</v>
      </c>
      <c r="D1188" s="56">
        <v>3232</v>
      </c>
      <c r="E1188" s="32" t="s">
        <v>118</v>
      </c>
      <c r="F1188" s="32"/>
      <c r="G1188" s="1">
        <v>50000</v>
      </c>
      <c r="H1188" s="1">
        <v>50000</v>
      </c>
      <c r="I1188" s="1">
        <v>50000</v>
      </c>
      <c r="J1188" s="1">
        <v>50000</v>
      </c>
      <c r="K1188" s="1">
        <v>6270.91</v>
      </c>
      <c r="L1188" s="33">
        <f t="shared" si="578"/>
        <v>12.541820000000001</v>
      </c>
      <c r="M1188" s="1">
        <v>50000</v>
      </c>
      <c r="N1188" s="1">
        <v>50000</v>
      </c>
      <c r="O1188" s="1"/>
      <c r="P1188" s="1">
        <f>O1188</f>
        <v>0</v>
      </c>
      <c r="Q1188" s="1">
        <v>50000</v>
      </c>
      <c r="R1188" s="1"/>
      <c r="S1188" s="1">
        <f>R1188</f>
        <v>0</v>
      </c>
      <c r="T1188" s="1"/>
      <c r="U1188" s="1">
        <f>T1188</f>
        <v>0</v>
      </c>
    </row>
    <row r="1189" spans="1:25" hidden="1" x14ac:dyDescent="0.25">
      <c r="A1189" s="28" t="s">
        <v>269</v>
      </c>
      <c r="B1189" s="29">
        <v>11</v>
      </c>
      <c r="C1189" s="53" t="s">
        <v>23</v>
      </c>
      <c r="D1189" s="56">
        <v>3235</v>
      </c>
      <c r="E1189" s="32" t="s">
        <v>42</v>
      </c>
      <c r="F1189" s="32"/>
      <c r="G1189" s="1">
        <v>70000</v>
      </c>
      <c r="H1189" s="1">
        <v>70000</v>
      </c>
      <c r="I1189" s="1">
        <v>70000</v>
      </c>
      <c r="J1189" s="1">
        <v>70000</v>
      </c>
      <c r="K1189" s="1">
        <v>9473.3799999999992</v>
      </c>
      <c r="L1189" s="33">
        <f t="shared" si="578"/>
        <v>13.533399999999999</v>
      </c>
      <c r="M1189" s="1">
        <v>70000</v>
      </c>
      <c r="N1189" s="1">
        <v>70000</v>
      </c>
      <c r="O1189" s="1"/>
      <c r="P1189" s="1">
        <f>O1189</f>
        <v>0</v>
      </c>
      <c r="Q1189" s="1">
        <v>70000</v>
      </c>
      <c r="R1189" s="1"/>
      <c r="S1189" s="1">
        <f>R1189</f>
        <v>0</v>
      </c>
      <c r="T1189" s="1"/>
      <c r="U1189" s="1">
        <f>T1189</f>
        <v>0</v>
      </c>
    </row>
    <row r="1190" spans="1:25" hidden="1" x14ac:dyDescent="0.25">
      <c r="A1190" s="28" t="s">
        <v>269</v>
      </c>
      <c r="B1190" s="29">
        <v>11</v>
      </c>
      <c r="C1190" s="53" t="s">
        <v>23</v>
      </c>
      <c r="D1190" s="56">
        <v>3239</v>
      </c>
      <c r="E1190" s="32" t="s">
        <v>41</v>
      </c>
      <c r="F1190" s="32"/>
      <c r="G1190" s="1">
        <v>40000</v>
      </c>
      <c r="H1190" s="1">
        <v>40000</v>
      </c>
      <c r="I1190" s="1">
        <v>40000</v>
      </c>
      <c r="J1190" s="1">
        <v>40000</v>
      </c>
      <c r="K1190" s="1">
        <v>1924.43</v>
      </c>
      <c r="L1190" s="33">
        <f t="shared" si="578"/>
        <v>4.8110749999999998</v>
      </c>
      <c r="M1190" s="1">
        <v>40000</v>
      </c>
      <c r="N1190" s="1">
        <v>40000</v>
      </c>
      <c r="O1190" s="1"/>
      <c r="P1190" s="1">
        <f>O1190</f>
        <v>0</v>
      </c>
      <c r="Q1190" s="1">
        <v>40000</v>
      </c>
      <c r="R1190" s="1"/>
      <c r="S1190" s="1">
        <f>R1190</f>
        <v>0</v>
      </c>
      <c r="T1190" s="1"/>
      <c r="U1190" s="1">
        <f>T1190</f>
        <v>0</v>
      </c>
    </row>
    <row r="1191" spans="1:25" s="23" customFormat="1" ht="15.6" hidden="1" x14ac:dyDescent="0.25">
      <c r="A1191" s="24" t="s">
        <v>269</v>
      </c>
      <c r="B1191" s="25">
        <v>11</v>
      </c>
      <c r="C1191" s="52" t="s">
        <v>23</v>
      </c>
      <c r="D1191" s="42">
        <v>329</v>
      </c>
      <c r="E1191" s="20"/>
      <c r="F1191" s="20"/>
      <c r="G1191" s="21">
        <f>SUM(G1192)</f>
        <v>40000</v>
      </c>
      <c r="H1191" s="21">
        <f t="shared" ref="H1191:U1191" si="599">SUM(H1192)</f>
        <v>40000</v>
      </c>
      <c r="I1191" s="21">
        <f t="shared" si="599"/>
        <v>40000</v>
      </c>
      <c r="J1191" s="21">
        <f t="shared" si="599"/>
        <v>40000</v>
      </c>
      <c r="K1191" s="21">
        <f t="shared" si="599"/>
        <v>4779.09</v>
      </c>
      <c r="L1191" s="22">
        <f t="shared" si="578"/>
        <v>11.947725</v>
      </c>
      <c r="M1191" s="21">
        <f t="shared" si="599"/>
        <v>40000</v>
      </c>
      <c r="N1191" s="21">
        <f t="shared" si="599"/>
        <v>40000</v>
      </c>
      <c r="O1191" s="21">
        <f t="shared" si="599"/>
        <v>0</v>
      </c>
      <c r="P1191" s="21">
        <f t="shared" si="599"/>
        <v>0</v>
      </c>
      <c r="Q1191" s="21">
        <f t="shared" si="599"/>
        <v>40000</v>
      </c>
      <c r="R1191" s="21">
        <f t="shared" si="599"/>
        <v>0</v>
      </c>
      <c r="S1191" s="21">
        <f t="shared" si="599"/>
        <v>0</v>
      </c>
      <c r="T1191" s="21">
        <f t="shared" si="599"/>
        <v>0</v>
      </c>
      <c r="U1191" s="21">
        <f t="shared" si="599"/>
        <v>0</v>
      </c>
      <c r="V1191" s="57"/>
      <c r="W1191" s="57"/>
      <c r="X1191" s="57"/>
      <c r="Y1191" s="12"/>
    </row>
    <row r="1192" spans="1:25" hidden="1" x14ac:dyDescent="0.25">
      <c r="A1192" s="28" t="s">
        <v>269</v>
      </c>
      <c r="B1192" s="29">
        <v>11</v>
      </c>
      <c r="C1192" s="53" t="s">
        <v>23</v>
      </c>
      <c r="D1192" s="56">
        <v>3292</v>
      </c>
      <c r="E1192" s="32" t="s">
        <v>123</v>
      </c>
      <c r="F1192" s="32"/>
      <c r="G1192" s="1">
        <v>40000</v>
      </c>
      <c r="H1192" s="1">
        <v>40000</v>
      </c>
      <c r="I1192" s="1">
        <v>40000</v>
      </c>
      <c r="J1192" s="1">
        <v>40000</v>
      </c>
      <c r="K1192" s="1">
        <v>4779.09</v>
      </c>
      <c r="L1192" s="33">
        <f t="shared" si="578"/>
        <v>11.947725</v>
      </c>
      <c r="M1192" s="1">
        <v>40000</v>
      </c>
      <c r="N1192" s="1">
        <v>40000</v>
      </c>
      <c r="O1192" s="1"/>
      <c r="P1192" s="1">
        <f>O1192</f>
        <v>0</v>
      </c>
      <c r="Q1192" s="1">
        <v>40000</v>
      </c>
      <c r="R1192" s="1"/>
      <c r="S1192" s="1">
        <f>R1192</f>
        <v>0</v>
      </c>
      <c r="T1192" s="1"/>
      <c r="U1192" s="1">
        <f>T1192</f>
        <v>0</v>
      </c>
    </row>
    <row r="1193" spans="1:25" s="23" customFormat="1" ht="78" x14ac:dyDescent="0.25">
      <c r="A1193" s="417" t="s">
        <v>225</v>
      </c>
      <c r="B1193" s="417"/>
      <c r="C1193" s="417"/>
      <c r="D1193" s="417"/>
      <c r="E1193" s="20" t="s">
        <v>281</v>
      </c>
      <c r="F1193" s="20" t="s">
        <v>250</v>
      </c>
      <c r="G1193" s="102">
        <f>G1194+G1196+G1198+G1200+G1202</f>
        <v>5185560</v>
      </c>
      <c r="H1193" s="102">
        <f t="shared" ref="H1193:U1193" si="600">H1194+H1196+H1198+H1200+H1202</f>
        <v>100000</v>
      </c>
      <c r="I1193" s="102">
        <f t="shared" si="600"/>
        <v>5185560</v>
      </c>
      <c r="J1193" s="102">
        <f t="shared" si="600"/>
        <v>100000</v>
      </c>
      <c r="K1193" s="102">
        <f t="shared" si="600"/>
        <v>860095.69000000006</v>
      </c>
      <c r="L1193" s="103">
        <f t="shared" si="578"/>
        <v>16.586360778777991</v>
      </c>
      <c r="M1193" s="102">
        <f t="shared" si="600"/>
        <v>0</v>
      </c>
      <c r="N1193" s="102">
        <f t="shared" si="600"/>
        <v>0</v>
      </c>
      <c r="O1193" s="102">
        <f t="shared" si="600"/>
        <v>0</v>
      </c>
      <c r="P1193" s="102">
        <f t="shared" si="600"/>
        <v>0</v>
      </c>
      <c r="Q1193" s="102">
        <f t="shared" si="600"/>
        <v>0</v>
      </c>
      <c r="R1193" s="102">
        <f t="shared" si="600"/>
        <v>0</v>
      </c>
      <c r="S1193" s="102">
        <f t="shared" si="600"/>
        <v>0</v>
      </c>
      <c r="T1193" s="102">
        <f t="shared" si="600"/>
        <v>0</v>
      </c>
      <c r="U1193" s="102">
        <f t="shared" si="600"/>
        <v>0</v>
      </c>
      <c r="V1193" s="57"/>
      <c r="W1193" s="57"/>
      <c r="X1193" s="57"/>
      <c r="Y1193" s="12"/>
    </row>
    <row r="1194" spans="1:25" s="36" customFormat="1" ht="15.6" hidden="1" x14ac:dyDescent="0.25">
      <c r="A1194" s="24" t="s">
        <v>225</v>
      </c>
      <c r="B1194" s="25">
        <v>12</v>
      </c>
      <c r="C1194" s="52" t="s">
        <v>23</v>
      </c>
      <c r="D1194" s="27">
        <v>323</v>
      </c>
      <c r="E1194" s="20"/>
      <c r="F1194" s="20"/>
      <c r="G1194" s="104">
        <f>SUM(G1195)</f>
        <v>40000</v>
      </c>
      <c r="H1194" s="104">
        <f t="shared" ref="H1194:U1194" si="601">SUM(H1195)</f>
        <v>40000</v>
      </c>
      <c r="I1194" s="104">
        <f t="shared" si="601"/>
        <v>40000</v>
      </c>
      <c r="J1194" s="104">
        <f t="shared" si="601"/>
        <v>40000</v>
      </c>
      <c r="K1194" s="104">
        <f t="shared" si="601"/>
        <v>0</v>
      </c>
      <c r="L1194" s="105">
        <f t="shared" si="578"/>
        <v>0</v>
      </c>
      <c r="M1194" s="104">
        <f t="shared" si="601"/>
        <v>0</v>
      </c>
      <c r="N1194" s="104">
        <f t="shared" si="601"/>
        <v>0</v>
      </c>
      <c r="O1194" s="104">
        <f t="shared" si="601"/>
        <v>0</v>
      </c>
      <c r="P1194" s="104">
        <f t="shared" si="601"/>
        <v>0</v>
      </c>
      <c r="Q1194" s="104">
        <f t="shared" si="601"/>
        <v>0</v>
      </c>
      <c r="R1194" s="104">
        <f t="shared" si="601"/>
        <v>0</v>
      </c>
      <c r="S1194" s="104">
        <f t="shared" si="601"/>
        <v>0</v>
      </c>
      <c r="T1194" s="104">
        <f t="shared" si="601"/>
        <v>0</v>
      </c>
      <c r="U1194" s="104">
        <f t="shared" si="601"/>
        <v>0</v>
      </c>
      <c r="V1194" s="21"/>
      <c r="W1194" s="21"/>
      <c r="X1194" s="21"/>
      <c r="Y1194" s="132"/>
    </row>
    <row r="1195" spans="1:25" s="35" customFormat="1" hidden="1" x14ac:dyDescent="0.25">
      <c r="A1195" s="28" t="s">
        <v>225</v>
      </c>
      <c r="B1195" s="29">
        <v>12</v>
      </c>
      <c r="C1195" s="53" t="s">
        <v>23</v>
      </c>
      <c r="D1195" s="56">
        <v>3237</v>
      </c>
      <c r="E1195" s="32" t="s">
        <v>36</v>
      </c>
      <c r="F1195" s="32"/>
      <c r="G1195" s="1">
        <v>40000</v>
      </c>
      <c r="H1195" s="1">
        <v>40000</v>
      </c>
      <c r="I1195" s="1">
        <v>40000</v>
      </c>
      <c r="J1195" s="1">
        <v>40000</v>
      </c>
      <c r="K1195" s="1">
        <v>0</v>
      </c>
      <c r="L1195" s="33">
        <f t="shared" si="578"/>
        <v>0</v>
      </c>
      <c r="M1195" s="1">
        <v>0</v>
      </c>
      <c r="N1195" s="1">
        <v>0</v>
      </c>
      <c r="O1195" s="1"/>
      <c r="P1195" s="1">
        <f>O1195</f>
        <v>0</v>
      </c>
      <c r="Q1195" s="1">
        <v>0</v>
      </c>
      <c r="R1195" s="1"/>
      <c r="S1195" s="1">
        <f>R1195</f>
        <v>0</v>
      </c>
      <c r="T1195" s="1"/>
      <c r="U1195" s="1">
        <f>T1195</f>
        <v>0</v>
      </c>
      <c r="V1195" s="1"/>
      <c r="W1195" s="1"/>
      <c r="X1195" s="1"/>
      <c r="Y1195" s="74"/>
    </row>
    <row r="1196" spans="1:25" s="36" customFormat="1" ht="15.6" hidden="1" x14ac:dyDescent="0.25">
      <c r="A1196" s="24" t="s">
        <v>225</v>
      </c>
      <c r="B1196" s="25">
        <v>12</v>
      </c>
      <c r="C1196" s="52" t="s">
        <v>23</v>
      </c>
      <c r="D1196" s="42">
        <v>422</v>
      </c>
      <c r="E1196" s="20"/>
      <c r="F1196" s="20"/>
      <c r="G1196" s="21">
        <f>SUM(G1197)</f>
        <v>60000</v>
      </c>
      <c r="H1196" s="21">
        <f t="shared" ref="H1196:U1196" si="602">SUM(H1197)</f>
        <v>60000</v>
      </c>
      <c r="I1196" s="21">
        <f t="shared" si="602"/>
        <v>60000</v>
      </c>
      <c r="J1196" s="21">
        <f t="shared" si="602"/>
        <v>60000</v>
      </c>
      <c r="K1196" s="21">
        <f t="shared" si="602"/>
        <v>9935.15</v>
      </c>
      <c r="L1196" s="22">
        <f t="shared" si="578"/>
        <v>16.558583333333331</v>
      </c>
      <c r="M1196" s="21">
        <f t="shared" si="602"/>
        <v>0</v>
      </c>
      <c r="N1196" s="21">
        <f t="shared" si="602"/>
        <v>0</v>
      </c>
      <c r="O1196" s="21">
        <f t="shared" si="602"/>
        <v>0</v>
      </c>
      <c r="P1196" s="21">
        <f t="shared" si="602"/>
        <v>0</v>
      </c>
      <c r="Q1196" s="21">
        <f t="shared" si="602"/>
        <v>0</v>
      </c>
      <c r="R1196" s="21">
        <f t="shared" si="602"/>
        <v>0</v>
      </c>
      <c r="S1196" s="21">
        <f t="shared" si="602"/>
        <v>0</v>
      </c>
      <c r="T1196" s="21">
        <f t="shared" si="602"/>
        <v>0</v>
      </c>
      <c r="U1196" s="21">
        <f t="shared" si="602"/>
        <v>0</v>
      </c>
      <c r="V1196" s="21"/>
      <c r="W1196" s="21"/>
      <c r="X1196" s="21"/>
      <c r="Y1196" s="132"/>
    </row>
    <row r="1197" spans="1:25" s="35" customFormat="1" hidden="1" x14ac:dyDescent="0.25">
      <c r="A1197" s="28" t="s">
        <v>225</v>
      </c>
      <c r="B1197" s="29">
        <v>12</v>
      </c>
      <c r="C1197" s="53" t="s">
        <v>23</v>
      </c>
      <c r="D1197" s="56">
        <v>4227</v>
      </c>
      <c r="E1197" s="32" t="s">
        <v>132</v>
      </c>
      <c r="F1197" s="32"/>
      <c r="G1197" s="1">
        <v>60000</v>
      </c>
      <c r="H1197" s="1">
        <v>60000</v>
      </c>
      <c r="I1197" s="1">
        <v>60000</v>
      </c>
      <c r="J1197" s="1">
        <v>60000</v>
      </c>
      <c r="K1197" s="1">
        <v>9935.15</v>
      </c>
      <c r="L1197" s="33">
        <f t="shared" si="578"/>
        <v>16.558583333333331</v>
      </c>
      <c r="M1197" s="1">
        <v>0</v>
      </c>
      <c r="N1197" s="1">
        <v>0</v>
      </c>
      <c r="O1197" s="1"/>
      <c r="P1197" s="1">
        <f>O1197</f>
        <v>0</v>
      </c>
      <c r="Q1197" s="1">
        <v>0</v>
      </c>
      <c r="R1197" s="1"/>
      <c r="S1197" s="1">
        <f>R1197</f>
        <v>0</v>
      </c>
      <c r="T1197" s="1"/>
      <c r="U1197" s="1">
        <f>T1197</f>
        <v>0</v>
      </c>
      <c r="V1197" s="1"/>
      <c r="W1197" s="1"/>
      <c r="X1197" s="1"/>
      <c r="Y1197" s="74"/>
    </row>
    <row r="1198" spans="1:25" s="36" customFormat="1" ht="15.6" hidden="1" x14ac:dyDescent="0.25">
      <c r="A1198" s="24" t="s">
        <v>225</v>
      </c>
      <c r="B1198" s="25">
        <v>51</v>
      </c>
      <c r="C1198" s="52" t="s">
        <v>23</v>
      </c>
      <c r="D1198" s="42">
        <v>323</v>
      </c>
      <c r="E1198" s="20"/>
      <c r="F1198" s="20"/>
      <c r="G1198" s="21">
        <f>SUM(G1199)</f>
        <v>660000</v>
      </c>
      <c r="H1198" s="21">
        <f t="shared" ref="H1198:U1198" si="603">SUM(H1199)</f>
        <v>0</v>
      </c>
      <c r="I1198" s="21">
        <f t="shared" si="603"/>
        <v>660000</v>
      </c>
      <c r="J1198" s="21">
        <f t="shared" si="603"/>
        <v>0</v>
      </c>
      <c r="K1198" s="21">
        <f t="shared" si="603"/>
        <v>0</v>
      </c>
      <c r="L1198" s="22">
        <f t="shared" si="578"/>
        <v>0</v>
      </c>
      <c r="M1198" s="21">
        <f t="shared" si="603"/>
        <v>0</v>
      </c>
      <c r="N1198" s="21">
        <f t="shared" si="603"/>
        <v>0</v>
      </c>
      <c r="O1198" s="21">
        <f t="shared" si="603"/>
        <v>0</v>
      </c>
      <c r="P1198" s="21">
        <f t="shared" si="603"/>
        <v>0</v>
      </c>
      <c r="Q1198" s="21">
        <f t="shared" si="603"/>
        <v>0</v>
      </c>
      <c r="R1198" s="21">
        <f t="shared" si="603"/>
        <v>0</v>
      </c>
      <c r="S1198" s="21">
        <f t="shared" si="603"/>
        <v>0</v>
      </c>
      <c r="T1198" s="21">
        <f t="shared" si="603"/>
        <v>0</v>
      </c>
      <c r="U1198" s="21">
        <f t="shared" si="603"/>
        <v>0</v>
      </c>
      <c r="V1198" s="21"/>
      <c r="W1198" s="21"/>
      <c r="X1198" s="21"/>
      <c r="Y1198" s="132"/>
    </row>
    <row r="1199" spans="1:25" s="35" customFormat="1" hidden="1" x14ac:dyDescent="0.25">
      <c r="A1199" s="28" t="s">
        <v>225</v>
      </c>
      <c r="B1199" s="29">
        <v>51</v>
      </c>
      <c r="C1199" s="53" t="s">
        <v>23</v>
      </c>
      <c r="D1199" s="56">
        <v>3237</v>
      </c>
      <c r="E1199" s="32" t="s">
        <v>36</v>
      </c>
      <c r="F1199" s="32"/>
      <c r="G1199" s="1">
        <v>660000</v>
      </c>
      <c r="H1199" s="59"/>
      <c r="I1199" s="1">
        <v>660000</v>
      </c>
      <c r="J1199" s="59"/>
      <c r="K1199" s="1">
        <v>0</v>
      </c>
      <c r="L1199" s="33">
        <f t="shared" si="578"/>
        <v>0</v>
      </c>
      <c r="M1199" s="1">
        <v>0</v>
      </c>
      <c r="N1199" s="59"/>
      <c r="O1199" s="1"/>
      <c r="P1199" s="59"/>
      <c r="Q1199" s="1">
        <v>0</v>
      </c>
      <c r="R1199" s="1"/>
      <c r="S1199" s="59"/>
      <c r="T1199" s="1"/>
      <c r="U1199" s="59"/>
      <c r="V1199" s="1"/>
      <c r="W1199" s="1"/>
      <c r="X1199" s="1"/>
      <c r="Y1199" s="74"/>
    </row>
    <row r="1200" spans="1:25" s="36" customFormat="1" ht="15.6" hidden="1" x14ac:dyDescent="0.25">
      <c r="A1200" s="24" t="s">
        <v>225</v>
      </c>
      <c r="B1200" s="25">
        <v>51</v>
      </c>
      <c r="C1200" s="52" t="s">
        <v>23</v>
      </c>
      <c r="D1200" s="42">
        <v>382</v>
      </c>
      <c r="E1200" s="20"/>
      <c r="F1200" s="20"/>
      <c r="G1200" s="21">
        <f>SUM(G1201)</f>
        <v>4250560</v>
      </c>
      <c r="H1200" s="21">
        <f t="shared" ref="H1200:U1200" si="604">SUM(H1201)</f>
        <v>0</v>
      </c>
      <c r="I1200" s="21">
        <f t="shared" si="604"/>
        <v>4250560</v>
      </c>
      <c r="J1200" s="21">
        <f t="shared" si="604"/>
        <v>0</v>
      </c>
      <c r="K1200" s="21">
        <f t="shared" si="604"/>
        <v>820355.18</v>
      </c>
      <c r="L1200" s="22">
        <f t="shared" ref="L1200:L1291" si="605">IF(I1200=0, "-", K1200/I1200*100)</f>
        <v>19.299931773695704</v>
      </c>
      <c r="M1200" s="21">
        <f t="shared" si="604"/>
        <v>0</v>
      </c>
      <c r="N1200" s="21">
        <f t="shared" si="604"/>
        <v>0</v>
      </c>
      <c r="O1200" s="21">
        <f t="shared" si="604"/>
        <v>0</v>
      </c>
      <c r="P1200" s="21">
        <f t="shared" si="604"/>
        <v>0</v>
      </c>
      <c r="Q1200" s="21">
        <f t="shared" si="604"/>
        <v>0</v>
      </c>
      <c r="R1200" s="21">
        <f t="shared" si="604"/>
        <v>0</v>
      </c>
      <c r="S1200" s="21">
        <f t="shared" si="604"/>
        <v>0</v>
      </c>
      <c r="T1200" s="21">
        <f t="shared" si="604"/>
        <v>0</v>
      </c>
      <c r="U1200" s="21">
        <f t="shared" si="604"/>
        <v>0</v>
      </c>
      <c r="V1200" s="21"/>
      <c r="W1200" s="21"/>
      <c r="X1200" s="21"/>
      <c r="Y1200" s="132"/>
    </row>
    <row r="1201" spans="1:25" s="35" customFormat="1" hidden="1" x14ac:dyDescent="0.25">
      <c r="A1201" s="28" t="s">
        <v>225</v>
      </c>
      <c r="B1201" s="29">
        <v>51</v>
      </c>
      <c r="C1201" s="53" t="s">
        <v>23</v>
      </c>
      <c r="D1201" s="56">
        <v>3821</v>
      </c>
      <c r="E1201" s="32" t="s">
        <v>38</v>
      </c>
      <c r="F1201" s="32"/>
      <c r="G1201" s="1">
        <v>4250560</v>
      </c>
      <c r="H1201" s="59"/>
      <c r="I1201" s="1">
        <v>4250560</v>
      </c>
      <c r="J1201" s="59"/>
      <c r="K1201" s="1">
        <v>820355.18</v>
      </c>
      <c r="L1201" s="33">
        <f t="shared" si="605"/>
        <v>19.299931773695704</v>
      </c>
      <c r="M1201" s="1">
        <v>0</v>
      </c>
      <c r="N1201" s="59"/>
      <c r="O1201" s="1"/>
      <c r="P1201" s="59"/>
      <c r="Q1201" s="1">
        <v>0</v>
      </c>
      <c r="R1201" s="1"/>
      <c r="S1201" s="59"/>
      <c r="T1201" s="1"/>
      <c r="U1201" s="59"/>
      <c r="V1201" s="1"/>
      <c r="W1201" s="1"/>
      <c r="X1201" s="1"/>
      <c r="Y1201" s="74"/>
    </row>
    <row r="1202" spans="1:25" s="36" customFormat="1" ht="15.6" hidden="1" x14ac:dyDescent="0.25">
      <c r="A1202" s="24" t="s">
        <v>225</v>
      </c>
      <c r="B1202" s="25">
        <v>51</v>
      </c>
      <c r="C1202" s="52" t="s">
        <v>23</v>
      </c>
      <c r="D1202" s="42">
        <v>422</v>
      </c>
      <c r="E1202" s="20"/>
      <c r="F1202" s="20"/>
      <c r="G1202" s="21">
        <f>SUM(G1203:G1204)</f>
        <v>175000</v>
      </c>
      <c r="H1202" s="21">
        <f t="shared" ref="H1202:U1202" si="606">SUM(H1203:H1204)</f>
        <v>0</v>
      </c>
      <c r="I1202" s="21">
        <f t="shared" si="606"/>
        <v>175000</v>
      </c>
      <c r="J1202" s="21">
        <f t="shared" si="606"/>
        <v>0</v>
      </c>
      <c r="K1202" s="21">
        <f t="shared" si="606"/>
        <v>29805.360000000001</v>
      </c>
      <c r="L1202" s="22">
        <f t="shared" si="605"/>
        <v>17.031634285714286</v>
      </c>
      <c r="M1202" s="21">
        <f t="shared" si="606"/>
        <v>0</v>
      </c>
      <c r="N1202" s="21">
        <f t="shared" si="606"/>
        <v>0</v>
      </c>
      <c r="O1202" s="21">
        <f t="shared" si="606"/>
        <v>0</v>
      </c>
      <c r="P1202" s="21">
        <f t="shared" si="606"/>
        <v>0</v>
      </c>
      <c r="Q1202" s="21">
        <f t="shared" si="606"/>
        <v>0</v>
      </c>
      <c r="R1202" s="21">
        <f t="shared" si="606"/>
        <v>0</v>
      </c>
      <c r="S1202" s="21">
        <f t="shared" si="606"/>
        <v>0</v>
      </c>
      <c r="T1202" s="21">
        <f t="shared" si="606"/>
        <v>0</v>
      </c>
      <c r="U1202" s="21">
        <f t="shared" si="606"/>
        <v>0</v>
      </c>
      <c r="V1202" s="21"/>
      <c r="W1202" s="21"/>
      <c r="X1202" s="21"/>
      <c r="Y1202" s="132"/>
    </row>
    <row r="1203" spans="1:25" s="35" customFormat="1" hidden="1" x14ac:dyDescent="0.25">
      <c r="A1203" s="28" t="s">
        <v>225</v>
      </c>
      <c r="B1203" s="29">
        <v>51</v>
      </c>
      <c r="C1203" s="53" t="s">
        <v>23</v>
      </c>
      <c r="D1203" s="56">
        <v>4221</v>
      </c>
      <c r="E1203" s="32" t="s">
        <v>129</v>
      </c>
      <c r="F1203" s="32"/>
      <c r="G1203" s="1">
        <v>0</v>
      </c>
      <c r="H1203" s="59"/>
      <c r="I1203" s="1">
        <v>0</v>
      </c>
      <c r="J1203" s="59"/>
      <c r="K1203" s="1">
        <v>29805.360000000001</v>
      </c>
      <c r="L1203" s="33" t="str">
        <f t="shared" si="605"/>
        <v>-</v>
      </c>
      <c r="M1203" s="1">
        <v>0</v>
      </c>
      <c r="N1203" s="59"/>
      <c r="O1203" s="1"/>
      <c r="P1203" s="59"/>
      <c r="Q1203" s="1">
        <v>0</v>
      </c>
      <c r="R1203" s="1"/>
      <c r="S1203" s="59"/>
      <c r="T1203" s="1"/>
      <c r="U1203" s="59"/>
      <c r="V1203" s="1"/>
      <c r="W1203" s="1"/>
      <c r="X1203" s="1"/>
      <c r="Y1203" s="74"/>
    </row>
    <row r="1204" spans="1:25" s="35" customFormat="1" hidden="1" x14ac:dyDescent="0.25">
      <c r="A1204" s="28" t="s">
        <v>225</v>
      </c>
      <c r="B1204" s="29">
        <v>51</v>
      </c>
      <c r="C1204" s="53" t="s">
        <v>23</v>
      </c>
      <c r="D1204" s="56">
        <v>4227</v>
      </c>
      <c r="E1204" s="32" t="s">
        <v>132</v>
      </c>
      <c r="F1204" s="32"/>
      <c r="G1204" s="1">
        <v>175000</v>
      </c>
      <c r="H1204" s="59"/>
      <c r="I1204" s="1">
        <v>175000</v>
      </c>
      <c r="J1204" s="59"/>
      <c r="K1204" s="1">
        <v>0</v>
      </c>
      <c r="L1204" s="33">
        <f t="shared" si="605"/>
        <v>0</v>
      </c>
      <c r="M1204" s="1">
        <v>0</v>
      </c>
      <c r="N1204" s="59"/>
      <c r="O1204" s="1"/>
      <c r="P1204" s="59"/>
      <c r="Q1204" s="1">
        <v>0</v>
      </c>
      <c r="R1204" s="1"/>
      <c r="S1204" s="59"/>
      <c r="T1204" s="1"/>
      <c r="U1204" s="59"/>
      <c r="V1204" s="1"/>
      <c r="W1204" s="1"/>
      <c r="X1204" s="1"/>
      <c r="Y1204" s="74"/>
    </row>
    <row r="1205" spans="1:25" s="23" customFormat="1" ht="50.1" customHeight="1" x14ac:dyDescent="0.25">
      <c r="A1205" s="419" t="s">
        <v>542</v>
      </c>
      <c r="B1205" s="419"/>
      <c r="C1205" s="419"/>
      <c r="D1205" s="419"/>
      <c r="E1205" s="420" t="s">
        <v>438</v>
      </c>
      <c r="F1205" s="420"/>
      <c r="G1205" s="18">
        <f>G1206+G1261+G1254</f>
        <v>11630560</v>
      </c>
      <c r="H1205" s="18">
        <f>H1206+H1261+H1254</f>
        <v>6545000</v>
      </c>
      <c r="I1205" s="18">
        <f>I1206+I1261+I1254</f>
        <v>0</v>
      </c>
      <c r="J1205" s="18">
        <f>J1206+J1261+J1254</f>
        <v>0</v>
      </c>
      <c r="K1205" s="18">
        <f>K1206+K1261+K1254</f>
        <v>0</v>
      </c>
      <c r="L1205" s="19" t="str">
        <f t="shared" si="605"/>
        <v>-</v>
      </c>
      <c r="M1205" s="18">
        <f t="shared" ref="M1205:U1205" si="607">M1206+M1261+M1254</f>
        <v>6545000</v>
      </c>
      <c r="N1205" s="18">
        <f t="shared" si="607"/>
        <v>6545000</v>
      </c>
      <c r="O1205" s="18">
        <f t="shared" si="607"/>
        <v>11245000</v>
      </c>
      <c r="P1205" s="18">
        <f t="shared" si="607"/>
        <v>6980000</v>
      </c>
      <c r="Q1205" s="18">
        <f t="shared" si="607"/>
        <v>6545000</v>
      </c>
      <c r="R1205" s="18">
        <f t="shared" si="607"/>
        <v>6980000</v>
      </c>
      <c r="S1205" s="18">
        <f t="shared" si="607"/>
        <v>6980000</v>
      </c>
      <c r="T1205" s="18">
        <f t="shared" si="607"/>
        <v>6980000</v>
      </c>
      <c r="U1205" s="18">
        <f t="shared" si="607"/>
        <v>6980000</v>
      </c>
      <c r="V1205" s="57"/>
      <c r="W1205" s="57"/>
      <c r="X1205" s="57"/>
      <c r="Y1205" s="12"/>
    </row>
    <row r="1206" spans="1:25" s="23" customFormat="1" ht="62.4" x14ac:dyDescent="0.25">
      <c r="A1206" s="415" t="s">
        <v>412</v>
      </c>
      <c r="B1206" s="415"/>
      <c r="C1206" s="415"/>
      <c r="D1206" s="415"/>
      <c r="E1206" s="51" t="s">
        <v>439</v>
      </c>
      <c r="F1206" s="51" t="s">
        <v>548</v>
      </c>
      <c r="G1206" s="21">
        <f>G1207+G1209+G1211+G1214+G1218+G1224+G1233+G1238+G1241+G1243+G1245+G1250+G1252</f>
        <v>6245000</v>
      </c>
      <c r="H1206" s="21">
        <f>H1207+H1209+H1211+H1214+H1218+H1224+H1233+H1238+H1241+H1243+H1245+H1250+H1252</f>
        <v>6245000</v>
      </c>
      <c r="I1206" s="21">
        <f>I1207+I1209+I1211+I1214+I1218+I1224+I1233+I1238+I1241+I1243+I1245+I1250+I1252</f>
        <v>0</v>
      </c>
      <c r="J1206" s="21">
        <f>J1207+J1209+J1211+J1214+J1218+J1224+J1233+J1238+J1241+J1243+J1245+J1250+J1252</f>
        <v>0</v>
      </c>
      <c r="K1206" s="21">
        <f>K1207+K1209+K1211+K1214+K1218+K1224+K1233+K1238+K1241+K1243+K1245+K1250+K1252</f>
        <v>0</v>
      </c>
      <c r="L1206" s="22" t="str">
        <f t="shared" si="605"/>
        <v>-</v>
      </c>
      <c r="M1206" s="21">
        <f t="shared" ref="M1206:U1206" si="608">M1207+M1209+M1211+M1214+M1218+M1224+M1233+M1238+M1241+M1243+M1245+M1250+M1252</f>
        <v>6345000</v>
      </c>
      <c r="N1206" s="21">
        <f t="shared" si="608"/>
        <v>6345000</v>
      </c>
      <c r="O1206" s="21">
        <f t="shared" si="608"/>
        <v>6650000</v>
      </c>
      <c r="P1206" s="21">
        <f t="shared" si="608"/>
        <v>6650000</v>
      </c>
      <c r="Q1206" s="21">
        <f t="shared" si="608"/>
        <v>6345000</v>
      </c>
      <c r="R1206" s="21">
        <f t="shared" si="608"/>
        <v>6740000</v>
      </c>
      <c r="S1206" s="21">
        <f t="shared" si="608"/>
        <v>6740000</v>
      </c>
      <c r="T1206" s="21">
        <f t="shared" si="608"/>
        <v>6740000</v>
      </c>
      <c r="U1206" s="21">
        <f t="shared" si="608"/>
        <v>6740000</v>
      </c>
      <c r="V1206" s="57"/>
      <c r="W1206" s="57"/>
      <c r="X1206" s="57"/>
      <c r="Y1206" s="12"/>
    </row>
    <row r="1207" spans="1:25" s="23" customFormat="1" ht="15.6" hidden="1" x14ac:dyDescent="0.25">
      <c r="A1207" s="24" t="s">
        <v>226</v>
      </c>
      <c r="B1207" s="25">
        <v>11</v>
      </c>
      <c r="C1207" s="52" t="s">
        <v>23</v>
      </c>
      <c r="D1207" s="27">
        <v>311</v>
      </c>
      <c r="E1207" s="20"/>
      <c r="F1207" s="20"/>
      <c r="G1207" s="21">
        <f>SUM(G1208)</f>
        <v>1150000</v>
      </c>
      <c r="H1207" s="21">
        <f t="shared" ref="H1207:U1207" si="609">SUM(H1208)</f>
        <v>1150000</v>
      </c>
      <c r="I1207" s="21">
        <f t="shared" si="609"/>
        <v>0</v>
      </c>
      <c r="J1207" s="21">
        <f t="shared" si="609"/>
        <v>0</v>
      </c>
      <c r="K1207" s="21">
        <f t="shared" si="609"/>
        <v>0</v>
      </c>
      <c r="L1207" s="22" t="str">
        <f t="shared" si="605"/>
        <v>-</v>
      </c>
      <c r="M1207" s="21">
        <f t="shared" si="609"/>
        <v>1150000</v>
      </c>
      <c r="N1207" s="21">
        <f t="shared" si="609"/>
        <v>1150000</v>
      </c>
      <c r="O1207" s="21">
        <f t="shared" si="609"/>
        <v>1410000</v>
      </c>
      <c r="P1207" s="21">
        <f t="shared" si="609"/>
        <v>1410000</v>
      </c>
      <c r="Q1207" s="21">
        <f t="shared" si="609"/>
        <v>1150000</v>
      </c>
      <c r="R1207" s="21">
        <f t="shared" si="609"/>
        <v>1410000</v>
      </c>
      <c r="S1207" s="21">
        <f t="shared" si="609"/>
        <v>1410000</v>
      </c>
      <c r="T1207" s="21">
        <f t="shared" si="609"/>
        <v>1410000</v>
      </c>
      <c r="U1207" s="21">
        <f t="shared" si="609"/>
        <v>1410000</v>
      </c>
      <c r="V1207" s="57">
        <v>1680000</v>
      </c>
      <c r="W1207" s="57"/>
      <c r="X1207" s="57"/>
      <c r="Y1207" s="12" t="s">
        <v>580</v>
      </c>
    </row>
    <row r="1208" spans="1:25" s="23" customFormat="1" ht="15.6" hidden="1" x14ac:dyDescent="0.25">
      <c r="A1208" s="28" t="s">
        <v>226</v>
      </c>
      <c r="B1208" s="29">
        <v>11</v>
      </c>
      <c r="C1208" s="53" t="s">
        <v>23</v>
      </c>
      <c r="D1208" s="56" t="s">
        <v>177</v>
      </c>
      <c r="E1208" s="32" t="s">
        <v>19</v>
      </c>
      <c r="F1208" s="20"/>
      <c r="G1208" s="1">
        <v>1150000</v>
      </c>
      <c r="H1208" s="1">
        <v>1150000</v>
      </c>
      <c r="I1208" s="1"/>
      <c r="J1208" s="1"/>
      <c r="K1208" s="1"/>
      <c r="L1208" s="33" t="str">
        <f t="shared" si="605"/>
        <v>-</v>
      </c>
      <c r="M1208" s="1">
        <v>1150000</v>
      </c>
      <c r="N1208" s="1">
        <v>1150000</v>
      </c>
      <c r="O1208" s="1">
        <v>1410000</v>
      </c>
      <c r="P1208" s="1">
        <f>O1208</f>
        <v>1410000</v>
      </c>
      <c r="Q1208" s="1">
        <v>1150000</v>
      </c>
      <c r="R1208" s="1">
        <v>1410000</v>
      </c>
      <c r="S1208" s="1">
        <f>R1208</f>
        <v>1410000</v>
      </c>
      <c r="T1208" s="1">
        <v>1410000</v>
      </c>
      <c r="U1208" s="1">
        <f>T1208</f>
        <v>1410000</v>
      </c>
      <c r="V1208" s="57">
        <f>O1207+O1209+O1211</f>
        <v>1680000</v>
      </c>
      <c r="W1208" s="57"/>
      <c r="X1208" s="57"/>
      <c r="Y1208" s="12" t="s">
        <v>581</v>
      </c>
    </row>
    <row r="1209" spans="1:25" s="23" customFormat="1" ht="15.6" hidden="1" x14ac:dyDescent="0.25">
      <c r="A1209" s="24" t="s">
        <v>226</v>
      </c>
      <c r="B1209" s="25">
        <v>11</v>
      </c>
      <c r="C1209" s="52" t="s">
        <v>23</v>
      </c>
      <c r="D1209" s="42">
        <v>312</v>
      </c>
      <c r="E1209" s="20"/>
      <c r="F1209" s="20"/>
      <c r="G1209" s="21">
        <f>SUM(G1210)</f>
        <v>20000</v>
      </c>
      <c r="H1209" s="21">
        <f t="shared" ref="H1209:U1209" si="610">SUM(H1210)</f>
        <v>20000</v>
      </c>
      <c r="I1209" s="21">
        <f t="shared" si="610"/>
        <v>0</v>
      </c>
      <c r="J1209" s="21">
        <f t="shared" si="610"/>
        <v>0</v>
      </c>
      <c r="K1209" s="21">
        <f t="shared" si="610"/>
        <v>0</v>
      </c>
      <c r="L1209" s="22" t="str">
        <f t="shared" si="605"/>
        <v>-</v>
      </c>
      <c r="M1209" s="21">
        <f t="shared" si="610"/>
        <v>20000</v>
      </c>
      <c r="N1209" s="21">
        <f t="shared" si="610"/>
        <v>20000</v>
      </c>
      <c r="O1209" s="21">
        <f t="shared" si="610"/>
        <v>30000</v>
      </c>
      <c r="P1209" s="21">
        <f t="shared" si="610"/>
        <v>30000</v>
      </c>
      <c r="Q1209" s="21">
        <f t="shared" si="610"/>
        <v>20000</v>
      </c>
      <c r="R1209" s="21">
        <f t="shared" si="610"/>
        <v>30000</v>
      </c>
      <c r="S1209" s="21">
        <f t="shared" si="610"/>
        <v>30000</v>
      </c>
      <c r="T1209" s="21">
        <f t="shared" si="610"/>
        <v>30000</v>
      </c>
      <c r="U1209" s="21">
        <f t="shared" si="610"/>
        <v>30000</v>
      </c>
      <c r="V1209" s="76">
        <f>V1207-V1208</f>
        <v>0</v>
      </c>
      <c r="W1209" s="76"/>
      <c r="X1209" s="76"/>
      <c r="Y1209" s="75" t="s">
        <v>570</v>
      </c>
    </row>
    <row r="1210" spans="1:25" s="23" customFormat="1" ht="15.6" hidden="1" x14ac:dyDescent="0.25">
      <c r="A1210" s="28" t="s">
        <v>226</v>
      </c>
      <c r="B1210" s="29">
        <v>11</v>
      </c>
      <c r="C1210" s="53" t="s">
        <v>23</v>
      </c>
      <c r="D1210" s="56" t="s">
        <v>178</v>
      </c>
      <c r="E1210" s="32" t="s">
        <v>138</v>
      </c>
      <c r="F1210" s="20"/>
      <c r="G1210" s="1">
        <v>20000</v>
      </c>
      <c r="H1210" s="1">
        <v>20000</v>
      </c>
      <c r="I1210" s="1"/>
      <c r="J1210" s="1"/>
      <c r="K1210" s="1"/>
      <c r="L1210" s="33" t="str">
        <f t="shared" si="605"/>
        <v>-</v>
      </c>
      <c r="M1210" s="1">
        <v>20000</v>
      </c>
      <c r="N1210" s="1">
        <v>20000</v>
      </c>
      <c r="O1210" s="1">
        <v>30000</v>
      </c>
      <c r="P1210" s="1">
        <f>O1210</f>
        <v>30000</v>
      </c>
      <c r="Q1210" s="1">
        <v>20000</v>
      </c>
      <c r="R1210" s="1">
        <v>30000</v>
      </c>
      <c r="S1210" s="1">
        <f>R1210</f>
        <v>30000</v>
      </c>
      <c r="T1210" s="1">
        <v>30000</v>
      </c>
      <c r="U1210" s="1">
        <f>T1210</f>
        <v>30000</v>
      </c>
      <c r="V1210" s="57"/>
      <c r="W1210" s="57"/>
      <c r="X1210" s="57"/>
      <c r="Y1210" s="12"/>
    </row>
    <row r="1211" spans="1:25" s="23" customFormat="1" ht="15.6" hidden="1" x14ac:dyDescent="0.25">
      <c r="A1211" s="24" t="s">
        <v>226</v>
      </c>
      <c r="B1211" s="25">
        <v>11</v>
      </c>
      <c r="C1211" s="52" t="s">
        <v>23</v>
      </c>
      <c r="D1211" s="42">
        <v>313</v>
      </c>
      <c r="E1211" s="20"/>
      <c r="F1211" s="20"/>
      <c r="G1211" s="21">
        <f>SUM(G1212:G1213)</f>
        <v>193000</v>
      </c>
      <c r="H1211" s="21">
        <f>SUM(H1212:H1213)</f>
        <v>193000</v>
      </c>
      <c r="I1211" s="21">
        <f>SUM(I1212:I1213)</f>
        <v>0</v>
      </c>
      <c r="J1211" s="21">
        <f>SUM(J1212:J1213)</f>
        <v>0</v>
      </c>
      <c r="K1211" s="21">
        <f>SUM(K1212:K1213)</f>
        <v>0</v>
      </c>
      <c r="L1211" s="22" t="str">
        <f t="shared" si="605"/>
        <v>-</v>
      </c>
      <c r="M1211" s="21">
        <f t="shared" ref="M1211:U1211" si="611">SUM(M1212:M1213)</f>
        <v>193000</v>
      </c>
      <c r="N1211" s="21">
        <f t="shared" si="611"/>
        <v>193000</v>
      </c>
      <c r="O1211" s="21">
        <f t="shared" si="611"/>
        <v>240000</v>
      </c>
      <c r="P1211" s="21">
        <f t="shared" si="611"/>
        <v>240000</v>
      </c>
      <c r="Q1211" s="21">
        <f t="shared" si="611"/>
        <v>193000</v>
      </c>
      <c r="R1211" s="21">
        <f t="shared" si="611"/>
        <v>240000</v>
      </c>
      <c r="S1211" s="21">
        <f t="shared" si="611"/>
        <v>240000</v>
      </c>
      <c r="T1211" s="21">
        <f t="shared" si="611"/>
        <v>240000</v>
      </c>
      <c r="U1211" s="21">
        <f t="shared" si="611"/>
        <v>240000</v>
      </c>
      <c r="V1211" s="57"/>
      <c r="W1211" s="57"/>
      <c r="X1211" s="57"/>
      <c r="Y1211" s="12"/>
    </row>
    <row r="1212" spans="1:25" s="23" customFormat="1" ht="15.6" hidden="1" x14ac:dyDescent="0.25">
      <c r="A1212" s="28" t="s">
        <v>226</v>
      </c>
      <c r="B1212" s="29">
        <v>11</v>
      </c>
      <c r="C1212" s="53" t="s">
        <v>23</v>
      </c>
      <c r="D1212" s="56" t="s">
        <v>179</v>
      </c>
      <c r="E1212" s="32" t="s">
        <v>280</v>
      </c>
      <c r="F1212" s="20"/>
      <c r="G1212" s="1">
        <v>170000</v>
      </c>
      <c r="H1212" s="1">
        <v>170000</v>
      </c>
      <c r="I1212" s="1"/>
      <c r="J1212" s="1"/>
      <c r="K1212" s="1"/>
      <c r="L1212" s="33" t="str">
        <f t="shared" si="605"/>
        <v>-</v>
      </c>
      <c r="M1212" s="1">
        <v>170000</v>
      </c>
      <c r="N1212" s="1">
        <v>170000</v>
      </c>
      <c r="O1212" s="1">
        <v>200000</v>
      </c>
      <c r="P1212" s="1">
        <f>O1212</f>
        <v>200000</v>
      </c>
      <c r="Q1212" s="1">
        <v>170000</v>
      </c>
      <c r="R1212" s="1">
        <v>200000</v>
      </c>
      <c r="S1212" s="1">
        <f>R1212</f>
        <v>200000</v>
      </c>
      <c r="T1212" s="1">
        <v>200000</v>
      </c>
      <c r="U1212" s="1">
        <f>T1212</f>
        <v>200000</v>
      </c>
      <c r="V1212" s="57"/>
      <c r="W1212" s="57"/>
      <c r="X1212" s="57"/>
      <c r="Y1212" s="12"/>
    </row>
    <row r="1213" spans="1:25" s="23" customFormat="1" ht="30" hidden="1" x14ac:dyDescent="0.25">
      <c r="A1213" s="28" t="s">
        <v>226</v>
      </c>
      <c r="B1213" s="29">
        <v>11</v>
      </c>
      <c r="C1213" s="53" t="s">
        <v>23</v>
      </c>
      <c r="D1213" s="56" t="s">
        <v>180</v>
      </c>
      <c r="E1213" s="32" t="s">
        <v>258</v>
      </c>
      <c r="F1213" s="20"/>
      <c r="G1213" s="1">
        <v>23000</v>
      </c>
      <c r="H1213" s="1">
        <v>23000</v>
      </c>
      <c r="I1213" s="1"/>
      <c r="J1213" s="1"/>
      <c r="K1213" s="1"/>
      <c r="L1213" s="33" t="str">
        <f t="shared" si="605"/>
        <v>-</v>
      </c>
      <c r="M1213" s="1">
        <v>23000</v>
      </c>
      <c r="N1213" s="1">
        <v>23000</v>
      </c>
      <c r="O1213" s="1">
        <v>40000</v>
      </c>
      <c r="P1213" s="1">
        <f>O1213</f>
        <v>40000</v>
      </c>
      <c r="Q1213" s="1">
        <v>23000</v>
      </c>
      <c r="R1213" s="1">
        <v>40000</v>
      </c>
      <c r="S1213" s="1">
        <f>R1213</f>
        <v>40000</v>
      </c>
      <c r="T1213" s="1">
        <v>40000</v>
      </c>
      <c r="U1213" s="1">
        <f>T1213</f>
        <v>40000</v>
      </c>
      <c r="V1213" s="57"/>
      <c r="W1213" s="57"/>
      <c r="X1213" s="57"/>
      <c r="Y1213" s="12"/>
    </row>
    <row r="1214" spans="1:25" s="23" customFormat="1" ht="15.6" hidden="1" x14ac:dyDescent="0.25">
      <c r="A1214" s="24" t="s">
        <v>226</v>
      </c>
      <c r="B1214" s="25">
        <v>11</v>
      </c>
      <c r="C1214" s="52" t="s">
        <v>23</v>
      </c>
      <c r="D1214" s="42">
        <v>321</v>
      </c>
      <c r="E1214" s="20"/>
      <c r="F1214" s="20"/>
      <c r="G1214" s="21">
        <f>SUM(G1215:G1217)</f>
        <v>860000</v>
      </c>
      <c r="H1214" s="21">
        <f>SUM(H1215:H1217)</f>
        <v>860000</v>
      </c>
      <c r="I1214" s="21">
        <f>SUM(I1215:I1217)</f>
        <v>0</v>
      </c>
      <c r="J1214" s="21">
        <f>SUM(J1215:J1217)</f>
        <v>0</v>
      </c>
      <c r="K1214" s="21">
        <f>SUM(K1215:K1217)</f>
        <v>0</v>
      </c>
      <c r="L1214" s="22" t="str">
        <f t="shared" si="605"/>
        <v>-</v>
      </c>
      <c r="M1214" s="21">
        <f t="shared" ref="M1214:U1214" si="612">SUM(M1215:M1217)</f>
        <v>860000</v>
      </c>
      <c r="N1214" s="21">
        <f t="shared" si="612"/>
        <v>860000</v>
      </c>
      <c r="O1214" s="21">
        <f t="shared" si="612"/>
        <v>880000</v>
      </c>
      <c r="P1214" s="21">
        <f t="shared" si="612"/>
        <v>880000</v>
      </c>
      <c r="Q1214" s="21">
        <f t="shared" si="612"/>
        <v>860000</v>
      </c>
      <c r="R1214" s="21">
        <f t="shared" si="612"/>
        <v>970000</v>
      </c>
      <c r="S1214" s="21">
        <f t="shared" si="612"/>
        <v>970000</v>
      </c>
      <c r="T1214" s="21">
        <f t="shared" si="612"/>
        <v>970000</v>
      </c>
      <c r="U1214" s="21">
        <f t="shared" si="612"/>
        <v>970000</v>
      </c>
      <c r="V1214" s="57"/>
      <c r="W1214" s="57"/>
      <c r="X1214" s="57"/>
      <c r="Y1214" s="12"/>
    </row>
    <row r="1215" spans="1:25" s="23" customFormat="1" ht="15.6" hidden="1" x14ac:dyDescent="0.25">
      <c r="A1215" s="28" t="s">
        <v>226</v>
      </c>
      <c r="B1215" s="29">
        <v>11</v>
      </c>
      <c r="C1215" s="53" t="s">
        <v>23</v>
      </c>
      <c r="D1215" s="56" t="s">
        <v>158</v>
      </c>
      <c r="E1215" s="32" t="s">
        <v>110</v>
      </c>
      <c r="F1215" s="20"/>
      <c r="G1215" s="1">
        <v>500000</v>
      </c>
      <c r="H1215" s="1">
        <v>500000</v>
      </c>
      <c r="I1215" s="1"/>
      <c r="J1215" s="1"/>
      <c r="K1215" s="1"/>
      <c r="L1215" s="33" t="str">
        <f t="shared" si="605"/>
        <v>-</v>
      </c>
      <c r="M1215" s="1">
        <v>500000</v>
      </c>
      <c r="N1215" s="1">
        <v>500000</v>
      </c>
      <c r="O1215" s="1">
        <v>600000</v>
      </c>
      <c r="P1215" s="1">
        <f>O1215</f>
        <v>600000</v>
      </c>
      <c r="Q1215" s="1">
        <v>500000</v>
      </c>
      <c r="R1215" s="1">
        <v>650000</v>
      </c>
      <c r="S1215" s="1">
        <f>R1215</f>
        <v>650000</v>
      </c>
      <c r="T1215" s="1">
        <v>650000</v>
      </c>
      <c r="U1215" s="1">
        <f>T1215</f>
        <v>650000</v>
      </c>
      <c r="V1215" s="57"/>
      <c r="W1215" s="57"/>
      <c r="X1215" s="57"/>
      <c r="Y1215" s="12"/>
    </row>
    <row r="1216" spans="1:25" s="23" customFormat="1" ht="30" hidden="1" x14ac:dyDescent="0.25">
      <c r="A1216" s="28" t="s">
        <v>226</v>
      </c>
      <c r="B1216" s="29">
        <v>11</v>
      </c>
      <c r="C1216" s="53" t="s">
        <v>23</v>
      </c>
      <c r="D1216" s="56" t="s">
        <v>189</v>
      </c>
      <c r="E1216" s="32" t="s">
        <v>111</v>
      </c>
      <c r="F1216" s="20"/>
      <c r="G1216" s="1">
        <v>60000</v>
      </c>
      <c r="H1216" s="1">
        <v>60000</v>
      </c>
      <c r="I1216" s="1"/>
      <c r="J1216" s="1"/>
      <c r="K1216" s="1"/>
      <c r="L1216" s="33" t="str">
        <f t="shared" si="605"/>
        <v>-</v>
      </c>
      <c r="M1216" s="1">
        <v>60000</v>
      </c>
      <c r="N1216" s="1">
        <v>60000</v>
      </c>
      <c r="O1216" s="1">
        <v>70000</v>
      </c>
      <c r="P1216" s="1">
        <f>O1216</f>
        <v>70000</v>
      </c>
      <c r="Q1216" s="1">
        <v>60000</v>
      </c>
      <c r="R1216" s="1">
        <v>70000</v>
      </c>
      <c r="S1216" s="1">
        <f>R1216</f>
        <v>70000</v>
      </c>
      <c r="T1216" s="1">
        <v>70000</v>
      </c>
      <c r="U1216" s="1">
        <f>T1216</f>
        <v>70000</v>
      </c>
      <c r="V1216" s="57"/>
      <c r="W1216" s="57"/>
      <c r="X1216" s="57"/>
      <c r="Y1216" s="12"/>
    </row>
    <row r="1217" spans="1:25" s="23" customFormat="1" ht="15.6" hidden="1" x14ac:dyDescent="0.25">
      <c r="A1217" s="28" t="s">
        <v>226</v>
      </c>
      <c r="B1217" s="29">
        <v>11</v>
      </c>
      <c r="C1217" s="53" t="s">
        <v>23</v>
      </c>
      <c r="D1217" s="56" t="s">
        <v>190</v>
      </c>
      <c r="E1217" s="32" t="s">
        <v>112</v>
      </c>
      <c r="F1217" s="20"/>
      <c r="G1217" s="1">
        <v>300000</v>
      </c>
      <c r="H1217" s="1">
        <v>300000</v>
      </c>
      <c r="I1217" s="1"/>
      <c r="J1217" s="1"/>
      <c r="K1217" s="1"/>
      <c r="L1217" s="33" t="str">
        <f t="shared" si="605"/>
        <v>-</v>
      </c>
      <c r="M1217" s="1">
        <v>300000</v>
      </c>
      <c r="N1217" s="1">
        <v>300000</v>
      </c>
      <c r="O1217" s="1">
        <v>210000</v>
      </c>
      <c r="P1217" s="1">
        <f>O1217</f>
        <v>210000</v>
      </c>
      <c r="Q1217" s="1">
        <v>300000</v>
      </c>
      <c r="R1217" s="1">
        <v>250000</v>
      </c>
      <c r="S1217" s="1">
        <f>R1217</f>
        <v>250000</v>
      </c>
      <c r="T1217" s="1">
        <v>250000</v>
      </c>
      <c r="U1217" s="1">
        <f>T1217</f>
        <v>250000</v>
      </c>
      <c r="V1217" s="57"/>
      <c r="W1217" s="57"/>
      <c r="X1217" s="57"/>
      <c r="Y1217" s="12"/>
    </row>
    <row r="1218" spans="1:25" s="23" customFormat="1" ht="15.6" hidden="1" x14ac:dyDescent="0.25">
      <c r="A1218" s="24" t="s">
        <v>226</v>
      </c>
      <c r="B1218" s="25">
        <v>11</v>
      </c>
      <c r="C1218" s="52" t="s">
        <v>23</v>
      </c>
      <c r="D1218" s="42">
        <v>322</v>
      </c>
      <c r="E1218" s="20"/>
      <c r="F1218" s="20"/>
      <c r="G1218" s="21">
        <f>SUM(G1219:G1223)</f>
        <v>370000</v>
      </c>
      <c r="H1218" s="21">
        <f>SUM(H1219:H1223)</f>
        <v>370000</v>
      </c>
      <c r="I1218" s="21">
        <f>SUM(I1219:I1223)</f>
        <v>0</v>
      </c>
      <c r="J1218" s="21">
        <f>SUM(J1219:J1223)</f>
        <v>0</v>
      </c>
      <c r="K1218" s="21">
        <f>SUM(K1219:K1223)</f>
        <v>0</v>
      </c>
      <c r="L1218" s="22" t="str">
        <f t="shared" si="605"/>
        <v>-</v>
      </c>
      <c r="M1218" s="21">
        <f t="shared" ref="M1218:U1218" si="613">SUM(M1219:M1223)</f>
        <v>390000</v>
      </c>
      <c r="N1218" s="21">
        <f t="shared" si="613"/>
        <v>390000</v>
      </c>
      <c r="O1218" s="21">
        <f t="shared" si="613"/>
        <v>440000</v>
      </c>
      <c r="P1218" s="21">
        <f t="shared" si="613"/>
        <v>440000</v>
      </c>
      <c r="Q1218" s="21">
        <f t="shared" si="613"/>
        <v>390000</v>
      </c>
      <c r="R1218" s="21">
        <f t="shared" si="613"/>
        <v>440000</v>
      </c>
      <c r="S1218" s="21">
        <f t="shared" si="613"/>
        <v>440000</v>
      </c>
      <c r="T1218" s="21">
        <f t="shared" si="613"/>
        <v>440000</v>
      </c>
      <c r="U1218" s="21">
        <f t="shared" si="613"/>
        <v>440000</v>
      </c>
      <c r="V1218" s="57"/>
      <c r="W1218" s="57"/>
      <c r="X1218" s="57"/>
      <c r="Y1218" s="12"/>
    </row>
    <row r="1219" spans="1:25" s="23" customFormat="1" ht="15.6" hidden="1" x14ac:dyDescent="0.25">
      <c r="A1219" s="28" t="s">
        <v>226</v>
      </c>
      <c r="B1219" s="29">
        <v>11</v>
      </c>
      <c r="C1219" s="53" t="s">
        <v>23</v>
      </c>
      <c r="D1219" s="56" t="s">
        <v>191</v>
      </c>
      <c r="E1219" s="32" t="s">
        <v>146</v>
      </c>
      <c r="F1219" s="20"/>
      <c r="G1219" s="1">
        <v>50000</v>
      </c>
      <c r="H1219" s="1">
        <v>50000</v>
      </c>
      <c r="I1219" s="1"/>
      <c r="J1219" s="1"/>
      <c r="K1219" s="1"/>
      <c r="L1219" s="33" t="str">
        <f t="shared" si="605"/>
        <v>-</v>
      </c>
      <c r="M1219" s="1">
        <v>50000</v>
      </c>
      <c r="N1219" s="1">
        <v>50000</v>
      </c>
      <c r="O1219" s="1">
        <v>70000</v>
      </c>
      <c r="P1219" s="1">
        <f>O1219</f>
        <v>70000</v>
      </c>
      <c r="Q1219" s="1">
        <v>50000</v>
      </c>
      <c r="R1219" s="1">
        <v>70000</v>
      </c>
      <c r="S1219" s="1">
        <f>R1219</f>
        <v>70000</v>
      </c>
      <c r="T1219" s="1">
        <v>70000</v>
      </c>
      <c r="U1219" s="1">
        <f>T1219</f>
        <v>70000</v>
      </c>
      <c r="V1219" s="57"/>
      <c r="W1219" s="57"/>
      <c r="X1219" s="57"/>
      <c r="Y1219" s="12"/>
    </row>
    <row r="1220" spans="1:25" s="23" customFormat="1" ht="15.6" hidden="1" x14ac:dyDescent="0.25">
      <c r="A1220" s="28" t="s">
        <v>226</v>
      </c>
      <c r="B1220" s="29">
        <v>11</v>
      </c>
      <c r="C1220" s="53" t="s">
        <v>23</v>
      </c>
      <c r="D1220" s="56" t="s">
        <v>181</v>
      </c>
      <c r="E1220" s="32" t="s">
        <v>115</v>
      </c>
      <c r="F1220" s="20"/>
      <c r="G1220" s="1">
        <v>170000</v>
      </c>
      <c r="H1220" s="1">
        <v>170000</v>
      </c>
      <c r="I1220" s="1"/>
      <c r="J1220" s="1"/>
      <c r="K1220" s="1"/>
      <c r="L1220" s="33" t="str">
        <f t="shared" si="605"/>
        <v>-</v>
      </c>
      <c r="M1220" s="1">
        <v>190000</v>
      </c>
      <c r="N1220" s="1">
        <v>190000</v>
      </c>
      <c r="O1220" s="1">
        <v>150000</v>
      </c>
      <c r="P1220" s="1">
        <f>O1220</f>
        <v>150000</v>
      </c>
      <c r="Q1220" s="1">
        <v>190000</v>
      </c>
      <c r="R1220" s="1">
        <v>150000</v>
      </c>
      <c r="S1220" s="1">
        <f>R1220</f>
        <v>150000</v>
      </c>
      <c r="T1220" s="1">
        <v>150000</v>
      </c>
      <c r="U1220" s="1">
        <f>T1220</f>
        <v>150000</v>
      </c>
      <c r="V1220" s="57"/>
      <c r="W1220" s="57"/>
      <c r="X1220" s="57"/>
      <c r="Y1220" s="12"/>
    </row>
    <row r="1221" spans="1:25" s="23" customFormat="1" ht="30" hidden="1" x14ac:dyDescent="0.25">
      <c r="A1221" s="28" t="s">
        <v>226</v>
      </c>
      <c r="B1221" s="29">
        <v>11</v>
      </c>
      <c r="C1221" s="53" t="s">
        <v>23</v>
      </c>
      <c r="D1221" s="56" t="s">
        <v>246</v>
      </c>
      <c r="E1221" s="32" t="s">
        <v>144</v>
      </c>
      <c r="F1221" s="20"/>
      <c r="G1221" s="1">
        <v>60000</v>
      </c>
      <c r="H1221" s="1">
        <v>60000</v>
      </c>
      <c r="I1221" s="1"/>
      <c r="J1221" s="1"/>
      <c r="K1221" s="1"/>
      <c r="L1221" s="33" t="str">
        <f t="shared" si="605"/>
        <v>-</v>
      </c>
      <c r="M1221" s="1">
        <v>60000</v>
      </c>
      <c r="N1221" s="1">
        <v>60000</v>
      </c>
      <c r="O1221" s="1">
        <v>100000</v>
      </c>
      <c r="P1221" s="1">
        <f>O1221</f>
        <v>100000</v>
      </c>
      <c r="Q1221" s="1">
        <v>60000</v>
      </c>
      <c r="R1221" s="1">
        <v>100000</v>
      </c>
      <c r="S1221" s="1">
        <f>R1221</f>
        <v>100000</v>
      </c>
      <c r="T1221" s="1">
        <v>100000</v>
      </c>
      <c r="U1221" s="1">
        <f>T1221</f>
        <v>100000</v>
      </c>
      <c r="V1221" s="57"/>
      <c r="W1221" s="57"/>
      <c r="X1221" s="57"/>
      <c r="Y1221" s="12"/>
    </row>
    <row r="1222" spans="1:25" s="23" customFormat="1" ht="15.6" hidden="1" x14ac:dyDescent="0.25">
      <c r="A1222" s="28" t="s">
        <v>226</v>
      </c>
      <c r="B1222" s="29">
        <v>11</v>
      </c>
      <c r="C1222" s="53" t="s">
        <v>23</v>
      </c>
      <c r="D1222" s="56" t="s">
        <v>192</v>
      </c>
      <c r="E1222" s="32" t="s">
        <v>151</v>
      </c>
      <c r="F1222" s="20"/>
      <c r="G1222" s="1">
        <v>50000</v>
      </c>
      <c r="H1222" s="1">
        <v>50000</v>
      </c>
      <c r="I1222" s="1"/>
      <c r="J1222" s="1"/>
      <c r="K1222" s="1"/>
      <c r="L1222" s="33" t="str">
        <f t="shared" si="605"/>
        <v>-</v>
      </c>
      <c r="M1222" s="1">
        <v>50000</v>
      </c>
      <c r="N1222" s="1">
        <v>50000</v>
      </c>
      <c r="O1222" s="1">
        <v>50000</v>
      </c>
      <c r="P1222" s="1">
        <f>O1222</f>
        <v>50000</v>
      </c>
      <c r="Q1222" s="1">
        <v>50000</v>
      </c>
      <c r="R1222" s="1">
        <v>50000</v>
      </c>
      <c r="S1222" s="1">
        <f>R1222</f>
        <v>50000</v>
      </c>
      <c r="T1222" s="1">
        <v>50000</v>
      </c>
      <c r="U1222" s="1">
        <f>T1222</f>
        <v>50000</v>
      </c>
      <c r="V1222" s="57"/>
      <c r="W1222" s="57"/>
      <c r="X1222" s="57"/>
      <c r="Y1222" s="12"/>
    </row>
    <row r="1223" spans="1:25" s="23" customFormat="1" ht="15.6" hidden="1" x14ac:dyDescent="0.25">
      <c r="A1223" s="28" t="s">
        <v>226</v>
      </c>
      <c r="B1223" s="29">
        <v>11</v>
      </c>
      <c r="C1223" s="53" t="s">
        <v>23</v>
      </c>
      <c r="D1223" s="56" t="s">
        <v>247</v>
      </c>
      <c r="E1223" s="32" t="s">
        <v>235</v>
      </c>
      <c r="F1223" s="20"/>
      <c r="G1223" s="1">
        <v>40000</v>
      </c>
      <c r="H1223" s="1">
        <v>40000</v>
      </c>
      <c r="I1223" s="1"/>
      <c r="J1223" s="1"/>
      <c r="K1223" s="1"/>
      <c r="L1223" s="33" t="str">
        <f t="shared" si="605"/>
        <v>-</v>
      </c>
      <c r="M1223" s="1">
        <v>40000</v>
      </c>
      <c r="N1223" s="1">
        <v>40000</v>
      </c>
      <c r="O1223" s="1">
        <v>70000</v>
      </c>
      <c r="P1223" s="1">
        <f>O1223</f>
        <v>70000</v>
      </c>
      <c r="Q1223" s="1">
        <v>40000</v>
      </c>
      <c r="R1223" s="1">
        <v>70000</v>
      </c>
      <c r="S1223" s="1">
        <f>R1223</f>
        <v>70000</v>
      </c>
      <c r="T1223" s="1">
        <v>70000</v>
      </c>
      <c r="U1223" s="1">
        <f>T1223</f>
        <v>70000</v>
      </c>
      <c r="V1223" s="57"/>
      <c r="W1223" s="57"/>
      <c r="X1223" s="57"/>
      <c r="Y1223" s="12"/>
    </row>
    <row r="1224" spans="1:25" s="23" customFormat="1" ht="15.6" hidden="1" x14ac:dyDescent="0.25">
      <c r="A1224" s="24" t="s">
        <v>226</v>
      </c>
      <c r="B1224" s="25">
        <v>11</v>
      </c>
      <c r="C1224" s="52" t="s">
        <v>23</v>
      </c>
      <c r="D1224" s="42">
        <v>323</v>
      </c>
      <c r="E1224" s="20"/>
      <c r="F1224" s="20"/>
      <c r="G1224" s="21">
        <f>SUM(G1225:G1232)</f>
        <v>2200000</v>
      </c>
      <c r="H1224" s="21">
        <f>SUM(H1225:H1232)</f>
        <v>2200000</v>
      </c>
      <c r="I1224" s="21">
        <f>SUM(I1225:I1232)</f>
        <v>0</v>
      </c>
      <c r="J1224" s="21">
        <f>SUM(J1225:J1232)</f>
        <v>0</v>
      </c>
      <c r="K1224" s="21">
        <f>SUM(K1225:K1232)</f>
        <v>0</v>
      </c>
      <c r="L1224" s="22" t="str">
        <f t="shared" si="605"/>
        <v>-</v>
      </c>
      <c r="M1224" s="21">
        <f t="shared" ref="M1224:U1224" si="614">SUM(M1225:M1232)</f>
        <v>2220000</v>
      </c>
      <c r="N1224" s="21">
        <f t="shared" si="614"/>
        <v>2220000</v>
      </c>
      <c r="O1224" s="21">
        <f t="shared" si="614"/>
        <v>2400000</v>
      </c>
      <c r="P1224" s="21">
        <f t="shared" si="614"/>
        <v>2400000</v>
      </c>
      <c r="Q1224" s="21">
        <f t="shared" si="614"/>
        <v>2220000</v>
      </c>
      <c r="R1224" s="21">
        <f t="shared" si="614"/>
        <v>2400000</v>
      </c>
      <c r="S1224" s="21">
        <f t="shared" si="614"/>
        <v>2400000</v>
      </c>
      <c r="T1224" s="21">
        <f t="shared" si="614"/>
        <v>2400000</v>
      </c>
      <c r="U1224" s="21">
        <f t="shared" si="614"/>
        <v>2400000</v>
      </c>
      <c r="V1224" s="57"/>
      <c r="W1224" s="57"/>
      <c r="X1224" s="57"/>
      <c r="Y1224" s="12"/>
    </row>
    <row r="1225" spans="1:25" s="23" customFormat="1" ht="15.6" hidden="1" x14ac:dyDescent="0.25">
      <c r="A1225" s="28" t="s">
        <v>226</v>
      </c>
      <c r="B1225" s="29">
        <v>11</v>
      </c>
      <c r="C1225" s="53" t="s">
        <v>23</v>
      </c>
      <c r="D1225" s="56" t="s">
        <v>193</v>
      </c>
      <c r="E1225" s="32" t="s">
        <v>117</v>
      </c>
      <c r="F1225" s="20"/>
      <c r="G1225" s="1">
        <v>160000</v>
      </c>
      <c r="H1225" s="1">
        <v>160000</v>
      </c>
      <c r="I1225" s="1"/>
      <c r="J1225" s="1"/>
      <c r="K1225" s="1"/>
      <c r="L1225" s="33" t="str">
        <f t="shared" si="605"/>
        <v>-</v>
      </c>
      <c r="M1225" s="1">
        <v>160000</v>
      </c>
      <c r="N1225" s="1">
        <v>160000</v>
      </c>
      <c r="O1225" s="1">
        <v>120000</v>
      </c>
      <c r="P1225" s="1">
        <f t="shared" ref="P1225:P1232" si="615">O1225</f>
        <v>120000</v>
      </c>
      <c r="Q1225" s="1">
        <v>160000</v>
      </c>
      <c r="R1225" s="1">
        <v>120000</v>
      </c>
      <c r="S1225" s="1">
        <f t="shared" ref="S1225:S1232" si="616">R1225</f>
        <v>120000</v>
      </c>
      <c r="T1225" s="114">
        <v>120000</v>
      </c>
      <c r="U1225" s="1">
        <f t="shared" ref="U1225:U1232" si="617">T1225</f>
        <v>120000</v>
      </c>
      <c r="V1225" s="57"/>
      <c r="W1225" s="57"/>
      <c r="X1225" s="57"/>
      <c r="Y1225" s="12"/>
    </row>
    <row r="1226" spans="1:25" s="23" customFormat="1" ht="15.6" hidden="1" x14ac:dyDescent="0.25">
      <c r="A1226" s="28" t="s">
        <v>226</v>
      </c>
      <c r="B1226" s="29">
        <v>11</v>
      </c>
      <c r="C1226" s="53" t="s">
        <v>23</v>
      </c>
      <c r="D1226" s="56" t="s">
        <v>182</v>
      </c>
      <c r="E1226" s="32" t="s">
        <v>118</v>
      </c>
      <c r="F1226" s="20"/>
      <c r="G1226" s="1">
        <v>70000</v>
      </c>
      <c r="H1226" s="1">
        <v>70000</v>
      </c>
      <c r="I1226" s="1"/>
      <c r="J1226" s="1"/>
      <c r="K1226" s="1"/>
      <c r="L1226" s="33" t="str">
        <f t="shared" si="605"/>
        <v>-</v>
      </c>
      <c r="M1226" s="1">
        <v>70000</v>
      </c>
      <c r="N1226" s="1">
        <v>70000</v>
      </c>
      <c r="O1226" s="1">
        <v>150000</v>
      </c>
      <c r="P1226" s="1">
        <f t="shared" si="615"/>
        <v>150000</v>
      </c>
      <c r="Q1226" s="1">
        <v>70000</v>
      </c>
      <c r="R1226" s="1">
        <v>150000</v>
      </c>
      <c r="S1226" s="1">
        <f t="shared" si="616"/>
        <v>150000</v>
      </c>
      <c r="T1226" s="1">
        <v>150000</v>
      </c>
      <c r="U1226" s="1">
        <f t="shared" si="617"/>
        <v>150000</v>
      </c>
      <c r="V1226" s="57"/>
      <c r="W1226" s="57"/>
      <c r="X1226" s="57"/>
      <c r="Y1226" s="12"/>
    </row>
    <row r="1227" spans="1:25" s="23" customFormat="1" ht="15.6" hidden="1" x14ac:dyDescent="0.25">
      <c r="A1227" s="28" t="s">
        <v>226</v>
      </c>
      <c r="B1227" s="29">
        <v>11</v>
      </c>
      <c r="C1227" s="53" t="s">
        <v>23</v>
      </c>
      <c r="D1227" s="56" t="s">
        <v>194</v>
      </c>
      <c r="E1227" s="32" t="s">
        <v>119</v>
      </c>
      <c r="F1227" s="20"/>
      <c r="G1227" s="1">
        <v>30000</v>
      </c>
      <c r="H1227" s="1">
        <v>30000</v>
      </c>
      <c r="I1227" s="1"/>
      <c r="J1227" s="1"/>
      <c r="K1227" s="1"/>
      <c r="L1227" s="33" t="str">
        <f t="shared" si="605"/>
        <v>-</v>
      </c>
      <c r="M1227" s="1">
        <v>30000</v>
      </c>
      <c r="N1227" s="1">
        <v>30000</v>
      </c>
      <c r="O1227" s="1">
        <v>20000</v>
      </c>
      <c r="P1227" s="1">
        <f t="shared" si="615"/>
        <v>20000</v>
      </c>
      <c r="Q1227" s="1">
        <v>30000</v>
      </c>
      <c r="R1227" s="1">
        <v>20000</v>
      </c>
      <c r="S1227" s="1">
        <f t="shared" si="616"/>
        <v>20000</v>
      </c>
      <c r="T1227" s="1">
        <v>20000</v>
      </c>
      <c r="U1227" s="1">
        <f t="shared" si="617"/>
        <v>20000</v>
      </c>
      <c r="V1227" s="57"/>
      <c r="W1227" s="57"/>
      <c r="X1227" s="57"/>
      <c r="Y1227" s="12"/>
    </row>
    <row r="1228" spans="1:25" s="23" customFormat="1" ht="15.6" hidden="1" x14ac:dyDescent="0.25">
      <c r="A1228" s="28" t="s">
        <v>226</v>
      </c>
      <c r="B1228" s="29">
        <v>11</v>
      </c>
      <c r="C1228" s="53" t="s">
        <v>23</v>
      </c>
      <c r="D1228" s="56" t="s">
        <v>195</v>
      </c>
      <c r="E1228" s="32" t="s">
        <v>120</v>
      </c>
      <c r="F1228" s="20"/>
      <c r="G1228" s="1">
        <v>70000</v>
      </c>
      <c r="H1228" s="1">
        <v>70000</v>
      </c>
      <c r="I1228" s="1"/>
      <c r="J1228" s="1"/>
      <c r="K1228" s="1"/>
      <c r="L1228" s="33" t="str">
        <f t="shared" si="605"/>
        <v>-</v>
      </c>
      <c r="M1228" s="1">
        <v>70000</v>
      </c>
      <c r="N1228" s="1">
        <v>70000</v>
      </c>
      <c r="O1228" s="1">
        <v>90000</v>
      </c>
      <c r="P1228" s="1">
        <f t="shared" si="615"/>
        <v>90000</v>
      </c>
      <c r="Q1228" s="1">
        <v>70000</v>
      </c>
      <c r="R1228" s="1">
        <v>90000</v>
      </c>
      <c r="S1228" s="1">
        <f t="shared" si="616"/>
        <v>90000</v>
      </c>
      <c r="T1228" s="1">
        <v>90000</v>
      </c>
      <c r="U1228" s="1">
        <f t="shared" si="617"/>
        <v>90000</v>
      </c>
      <c r="V1228" s="57"/>
      <c r="W1228" s="57"/>
      <c r="X1228" s="57"/>
      <c r="Y1228" s="12"/>
    </row>
    <row r="1229" spans="1:25" s="23" customFormat="1" ht="15.6" hidden="1" x14ac:dyDescent="0.25">
      <c r="A1229" s="28" t="s">
        <v>226</v>
      </c>
      <c r="B1229" s="29">
        <v>11</v>
      </c>
      <c r="C1229" s="53" t="s">
        <v>23</v>
      </c>
      <c r="D1229" s="56" t="s">
        <v>196</v>
      </c>
      <c r="E1229" s="32" t="s">
        <v>42</v>
      </c>
      <c r="F1229" s="20"/>
      <c r="G1229" s="1">
        <v>100000</v>
      </c>
      <c r="H1229" s="1">
        <v>100000</v>
      </c>
      <c r="I1229" s="1"/>
      <c r="J1229" s="1"/>
      <c r="K1229" s="1"/>
      <c r="L1229" s="33" t="str">
        <f t="shared" si="605"/>
        <v>-</v>
      </c>
      <c r="M1229" s="1">
        <v>100000</v>
      </c>
      <c r="N1229" s="1">
        <v>100000</v>
      </c>
      <c r="O1229" s="1">
        <v>270000</v>
      </c>
      <c r="P1229" s="1">
        <f t="shared" si="615"/>
        <v>270000</v>
      </c>
      <c r="Q1229" s="1">
        <v>100000</v>
      </c>
      <c r="R1229" s="1">
        <v>270000</v>
      </c>
      <c r="S1229" s="1">
        <f t="shared" si="616"/>
        <v>270000</v>
      </c>
      <c r="T1229" s="1">
        <v>270000</v>
      </c>
      <c r="U1229" s="1">
        <f t="shared" si="617"/>
        <v>270000</v>
      </c>
      <c r="V1229" s="57"/>
      <c r="W1229" s="57"/>
      <c r="X1229" s="57"/>
      <c r="Y1229" s="12"/>
    </row>
    <row r="1230" spans="1:25" s="23" customFormat="1" ht="15.6" hidden="1" x14ac:dyDescent="0.25">
      <c r="A1230" s="28" t="s">
        <v>226</v>
      </c>
      <c r="B1230" s="29">
        <v>11</v>
      </c>
      <c r="C1230" s="53" t="s">
        <v>23</v>
      </c>
      <c r="D1230" s="56" t="s">
        <v>157</v>
      </c>
      <c r="E1230" s="32" t="s">
        <v>36</v>
      </c>
      <c r="F1230" s="20"/>
      <c r="G1230" s="1">
        <v>150000</v>
      </c>
      <c r="H1230" s="1">
        <v>150000</v>
      </c>
      <c r="I1230" s="1"/>
      <c r="J1230" s="1"/>
      <c r="K1230" s="1"/>
      <c r="L1230" s="33" t="str">
        <f t="shared" si="605"/>
        <v>-</v>
      </c>
      <c r="M1230" s="1">
        <v>150000</v>
      </c>
      <c r="N1230" s="1">
        <v>150000</v>
      </c>
      <c r="O1230" s="1">
        <v>150000</v>
      </c>
      <c r="P1230" s="1">
        <f t="shared" si="615"/>
        <v>150000</v>
      </c>
      <c r="Q1230" s="1">
        <v>150000</v>
      </c>
      <c r="R1230" s="1">
        <v>150000</v>
      </c>
      <c r="S1230" s="1">
        <f t="shared" si="616"/>
        <v>150000</v>
      </c>
      <c r="T1230" s="1">
        <v>150000</v>
      </c>
      <c r="U1230" s="1">
        <f t="shared" si="617"/>
        <v>150000</v>
      </c>
      <c r="V1230" s="57"/>
      <c r="W1230" s="57"/>
      <c r="X1230" s="57"/>
      <c r="Y1230" s="12"/>
    </row>
    <row r="1231" spans="1:25" s="23" customFormat="1" ht="15.6" hidden="1" x14ac:dyDescent="0.25">
      <c r="A1231" s="28" t="s">
        <v>226</v>
      </c>
      <c r="B1231" s="29">
        <v>11</v>
      </c>
      <c r="C1231" s="53" t="s">
        <v>23</v>
      </c>
      <c r="D1231" s="56" t="s">
        <v>198</v>
      </c>
      <c r="E1231" s="32" t="s">
        <v>122</v>
      </c>
      <c r="F1231" s="20"/>
      <c r="G1231" s="1">
        <v>120000</v>
      </c>
      <c r="H1231" s="1">
        <v>120000</v>
      </c>
      <c r="I1231" s="1"/>
      <c r="J1231" s="1"/>
      <c r="K1231" s="1"/>
      <c r="L1231" s="33" t="str">
        <f t="shared" si="605"/>
        <v>-</v>
      </c>
      <c r="M1231" s="1">
        <v>140000</v>
      </c>
      <c r="N1231" s="1">
        <v>140000</v>
      </c>
      <c r="O1231" s="1">
        <v>100000</v>
      </c>
      <c r="P1231" s="1">
        <f t="shared" si="615"/>
        <v>100000</v>
      </c>
      <c r="Q1231" s="1">
        <v>140000</v>
      </c>
      <c r="R1231" s="1">
        <v>100000</v>
      </c>
      <c r="S1231" s="1">
        <f t="shared" si="616"/>
        <v>100000</v>
      </c>
      <c r="T1231" s="1">
        <v>100000</v>
      </c>
      <c r="U1231" s="1">
        <f t="shared" si="617"/>
        <v>100000</v>
      </c>
      <c r="V1231" s="57"/>
      <c r="W1231" s="57"/>
      <c r="X1231" s="57"/>
      <c r="Y1231" s="12"/>
    </row>
    <row r="1232" spans="1:25" s="23" customFormat="1" ht="15.6" hidden="1" x14ac:dyDescent="0.25">
      <c r="A1232" s="28" t="s">
        <v>226</v>
      </c>
      <c r="B1232" s="29">
        <v>11</v>
      </c>
      <c r="C1232" s="53" t="s">
        <v>23</v>
      </c>
      <c r="D1232" s="56" t="s">
        <v>199</v>
      </c>
      <c r="E1232" s="32" t="s">
        <v>41</v>
      </c>
      <c r="F1232" s="20"/>
      <c r="G1232" s="1">
        <v>1500000</v>
      </c>
      <c r="H1232" s="1">
        <v>1500000</v>
      </c>
      <c r="I1232" s="1"/>
      <c r="J1232" s="1"/>
      <c r="K1232" s="1"/>
      <c r="L1232" s="33" t="str">
        <f t="shared" si="605"/>
        <v>-</v>
      </c>
      <c r="M1232" s="1">
        <v>1500000</v>
      </c>
      <c r="N1232" s="1">
        <v>1500000</v>
      </c>
      <c r="O1232" s="1">
        <v>1500000</v>
      </c>
      <c r="P1232" s="1">
        <f t="shared" si="615"/>
        <v>1500000</v>
      </c>
      <c r="Q1232" s="1">
        <v>1500000</v>
      </c>
      <c r="R1232" s="1">
        <v>1500000</v>
      </c>
      <c r="S1232" s="1">
        <f t="shared" si="616"/>
        <v>1500000</v>
      </c>
      <c r="T1232" s="1">
        <v>1500000</v>
      </c>
      <c r="U1232" s="1">
        <f t="shared" si="617"/>
        <v>1500000</v>
      </c>
      <c r="V1232" s="57"/>
      <c r="W1232" s="57"/>
      <c r="X1232" s="57"/>
      <c r="Y1232" s="12"/>
    </row>
    <row r="1233" spans="1:25" s="23" customFormat="1" ht="15.6" hidden="1" x14ac:dyDescent="0.25">
      <c r="A1233" s="24" t="s">
        <v>226</v>
      </c>
      <c r="B1233" s="25">
        <v>11</v>
      </c>
      <c r="C1233" s="52" t="s">
        <v>23</v>
      </c>
      <c r="D1233" s="42">
        <v>329</v>
      </c>
      <c r="E1233" s="20"/>
      <c r="F1233" s="20"/>
      <c r="G1233" s="21">
        <f t="shared" ref="G1233:N1233" si="618">SUM(G1234:G1237)</f>
        <v>90000</v>
      </c>
      <c r="H1233" s="21">
        <f t="shared" si="618"/>
        <v>90000</v>
      </c>
      <c r="I1233" s="21">
        <f t="shared" si="618"/>
        <v>0</v>
      </c>
      <c r="J1233" s="21">
        <f t="shared" si="618"/>
        <v>0</v>
      </c>
      <c r="K1233" s="21">
        <f t="shared" si="618"/>
        <v>0</v>
      </c>
      <c r="L1233" s="22" t="str">
        <f t="shared" si="605"/>
        <v>-</v>
      </c>
      <c r="M1233" s="21">
        <f t="shared" si="618"/>
        <v>90000</v>
      </c>
      <c r="N1233" s="21">
        <f t="shared" si="618"/>
        <v>90000</v>
      </c>
      <c r="O1233" s="21">
        <f>SUM(O1234:O1237)</f>
        <v>290000</v>
      </c>
      <c r="P1233" s="21">
        <f t="shared" ref="P1233:U1233" si="619">SUM(P1234:P1237)</f>
        <v>290000</v>
      </c>
      <c r="Q1233" s="21">
        <f t="shared" si="619"/>
        <v>90000</v>
      </c>
      <c r="R1233" s="21">
        <f t="shared" si="619"/>
        <v>290000</v>
      </c>
      <c r="S1233" s="21">
        <f t="shared" si="619"/>
        <v>290000</v>
      </c>
      <c r="T1233" s="21">
        <f t="shared" si="619"/>
        <v>290000</v>
      </c>
      <c r="U1233" s="21">
        <f t="shared" si="619"/>
        <v>290000</v>
      </c>
      <c r="V1233" s="57"/>
      <c r="W1233" s="57"/>
      <c r="X1233" s="57"/>
      <c r="Y1233" s="12"/>
    </row>
    <row r="1234" spans="1:25" ht="30" hidden="1" x14ac:dyDescent="0.25">
      <c r="A1234" s="28" t="s">
        <v>226</v>
      </c>
      <c r="B1234" s="29">
        <v>11</v>
      </c>
      <c r="C1234" s="53" t="s">
        <v>23</v>
      </c>
      <c r="D1234" s="56">
        <v>3291</v>
      </c>
      <c r="E1234" s="32" t="s">
        <v>109</v>
      </c>
      <c r="F1234" s="32"/>
      <c r="G1234" s="1"/>
      <c r="H1234" s="1"/>
      <c r="I1234" s="1"/>
      <c r="J1234" s="1"/>
      <c r="K1234" s="1"/>
      <c r="L1234" s="33" t="str">
        <f t="shared" si="605"/>
        <v>-</v>
      </c>
      <c r="M1234" s="1"/>
      <c r="N1234" s="1"/>
      <c r="O1234" s="1">
        <v>200000</v>
      </c>
      <c r="P1234" s="1">
        <f>O1234</f>
        <v>200000</v>
      </c>
      <c r="Q1234" s="1"/>
      <c r="R1234" s="2">
        <v>200000</v>
      </c>
      <c r="S1234" s="1">
        <f>R1234</f>
        <v>200000</v>
      </c>
      <c r="T1234" s="2">
        <v>200000</v>
      </c>
      <c r="U1234" s="1">
        <f>T1234</f>
        <v>200000</v>
      </c>
    </row>
    <row r="1235" spans="1:25" s="23" customFormat="1" ht="15.6" hidden="1" x14ac:dyDescent="0.25">
      <c r="A1235" s="28" t="s">
        <v>226</v>
      </c>
      <c r="B1235" s="29">
        <v>11</v>
      </c>
      <c r="C1235" s="53" t="s">
        <v>23</v>
      </c>
      <c r="D1235" s="56" t="s">
        <v>201</v>
      </c>
      <c r="E1235" s="32" t="s">
        <v>123</v>
      </c>
      <c r="F1235" s="20"/>
      <c r="G1235" s="1">
        <v>20000</v>
      </c>
      <c r="H1235" s="1">
        <v>20000</v>
      </c>
      <c r="I1235" s="1"/>
      <c r="J1235" s="1"/>
      <c r="K1235" s="1"/>
      <c r="L1235" s="33" t="str">
        <f t="shared" si="605"/>
        <v>-</v>
      </c>
      <c r="M1235" s="1">
        <v>20000</v>
      </c>
      <c r="N1235" s="1">
        <v>20000</v>
      </c>
      <c r="O1235" s="1">
        <v>20000</v>
      </c>
      <c r="P1235" s="1">
        <f>O1235</f>
        <v>20000</v>
      </c>
      <c r="Q1235" s="1">
        <v>20000</v>
      </c>
      <c r="R1235" s="1">
        <v>20000</v>
      </c>
      <c r="S1235" s="1">
        <f>R1235</f>
        <v>20000</v>
      </c>
      <c r="T1235" s="1">
        <v>20000</v>
      </c>
      <c r="U1235" s="1">
        <f>T1235</f>
        <v>20000</v>
      </c>
      <c r="V1235" s="57"/>
      <c r="W1235" s="57"/>
      <c r="X1235" s="57"/>
      <c r="Y1235" s="12"/>
    </row>
    <row r="1236" spans="1:25" s="23" customFormat="1" ht="15.6" hidden="1" x14ac:dyDescent="0.25">
      <c r="A1236" s="28" t="s">
        <v>226</v>
      </c>
      <c r="B1236" s="29">
        <v>11</v>
      </c>
      <c r="C1236" s="53" t="s">
        <v>23</v>
      </c>
      <c r="D1236" s="56" t="s">
        <v>202</v>
      </c>
      <c r="E1236" s="32" t="s">
        <v>124</v>
      </c>
      <c r="F1236" s="20"/>
      <c r="G1236" s="1">
        <v>50000</v>
      </c>
      <c r="H1236" s="1">
        <v>50000</v>
      </c>
      <c r="I1236" s="1"/>
      <c r="J1236" s="1"/>
      <c r="K1236" s="1"/>
      <c r="L1236" s="33" t="str">
        <f t="shared" si="605"/>
        <v>-</v>
      </c>
      <c r="M1236" s="1">
        <v>50000</v>
      </c>
      <c r="N1236" s="1">
        <v>50000</v>
      </c>
      <c r="O1236" s="1">
        <v>50000</v>
      </c>
      <c r="P1236" s="1">
        <f>O1236</f>
        <v>50000</v>
      </c>
      <c r="Q1236" s="1">
        <v>50000</v>
      </c>
      <c r="R1236" s="1">
        <v>50000</v>
      </c>
      <c r="S1236" s="1">
        <f>R1236</f>
        <v>50000</v>
      </c>
      <c r="T1236" s="1">
        <v>50000</v>
      </c>
      <c r="U1236" s="1">
        <f>T1236</f>
        <v>50000</v>
      </c>
      <c r="V1236" s="57"/>
      <c r="W1236" s="57"/>
      <c r="X1236" s="57"/>
      <c r="Y1236" s="12"/>
    </row>
    <row r="1237" spans="1:25" s="23" customFormat="1" ht="15.6" hidden="1" x14ac:dyDescent="0.25">
      <c r="A1237" s="28" t="s">
        <v>226</v>
      </c>
      <c r="B1237" s="29">
        <v>11</v>
      </c>
      <c r="C1237" s="53" t="s">
        <v>23</v>
      </c>
      <c r="D1237" s="56" t="s">
        <v>241</v>
      </c>
      <c r="E1237" s="32" t="s">
        <v>237</v>
      </c>
      <c r="F1237" s="20"/>
      <c r="G1237" s="1">
        <v>20000</v>
      </c>
      <c r="H1237" s="1">
        <v>20000</v>
      </c>
      <c r="I1237" s="1"/>
      <c r="J1237" s="1"/>
      <c r="K1237" s="1"/>
      <c r="L1237" s="33" t="str">
        <f t="shared" si="605"/>
        <v>-</v>
      </c>
      <c r="M1237" s="1">
        <v>20000</v>
      </c>
      <c r="N1237" s="1">
        <v>20000</v>
      </c>
      <c r="O1237" s="1">
        <v>20000</v>
      </c>
      <c r="P1237" s="1">
        <f>O1237</f>
        <v>20000</v>
      </c>
      <c r="Q1237" s="1">
        <v>20000</v>
      </c>
      <c r="R1237" s="1">
        <v>20000</v>
      </c>
      <c r="S1237" s="1">
        <f>R1237</f>
        <v>20000</v>
      </c>
      <c r="T1237" s="1">
        <v>20000</v>
      </c>
      <c r="U1237" s="1">
        <f>T1237</f>
        <v>20000</v>
      </c>
      <c r="V1237" s="57"/>
      <c r="W1237" s="57"/>
      <c r="X1237" s="57"/>
      <c r="Y1237" s="12"/>
    </row>
    <row r="1238" spans="1:25" s="23" customFormat="1" ht="15.6" hidden="1" x14ac:dyDescent="0.25">
      <c r="A1238" s="24" t="s">
        <v>226</v>
      </c>
      <c r="B1238" s="25">
        <v>11</v>
      </c>
      <c r="C1238" s="52" t="s">
        <v>23</v>
      </c>
      <c r="D1238" s="42">
        <v>343</v>
      </c>
      <c r="E1238" s="20"/>
      <c r="F1238" s="20"/>
      <c r="G1238" s="21">
        <f>SUM(G1239:G1240)</f>
        <v>40000</v>
      </c>
      <c r="H1238" s="21">
        <f>SUM(H1239:H1240)</f>
        <v>40000</v>
      </c>
      <c r="I1238" s="21">
        <f>SUM(I1239:I1240)</f>
        <v>0</v>
      </c>
      <c r="J1238" s="21">
        <f>SUM(J1239:J1240)</f>
        <v>0</v>
      </c>
      <c r="K1238" s="21">
        <f>SUM(K1239:K1240)</f>
        <v>0</v>
      </c>
      <c r="L1238" s="22" t="str">
        <f t="shared" si="605"/>
        <v>-</v>
      </c>
      <c r="M1238" s="21">
        <f t="shared" ref="M1238:U1238" si="620">SUM(M1239:M1240)</f>
        <v>40000</v>
      </c>
      <c r="N1238" s="21">
        <f t="shared" si="620"/>
        <v>40000</v>
      </c>
      <c r="O1238" s="21">
        <f t="shared" si="620"/>
        <v>50000</v>
      </c>
      <c r="P1238" s="21">
        <f t="shared" si="620"/>
        <v>50000</v>
      </c>
      <c r="Q1238" s="21">
        <f t="shared" si="620"/>
        <v>40000</v>
      </c>
      <c r="R1238" s="21">
        <f t="shared" si="620"/>
        <v>50000</v>
      </c>
      <c r="S1238" s="21">
        <f t="shared" si="620"/>
        <v>50000</v>
      </c>
      <c r="T1238" s="21">
        <f t="shared" si="620"/>
        <v>50000</v>
      </c>
      <c r="U1238" s="21">
        <f t="shared" si="620"/>
        <v>50000</v>
      </c>
      <c r="V1238" s="57"/>
      <c r="W1238" s="57"/>
      <c r="X1238" s="57"/>
      <c r="Y1238" s="12"/>
    </row>
    <row r="1239" spans="1:25" s="23" customFormat="1" ht="15.6" hidden="1" x14ac:dyDescent="0.25">
      <c r="A1239" s="28" t="s">
        <v>226</v>
      </c>
      <c r="B1239" s="29">
        <v>11</v>
      </c>
      <c r="C1239" s="53" t="s">
        <v>23</v>
      </c>
      <c r="D1239" s="56" t="s">
        <v>204</v>
      </c>
      <c r="E1239" s="32" t="s">
        <v>153</v>
      </c>
      <c r="F1239" s="20"/>
      <c r="G1239" s="1">
        <v>30000</v>
      </c>
      <c r="H1239" s="1">
        <v>30000</v>
      </c>
      <c r="I1239" s="1"/>
      <c r="J1239" s="1"/>
      <c r="K1239" s="1"/>
      <c r="L1239" s="33" t="str">
        <f t="shared" si="605"/>
        <v>-</v>
      </c>
      <c r="M1239" s="1">
        <v>30000</v>
      </c>
      <c r="N1239" s="1">
        <v>30000</v>
      </c>
      <c r="O1239" s="1">
        <v>30000</v>
      </c>
      <c r="P1239" s="1">
        <f>O1239</f>
        <v>30000</v>
      </c>
      <c r="Q1239" s="1">
        <v>30000</v>
      </c>
      <c r="R1239" s="1">
        <v>30000</v>
      </c>
      <c r="S1239" s="1">
        <f>R1239</f>
        <v>30000</v>
      </c>
      <c r="T1239" s="1">
        <v>30000</v>
      </c>
      <c r="U1239" s="1">
        <f>T1239</f>
        <v>30000</v>
      </c>
      <c r="V1239" s="57"/>
      <c r="W1239" s="57"/>
      <c r="X1239" s="57"/>
      <c r="Y1239" s="12"/>
    </row>
    <row r="1240" spans="1:25" hidden="1" x14ac:dyDescent="0.25">
      <c r="A1240" s="28" t="s">
        <v>226</v>
      </c>
      <c r="B1240" s="29">
        <v>11</v>
      </c>
      <c r="C1240" s="53" t="s">
        <v>23</v>
      </c>
      <c r="D1240" s="56">
        <v>3433</v>
      </c>
      <c r="E1240" s="32" t="s">
        <v>126</v>
      </c>
      <c r="F1240" s="32"/>
      <c r="G1240" s="1">
        <v>10000</v>
      </c>
      <c r="H1240" s="1">
        <v>10000</v>
      </c>
      <c r="I1240" s="1"/>
      <c r="J1240" s="1"/>
      <c r="K1240" s="1"/>
      <c r="L1240" s="33" t="str">
        <f t="shared" si="605"/>
        <v>-</v>
      </c>
      <c r="M1240" s="1">
        <v>10000</v>
      </c>
      <c r="N1240" s="1">
        <v>10000</v>
      </c>
      <c r="O1240" s="1">
        <v>20000</v>
      </c>
      <c r="P1240" s="1">
        <f>O1240</f>
        <v>20000</v>
      </c>
      <c r="Q1240" s="1">
        <v>10000</v>
      </c>
      <c r="R1240" s="1">
        <v>20000</v>
      </c>
      <c r="S1240" s="1">
        <f>R1240</f>
        <v>20000</v>
      </c>
      <c r="T1240" s="1">
        <v>20000</v>
      </c>
      <c r="U1240" s="1">
        <f>T1240</f>
        <v>20000</v>
      </c>
    </row>
    <row r="1241" spans="1:25" s="23" customFormat="1" ht="15.6" hidden="1" x14ac:dyDescent="0.25">
      <c r="A1241" s="24" t="s">
        <v>226</v>
      </c>
      <c r="B1241" s="25">
        <v>11</v>
      </c>
      <c r="C1241" s="52" t="s">
        <v>23</v>
      </c>
      <c r="D1241" s="42">
        <v>372</v>
      </c>
      <c r="E1241" s="20"/>
      <c r="F1241" s="20"/>
      <c r="G1241" s="21">
        <f>SUM(G1242)</f>
        <v>20000</v>
      </c>
      <c r="H1241" s="21">
        <f t="shared" ref="H1241:U1241" si="621">SUM(H1242)</f>
        <v>20000</v>
      </c>
      <c r="I1241" s="21">
        <f t="shared" si="621"/>
        <v>0</v>
      </c>
      <c r="J1241" s="21">
        <f t="shared" si="621"/>
        <v>0</v>
      </c>
      <c r="K1241" s="21">
        <f t="shared" si="621"/>
        <v>0</v>
      </c>
      <c r="L1241" s="22" t="str">
        <f t="shared" si="605"/>
        <v>-</v>
      </c>
      <c r="M1241" s="21">
        <f t="shared" si="621"/>
        <v>20000</v>
      </c>
      <c r="N1241" s="21">
        <f t="shared" si="621"/>
        <v>20000</v>
      </c>
      <c r="O1241" s="21">
        <f t="shared" si="621"/>
        <v>20000</v>
      </c>
      <c r="P1241" s="21">
        <f t="shared" si="621"/>
        <v>20000</v>
      </c>
      <c r="Q1241" s="21">
        <f t="shared" si="621"/>
        <v>20000</v>
      </c>
      <c r="R1241" s="21">
        <f t="shared" si="621"/>
        <v>20000</v>
      </c>
      <c r="S1241" s="21">
        <f t="shared" si="621"/>
        <v>20000</v>
      </c>
      <c r="T1241" s="21">
        <f t="shared" si="621"/>
        <v>20000</v>
      </c>
      <c r="U1241" s="21">
        <f t="shared" si="621"/>
        <v>20000</v>
      </c>
      <c r="V1241" s="57"/>
      <c r="W1241" s="57"/>
      <c r="X1241" s="57"/>
      <c r="Y1241" s="12"/>
    </row>
    <row r="1242" spans="1:25" hidden="1" x14ac:dyDescent="0.25">
      <c r="A1242" s="28" t="s">
        <v>226</v>
      </c>
      <c r="B1242" s="29">
        <v>11</v>
      </c>
      <c r="C1242" s="53" t="s">
        <v>23</v>
      </c>
      <c r="D1242" s="56">
        <v>3721</v>
      </c>
      <c r="E1242" s="32" t="s">
        <v>149</v>
      </c>
      <c r="F1242" s="32"/>
      <c r="G1242" s="1">
        <v>20000</v>
      </c>
      <c r="H1242" s="1">
        <v>20000</v>
      </c>
      <c r="I1242" s="1"/>
      <c r="J1242" s="1"/>
      <c r="K1242" s="1"/>
      <c r="L1242" s="33" t="str">
        <f t="shared" si="605"/>
        <v>-</v>
      </c>
      <c r="M1242" s="1">
        <v>20000</v>
      </c>
      <c r="N1242" s="1">
        <v>20000</v>
      </c>
      <c r="O1242" s="1">
        <v>20000</v>
      </c>
      <c r="P1242" s="1">
        <f>O1242</f>
        <v>20000</v>
      </c>
      <c r="Q1242" s="1">
        <v>20000</v>
      </c>
      <c r="R1242" s="1">
        <v>20000</v>
      </c>
      <c r="S1242" s="1">
        <f>R1242</f>
        <v>20000</v>
      </c>
      <c r="T1242" s="1">
        <v>20000</v>
      </c>
      <c r="U1242" s="1">
        <f>T1242</f>
        <v>20000</v>
      </c>
    </row>
    <row r="1243" spans="1:25" s="23" customFormat="1" ht="15.6" hidden="1" x14ac:dyDescent="0.25">
      <c r="A1243" s="24" t="s">
        <v>226</v>
      </c>
      <c r="B1243" s="25">
        <v>11</v>
      </c>
      <c r="C1243" s="52" t="s">
        <v>23</v>
      </c>
      <c r="D1243" s="42">
        <v>412</v>
      </c>
      <c r="E1243" s="20"/>
      <c r="F1243" s="20"/>
      <c r="G1243" s="21">
        <f>SUM(G1244)</f>
        <v>45000</v>
      </c>
      <c r="H1243" s="21">
        <f t="shared" ref="H1243:U1243" si="622">SUM(H1244)</f>
        <v>45000</v>
      </c>
      <c r="I1243" s="21">
        <f t="shared" si="622"/>
        <v>0</v>
      </c>
      <c r="J1243" s="21">
        <f t="shared" si="622"/>
        <v>0</v>
      </c>
      <c r="K1243" s="21">
        <f t="shared" si="622"/>
        <v>0</v>
      </c>
      <c r="L1243" s="22" t="str">
        <f t="shared" si="605"/>
        <v>-</v>
      </c>
      <c r="M1243" s="21">
        <f t="shared" si="622"/>
        <v>45000</v>
      </c>
      <c r="N1243" s="21">
        <f t="shared" si="622"/>
        <v>45000</v>
      </c>
      <c r="O1243" s="21">
        <f t="shared" si="622"/>
        <v>50000</v>
      </c>
      <c r="P1243" s="21">
        <f t="shared" si="622"/>
        <v>50000</v>
      </c>
      <c r="Q1243" s="21">
        <f t="shared" si="622"/>
        <v>45000</v>
      </c>
      <c r="R1243" s="21">
        <f t="shared" si="622"/>
        <v>50000</v>
      </c>
      <c r="S1243" s="21">
        <f t="shared" si="622"/>
        <v>50000</v>
      </c>
      <c r="T1243" s="21">
        <f t="shared" si="622"/>
        <v>50000</v>
      </c>
      <c r="U1243" s="21">
        <f t="shared" si="622"/>
        <v>50000</v>
      </c>
      <c r="V1243" s="57"/>
      <c r="W1243" s="57"/>
      <c r="X1243" s="57"/>
      <c r="Y1243" s="12"/>
    </row>
    <row r="1244" spans="1:25" hidden="1" x14ac:dyDescent="0.25">
      <c r="A1244" s="28" t="s">
        <v>226</v>
      </c>
      <c r="B1244" s="29">
        <v>11</v>
      </c>
      <c r="C1244" s="53" t="s">
        <v>23</v>
      </c>
      <c r="D1244" s="56">
        <v>4123</v>
      </c>
      <c r="E1244" s="32" t="s">
        <v>212</v>
      </c>
      <c r="F1244" s="32"/>
      <c r="G1244" s="1">
        <v>45000</v>
      </c>
      <c r="H1244" s="1">
        <v>45000</v>
      </c>
      <c r="I1244" s="1"/>
      <c r="J1244" s="1"/>
      <c r="K1244" s="1"/>
      <c r="L1244" s="33" t="str">
        <f t="shared" si="605"/>
        <v>-</v>
      </c>
      <c r="M1244" s="1">
        <v>45000</v>
      </c>
      <c r="N1244" s="1">
        <v>45000</v>
      </c>
      <c r="O1244" s="1">
        <v>50000</v>
      </c>
      <c r="P1244" s="1">
        <f>O1244</f>
        <v>50000</v>
      </c>
      <c r="Q1244" s="1">
        <v>45000</v>
      </c>
      <c r="R1244" s="1">
        <v>50000</v>
      </c>
      <c r="S1244" s="1">
        <f>R1244</f>
        <v>50000</v>
      </c>
      <c r="T1244" s="1">
        <v>50000</v>
      </c>
      <c r="U1244" s="1">
        <f>T1244</f>
        <v>50000</v>
      </c>
    </row>
    <row r="1245" spans="1:25" s="23" customFormat="1" ht="15.6" hidden="1" x14ac:dyDescent="0.25">
      <c r="A1245" s="24" t="s">
        <v>226</v>
      </c>
      <c r="B1245" s="25">
        <v>11</v>
      </c>
      <c r="C1245" s="52" t="s">
        <v>23</v>
      </c>
      <c r="D1245" s="42">
        <v>422</v>
      </c>
      <c r="E1245" s="20"/>
      <c r="F1245" s="20"/>
      <c r="G1245" s="21">
        <f>SUM(G1246:G1249)</f>
        <v>417000</v>
      </c>
      <c r="H1245" s="21">
        <f>SUM(H1246:H1249)</f>
        <v>417000</v>
      </c>
      <c r="I1245" s="21">
        <f>SUM(I1246:I1249)</f>
        <v>0</v>
      </c>
      <c r="J1245" s="21">
        <f>SUM(J1246:J1249)</f>
        <v>0</v>
      </c>
      <c r="K1245" s="21">
        <f>SUM(K1246:K1249)</f>
        <v>0</v>
      </c>
      <c r="L1245" s="22" t="str">
        <f t="shared" si="605"/>
        <v>-</v>
      </c>
      <c r="M1245" s="21">
        <f t="shared" ref="M1245:U1245" si="623">SUM(M1246:M1249)</f>
        <v>417000</v>
      </c>
      <c r="N1245" s="21">
        <f t="shared" si="623"/>
        <v>417000</v>
      </c>
      <c r="O1245" s="21">
        <f t="shared" si="623"/>
        <v>340000</v>
      </c>
      <c r="P1245" s="21">
        <f t="shared" si="623"/>
        <v>340000</v>
      </c>
      <c r="Q1245" s="21">
        <f t="shared" si="623"/>
        <v>417000</v>
      </c>
      <c r="R1245" s="21">
        <f t="shared" si="623"/>
        <v>340000</v>
      </c>
      <c r="S1245" s="21">
        <f t="shared" si="623"/>
        <v>340000</v>
      </c>
      <c r="T1245" s="21">
        <f t="shared" si="623"/>
        <v>340000</v>
      </c>
      <c r="U1245" s="21">
        <f t="shared" si="623"/>
        <v>340000</v>
      </c>
      <c r="V1245" s="57"/>
      <c r="W1245" s="57"/>
      <c r="X1245" s="57"/>
      <c r="Y1245" s="12"/>
    </row>
    <row r="1246" spans="1:25" hidden="1" x14ac:dyDescent="0.25">
      <c r="A1246" s="28" t="s">
        <v>226</v>
      </c>
      <c r="B1246" s="29">
        <v>11</v>
      </c>
      <c r="C1246" s="53" t="s">
        <v>23</v>
      </c>
      <c r="D1246" s="56">
        <v>4221</v>
      </c>
      <c r="E1246" s="32" t="s">
        <v>129</v>
      </c>
      <c r="F1246" s="32"/>
      <c r="G1246" s="1">
        <v>150000</v>
      </c>
      <c r="H1246" s="1">
        <v>150000</v>
      </c>
      <c r="I1246" s="1"/>
      <c r="J1246" s="1"/>
      <c r="K1246" s="1"/>
      <c r="L1246" s="33" t="str">
        <f t="shared" si="605"/>
        <v>-</v>
      </c>
      <c r="M1246" s="1">
        <v>150000</v>
      </c>
      <c r="N1246" s="1">
        <v>150000</v>
      </c>
      <c r="O1246" s="1">
        <v>140000</v>
      </c>
      <c r="P1246" s="1">
        <f>O1246</f>
        <v>140000</v>
      </c>
      <c r="Q1246" s="1">
        <v>150000</v>
      </c>
      <c r="R1246" s="1">
        <v>140000</v>
      </c>
      <c r="S1246" s="1">
        <f>R1246</f>
        <v>140000</v>
      </c>
      <c r="T1246" s="1">
        <v>140000</v>
      </c>
      <c r="U1246" s="1">
        <f>T1246</f>
        <v>140000</v>
      </c>
    </row>
    <row r="1247" spans="1:25" hidden="1" x14ac:dyDescent="0.25">
      <c r="A1247" s="28" t="s">
        <v>226</v>
      </c>
      <c r="B1247" s="29">
        <v>11</v>
      </c>
      <c r="C1247" s="53" t="s">
        <v>23</v>
      </c>
      <c r="D1247" s="56">
        <v>4222</v>
      </c>
      <c r="E1247" s="32" t="s">
        <v>130</v>
      </c>
      <c r="F1247" s="32"/>
      <c r="G1247" s="1">
        <v>80000</v>
      </c>
      <c r="H1247" s="1">
        <v>80000</v>
      </c>
      <c r="I1247" s="1"/>
      <c r="J1247" s="1"/>
      <c r="K1247" s="1"/>
      <c r="L1247" s="33" t="str">
        <f t="shared" si="605"/>
        <v>-</v>
      </c>
      <c r="M1247" s="1">
        <v>80000</v>
      </c>
      <c r="N1247" s="1">
        <v>80000</v>
      </c>
      <c r="O1247" s="1">
        <v>50000</v>
      </c>
      <c r="P1247" s="1">
        <f>O1247</f>
        <v>50000</v>
      </c>
      <c r="Q1247" s="1">
        <v>80000</v>
      </c>
      <c r="R1247" s="1">
        <v>50000</v>
      </c>
      <c r="S1247" s="1">
        <f>R1247</f>
        <v>50000</v>
      </c>
      <c r="T1247" s="1">
        <v>50000</v>
      </c>
      <c r="U1247" s="1">
        <f>T1247</f>
        <v>50000</v>
      </c>
    </row>
    <row r="1248" spans="1:25" hidden="1" x14ac:dyDescent="0.25">
      <c r="A1248" s="28" t="s">
        <v>226</v>
      </c>
      <c r="B1248" s="29">
        <v>11</v>
      </c>
      <c r="C1248" s="53" t="s">
        <v>23</v>
      </c>
      <c r="D1248" s="56">
        <v>4223</v>
      </c>
      <c r="E1248" s="32" t="s">
        <v>131</v>
      </c>
      <c r="F1248" s="32"/>
      <c r="G1248" s="1">
        <v>37000</v>
      </c>
      <c r="H1248" s="1">
        <v>37000</v>
      </c>
      <c r="I1248" s="1"/>
      <c r="J1248" s="1"/>
      <c r="K1248" s="1"/>
      <c r="L1248" s="33" t="str">
        <f t="shared" si="605"/>
        <v>-</v>
      </c>
      <c r="M1248" s="1">
        <v>37000</v>
      </c>
      <c r="N1248" s="1">
        <v>37000</v>
      </c>
      <c r="O1248" s="1">
        <v>50000</v>
      </c>
      <c r="P1248" s="1">
        <f>O1248</f>
        <v>50000</v>
      </c>
      <c r="Q1248" s="1">
        <v>37000</v>
      </c>
      <c r="R1248" s="1">
        <v>50000</v>
      </c>
      <c r="S1248" s="1">
        <f>R1248</f>
        <v>50000</v>
      </c>
      <c r="T1248" s="1">
        <v>50000</v>
      </c>
      <c r="U1248" s="1">
        <f>T1248</f>
        <v>50000</v>
      </c>
    </row>
    <row r="1249" spans="1:25" hidden="1" x14ac:dyDescent="0.25">
      <c r="A1249" s="28" t="s">
        <v>226</v>
      </c>
      <c r="B1249" s="29">
        <v>11</v>
      </c>
      <c r="C1249" s="53" t="s">
        <v>23</v>
      </c>
      <c r="D1249" s="56">
        <v>4227</v>
      </c>
      <c r="E1249" s="32" t="s">
        <v>132</v>
      </c>
      <c r="F1249" s="32"/>
      <c r="G1249" s="1">
        <v>150000</v>
      </c>
      <c r="H1249" s="1">
        <v>150000</v>
      </c>
      <c r="I1249" s="1"/>
      <c r="J1249" s="1"/>
      <c r="K1249" s="1"/>
      <c r="L1249" s="33" t="str">
        <f t="shared" si="605"/>
        <v>-</v>
      </c>
      <c r="M1249" s="1">
        <v>150000</v>
      </c>
      <c r="N1249" s="1">
        <v>150000</v>
      </c>
      <c r="O1249" s="1">
        <v>100000</v>
      </c>
      <c r="P1249" s="1">
        <f>O1249</f>
        <v>100000</v>
      </c>
      <c r="Q1249" s="1">
        <v>150000</v>
      </c>
      <c r="R1249" s="1">
        <v>100000</v>
      </c>
      <c r="S1249" s="1">
        <f>R1249</f>
        <v>100000</v>
      </c>
      <c r="T1249" s="1">
        <v>100000</v>
      </c>
      <c r="U1249" s="1">
        <f>T1249</f>
        <v>100000</v>
      </c>
    </row>
    <row r="1250" spans="1:25" s="23" customFormat="1" ht="15.6" hidden="1" x14ac:dyDescent="0.25">
      <c r="A1250" s="24" t="s">
        <v>226</v>
      </c>
      <c r="B1250" s="25">
        <v>11</v>
      </c>
      <c r="C1250" s="52" t="s">
        <v>23</v>
      </c>
      <c r="D1250" s="42">
        <v>426</v>
      </c>
      <c r="E1250" s="20"/>
      <c r="F1250" s="20"/>
      <c r="G1250" s="21">
        <f>SUM(G1251)</f>
        <v>100000</v>
      </c>
      <c r="H1250" s="21">
        <f t="shared" ref="H1250:U1250" si="624">SUM(H1251)</f>
        <v>100000</v>
      </c>
      <c r="I1250" s="21">
        <f t="shared" si="624"/>
        <v>0</v>
      </c>
      <c r="J1250" s="21">
        <f t="shared" si="624"/>
        <v>0</v>
      </c>
      <c r="K1250" s="21">
        <f t="shared" si="624"/>
        <v>0</v>
      </c>
      <c r="L1250" s="22" t="str">
        <f t="shared" si="605"/>
        <v>-</v>
      </c>
      <c r="M1250" s="21">
        <f t="shared" si="624"/>
        <v>100000</v>
      </c>
      <c r="N1250" s="21">
        <f t="shared" si="624"/>
        <v>100000</v>
      </c>
      <c r="O1250" s="21">
        <f t="shared" si="624"/>
        <v>100000</v>
      </c>
      <c r="P1250" s="21">
        <f t="shared" si="624"/>
        <v>100000</v>
      </c>
      <c r="Q1250" s="21">
        <f t="shared" si="624"/>
        <v>100000</v>
      </c>
      <c r="R1250" s="21">
        <f t="shared" si="624"/>
        <v>100000</v>
      </c>
      <c r="S1250" s="21">
        <f t="shared" si="624"/>
        <v>100000</v>
      </c>
      <c r="T1250" s="21">
        <f t="shared" si="624"/>
        <v>100000</v>
      </c>
      <c r="U1250" s="21">
        <f t="shared" si="624"/>
        <v>100000</v>
      </c>
      <c r="V1250" s="57"/>
      <c r="W1250" s="57"/>
      <c r="X1250" s="57"/>
      <c r="Y1250" s="12"/>
    </row>
    <row r="1251" spans="1:25" hidden="1" x14ac:dyDescent="0.25">
      <c r="A1251" s="28" t="s">
        <v>226</v>
      </c>
      <c r="B1251" s="29">
        <v>11</v>
      </c>
      <c r="C1251" s="53" t="s">
        <v>23</v>
      </c>
      <c r="D1251" s="56">
        <v>4262</v>
      </c>
      <c r="E1251" s="32" t="s">
        <v>135</v>
      </c>
      <c r="F1251" s="32"/>
      <c r="G1251" s="1">
        <v>100000</v>
      </c>
      <c r="H1251" s="1">
        <v>100000</v>
      </c>
      <c r="I1251" s="1"/>
      <c r="J1251" s="1"/>
      <c r="K1251" s="1"/>
      <c r="L1251" s="33" t="str">
        <f t="shared" si="605"/>
        <v>-</v>
      </c>
      <c r="M1251" s="1">
        <v>100000</v>
      </c>
      <c r="N1251" s="1">
        <v>100000</v>
      </c>
      <c r="O1251" s="1">
        <v>100000</v>
      </c>
      <c r="P1251" s="1">
        <f>O1251</f>
        <v>100000</v>
      </c>
      <c r="Q1251" s="1">
        <v>100000</v>
      </c>
      <c r="R1251" s="1">
        <v>100000</v>
      </c>
      <c r="S1251" s="1">
        <f>R1251</f>
        <v>100000</v>
      </c>
      <c r="T1251" s="1">
        <v>100000</v>
      </c>
      <c r="U1251" s="1">
        <f>T1251</f>
        <v>100000</v>
      </c>
    </row>
    <row r="1252" spans="1:25" s="23" customFormat="1" ht="15.6" hidden="1" x14ac:dyDescent="0.25">
      <c r="A1252" s="24" t="s">
        <v>226</v>
      </c>
      <c r="B1252" s="25">
        <v>11</v>
      </c>
      <c r="C1252" s="52" t="s">
        <v>23</v>
      </c>
      <c r="D1252" s="42">
        <v>451</v>
      </c>
      <c r="E1252" s="20"/>
      <c r="F1252" s="20"/>
      <c r="G1252" s="21">
        <f>SUM(G1253)</f>
        <v>740000</v>
      </c>
      <c r="H1252" s="21">
        <f t="shared" ref="H1252:U1252" si="625">SUM(H1253)</f>
        <v>740000</v>
      </c>
      <c r="I1252" s="21">
        <f t="shared" si="625"/>
        <v>0</v>
      </c>
      <c r="J1252" s="21">
        <f t="shared" si="625"/>
        <v>0</v>
      </c>
      <c r="K1252" s="21">
        <f t="shared" si="625"/>
        <v>0</v>
      </c>
      <c r="L1252" s="22" t="str">
        <f t="shared" si="605"/>
        <v>-</v>
      </c>
      <c r="M1252" s="21">
        <f t="shared" si="625"/>
        <v>800000</v>
      </c>
      <c r="N1252" s="21">
        <f t="shared" si="625"/>
        <v>800000</v>
      </c>
      <c r="O1252" s="21">
        <f t="shared" si="625"/>
        <v>400000</v>
      </c>
      <c r="P1252" s="21">
        <f t="shared" si="625"/>
        <v>400000</v>
      </c>
      <c r="Q1252" s="21">
        <f t="shared" si="625"/>
        <v>800000</v>
      </c>
      <c r="R1252" s="21">
        <f t="shared" si="625"/>
        <v>400000</v>
      </c>
      <c r="S1252" s="21">
        <f t="shared" si="625"/>
        <v>400000</v>
      </c>
      <c r="T1252" s="21">
        <f t="shared" si="625"/>
        <v>400000</v>
      </c>
      <c r="U1252" s="21">
        <f t="shared" si="625"/>
        <v>400000</v>
      </c>
      <c r="V1252" s="57"/>
      <c r="W1252" s="57"/>
      <c r="X1252" s="57"/>
      <c r="Y1252" s="12"/>
    </row>
    <row r="1253" spans="1:25" hidden="1" x14ac:dyDescent="0.25">
      <c r="A1253" s="28" t="s">
        <v>226</v>
      </c>
      <c r="B1253" s="29">
        <v>11</v>
      </c>
      <c r="C1253" s="53" t="s">
        <v>23</v>
      </c>
      <c r="D1253" s="56">
        <v>4511</v>
      </c>
      <c r="E1253" s="32" t="s">
        <v>136</v>
      </c>
      <c r="F1253" s="32"/>
      <c r="G1253" s="1">
        <v>740000</v>
      </c>
      <c r="H1253" s="1">
        <v>740000</v>
      </c>
      <c r="I1253" s="1"/>
      <c r="J1253" s="1"/>
      <c r="K1253" s="1"/>
      <c r="L1253" s="33" t="str">
        <f t="shared" si="605"/>
        <v>-</v>
      </c>
      <c r="M1253" s="1">
        <v>800000</v>
      </c>
      <c r="N1253" s="1">
        <v>800000</v>
      </c>
      <c r="O1253" s="1">
        <v>400000</v>
      </c>
      <c r="P1253" s="1">
        <f>O1253</f>
        <v>400000</v>
      </c>
      <c r="Q1253" s="1">
        <v>800000</v>
      </c>
      <c r="R1253" s="1">
        <v>400000</v>
      </c>
      <c r="S1253" s="1">
        <f>R1253</f>
        <v>400000</v>
      </c>
      <c r="T1253" s="1">
        <v>400000</v>
      </c>
      <c r="U1253" s="1">
        <f>T1253</f>
        <v>400000</v>
      </c>
    </row>
    <row r="1254" spans="1:25" s="23" customFormat="1" ht="62.4" x14ac:dyDescent="0.25">
      <c r="A1254" s="421" t="s">
        <v>440</v>
      </c>
      <c r="B1254" s="421"/>
      <c r="C1254" s="421"/>
      <c r="D1254" s="421"/>
      <c r="E1254" s="51" t="s">
        <v>35</v>
      </c>
      <c r="F1254" s="51" t="s">
        <v>548</v>
      </c>
      <c r="G1254" s="21">
        <f>G1255+G1259</f>
        <v>200000</v>
      </c>
      <c r="H1254" s="21">
        <f>H1255+H1259</f>
        <v>200000</v>
      </c>
      <c r="I1254" s="21">
        <f>I1255+I1259</f>
        <v>0</v>
      </c>
      <c r="J1254" s="21">
        <f>J1255+J1259</f>
        <v>0</v>
      </c>
      <c r="K1254" s="21">
        <f>K1255+K1259</f>
        <v>0</v>
      </c>
      <c r="L1254" s="22" t="str">
        <f t="shared" si="605"/>
        <v>-</v>
      </c>
      <c r="M1254" s="21">
        <f t="shared" ref="M1254:U1254" si="626">M1255+M1259</f>
        <v>200000</v>
      </c>
      <c r="N1254" s="21">
        <f t="shared" si="626"/>
        <v>200000</v>
      </c>
      <c r="O1254" s="21">
        <f t="shared" si="626"/>
        <v>240000</v>
      </c>
      <c r="P1254" s="21">
        <f t="shared" si="626"/>
        <v>240000</v>
      </c>
      <c r="Q1254" s="21">
        <f t="shared" si="626"/>
        <v>200000</v>
      </c>
      <c r="R1254" s="21">
        <f t="shared" si="626"/>
        <v>240000</v>
      </c>
      <c r="S1254" s="21">
        <f t="shared" si="626"/>
        <v>240000</v>
      </c>
      <c r="T1254" s="21">
        <f t="shared" si="626"/>
        <v>240000</v>
      </c>
      <c r="U1254" s="21">
        <f t="shared" si="626"/>
        <v>240000</v>
      </c>
      <c r="V1254" s="57"/>
      <c r="W1254" s="57"/>
      <c r="X1254" s="57"/>
      <c r="Y1254" s="12"/>
    </row>
    <row r="1255" spans="1:25" s="23" customFormat="1" ht="15.6" hidden="1" x14ac:dyDescent="0.25">
      <c r="A1255" s="24" t="s">
        <v>269</v>
      </c>
      <c r="B1255" s="25">
        <v>11</v>
      </c>
      <c r="C1255" s="52" t="s">
        <v>23</v>
      </c>
      <c r="D1255" s="42">
        <v>323</v>
      </c>
      <c r="E1255" s="20"/>
      <c r="F1255" s="20"/>
      <c r="G1255" s="21">
        <f>SUM(G1256:G1258)</f>
        <v>160000</v>
      </c>
      <c r="H1255" s="21">
        <f>SUM(H1256:H1258)</f>
        <v>160000</v>
      </c>
      <c r="I1255" s="21">
        <f>SUM(I1256:I1258)</f>
        <v>0</v>
      </c>
      <c r="J1255" s="21">
        <f>SUM(J1256:J1258)</f>
        <v>0</v>
      </c>
      <c r="K1255" s="21">
        <f>SUM(K1256:K1258)</f>
        <v>0</v>
      </c>
      <c r="L1255" s="22" t="str">
        <f t="shared" si="605"/>
        <v>-</v>
      </c>
      <c r="M1255" s="21">
        <f t="shared" ref="M1255:U1255" si="627">SUM(M1256:M1258)</f>
        <v>160000</v>
      </c>
      <c r="N1255" s="21">
        <f t="shared" si="627"/>
        <v>160000</v>
      </c>
      <c r="O1255" s="21">
        <f t="shared" si="627"/>
        <v>200000</v>
      </c>
      <c r="P1255" s="21">
        <f t="shared" si="627"/>
        <v>200000</v>
      </c>
      <c r="Q1255" s="21">
        <f t="shared" si="627"/>
        <v>160000</v>
      </c>
      <c r="R1255" s="21">
        <f t="shared" si="627"/>
        <v>200000</v>
      </c>
      <c r="S1255" s="21">
        <f t="shared" si="627"/>
        <v>200000</v>
      </c>
      <c r="T1255" s="21">
        <f t="shared" si="627"/>
        <v>200000</v>
      </c>
      <c r="U1255" s="21">
        <f t="shared" si="627"/>
        <v>200000</v>
      </c>
      <c r="V1255" s="57"/>
      <c r="W1255" s="57"/>
      <c r="X1255" s="57"/>
      <c r="Y1255" s="12"/>
    </row>
    <row r="1256" spans="1:25" hidden="1" x14ac:dyDescent="0.25">
      <c r="A1256" s="28" t="s">
        <v>269</v>
      </c>
      <c r="B1256" s="29">
        <v>11</v>
      </c>
      <c r="C1256" s="53" t="s">
        <v>23</v>
      </c>
      <c r="D1256" s="56">
        <v>3232</v>
      </c>
      <c r="E1256" s="32" t="s">
        <v>118</v>
      </c>
      <c r="F1256" s="32"/>
      <c r="G1256" s="1">
        <v>50000</v>
      </c>
      <c r="H1256" s="1">
        <v>50000</v>
      </c>
      <c r="I1256" s="1"/>
      <c r="J1256" s="1"/>
      <c r="K1256" s="1"/>
      <c r="L1256" s="33" t="str">
        <f t="shared" si="605"/>
        <v>-</v>
      </c>
      <c r="M1256" s="1">
        <v>50000</v>
      </c>
      <c r="N1256" s="1">
        <v>50000</v>
      </c>
      <c r="O1256" s="1">
        <v>50000</v>
      </c>
      <c r="P1256" s="1">
        <f>O1256</f>
        <v>50000</v>
      </c>
      <c r="Q1256" s="1">
        <v>50000</v>
      </c>
      <c r="R1256" s="1">
        <v>50000</v>
      </c>
      <c r="S1256" s="1">
        <f>R1256</f>
        <v>50000</v>
      </c>
      <c r="T1256" s="1">
        <v>50000</v>
      </c>
      <c r="U1256" s="1">
        <f>T1256</f>
        <v>50000</v>
      </c>
    </row>
    <row r="1257" spans="1:25" hidden="1" x14ac:dyDescent="0.25">
      <c r="A1257" s="28" t="s">
        <v>269</v>
      </c>
      <c r="B1257" s="29">
        <v>11</v>
      </c>
      <c r="C1257" s="53" t="s">
        <v>23</v>
      </c>
      <c r="D1257" s="56">
        <v>3235</v>
      </c>
      <c r="E1257" s="32" t="s">
        <v>42</v>
      </c>
      <c r="F1257" s="32"/>
      <c r="G1257" s="1">
        <v>70000</v>
      </c>
      <c r="H1257" s="1">
        <v>70000</v>
      </c>
      <c r="I1257" s="1"/>
      <c r="J1257" s="1"/>
      <c r="K1257" s="1"/>
      <c r="L1257" s="33" t="str">
        <f t="shared" si="605"/>
        <v>-</v>
      </c>
      <c r="M1257" s="1">
        <v>70000</v>
      </c>
      <c r="N1257" s="1">
        <v>70000</v>
      </c>
      <c r="O1257" s="1">
        <v>100000</v>
      </c>
      <c r="P1257" s="1">
        <f>O1257</f>
        <v>100000</v>
      </c>
      <c r="Q1257" s="1">
        <v>70000</v>
      </c>
      <c r="R1257" s="1">
        <v>100000</v>
      </c>
      <c r="S1257" s="1">
        <f>R1257</f>
        <v>100000</v>
      </c>
      <c r="T1257" s="1">
        <v>100000</v>
      </c>
      <c r="U1257" s="1">
        <f>T1257</f>
        <v>100000</v>
      </c>
    </row>
    <row r="1258" spans="1:25" hidden="1" x14ac:dyDescent="0.25">
      <c r="A1258" s="28" t="s">
        <v>269</v>
      </c>
      <c r="B1258" s="29">
        <v>11</v>
      </c>
      <c r="C1258" s="53" t="s">
        <v>23</v>
      </c>
      <c r="D1258" s="56">
        <v>3239</v>
      </c>
      <c r="E1258" s="32" t="s">
        <v>41</v>
      </c>
      <c r="F1258" s="32"/>
      <c r="G1258" s="1">
        <v>40000</v>
      </c>
      <c r="H1258" s="1">
        <v>40000</v>
      </c>
      <c r="I1258" s="1"/>
      <c r="J1258" s="1"/>
      <c r="K1258" s="1"/>
      <c r="L1258" s="33" t="str">
        <f t="shared" si="605"/>
        <v>-</v>
      </c>
      <c r="M1258" s="1">
        <v>40000</v>
      </c>
      <c r="N1258" s="1">
        <v>40000</v>
      </c>
      <c r="O1258" s="1">
        <v>50000</v>
      </c>
      <c r="P1258" s="1">
        <f>O1258</f>
        <v>50000</v>
      </c>
      <c r="Q1258" s="1">
        <v>40000</v>
      </c>
      <c r="R1258" s="1">
        <v>50000</v>
      </c>
      <c r="S1258" s="1">
        <f>R1258</f>
        <v>50000</v>
      </c>
      <c r="T1258" s="1">
        <v>50000</v>
      </c>
      <c r="U1258" s="1">
        <f>T1258</f>
        <v>50000</v>
      </c>
    </row>
    <row r="1259" spans="1:25" s="23" customFormat="1" ht="15.6" hidden="1" x14ac:dyDescent="0.25">
      <c r="A1259" s="24" t="s">
        <v>269</v>
      </c>
      <c r="B1259" s="25">
        <v>11</v>
      </c>
      <c r="C1259" s="52" t="s">
        <v>23</v>
      </c>
      <c r="D1259" s="42">
        <v>329</v>
      </c>
      <c r="E1259" s="20"/>
      <c r="F1259" s="20"/>
      <c r="G1259" s="21">
        <f>SUM(G1260)</f>
        <v>40000</v>
      </c>
      <c r="H1259" s="21">
        <f t="shared" ref="H1259:U1259" si="628">SUM(H1260)</f>
        <v>40000</v>
      </c>
      <c r="I1259" s="21">
        <f t="shared" si="628"/>
        <v>0</v>
      </c>
      <c r="J1259" s="21">
        <f t="shared" si="628"/>
        <v>0</v>
      </c>
      <c r="K1259" s="21">
        <f t="shared" si="628"/>
        <v>0</v>
      </c>
      <c r="L1259" s="22" t="str">
        <f t="shared" si="605"/>
        <v>-</v>
      </c>
      <c r="M1259" s="21">
        <f t="shared" si="628"/>
        <v>40000</v>
      </c>
      <c r="N1259" s="21">
        <f t="shared" si="628"/>
        <v>40000</v>
      </c>
      <c r="O1259" s="21">
        <f t="shared" si="628"/>
        <v>40000</v>
      </c>
      <c r="P1259" s="21">
        <f t="shared" si="628"/>
        <v>40000</v>
      </c>
      <c r="Q1259" s="21">
        <f t="shared" si="628"/>
        <v>40000</v>
      </c>
      <c r="R1259" s="21">
        <f t="shared" si="628"/>
        <v>40000</v>
      </c>
      <c r="S1259" s="21">
        <f t="shared" si="628"/>
        <v>40000</v>
      </c>
      <c r="T1259" s="21">
        <f t="shared" si="628"/>
        <v>40000</v>
      </c>
      <c r="U1259" s="21">
        <f t="shared" si="628"/>
        <v>40000</v>
      </c>
      <c r="V1259" s="57"/>
      <c r="W1259" s="57"/>
      <c r="X1259" s="57"/>
      <c r="Y1259" s="12"/>
    </row>
    <row r="1260" spans="1:25" hidden="1" x14ac:dyDescent="0.25">
      <c r="A1260" s="28" t="s">
        <v>269</v>
      </c>
      <c r="B1260" s="29">
        <v>11</v>
      </c>
      <c r="C1260" s="53" t="s">
        <v>23</v>
      </c>
      <c r="D1260" s="56">
        <v>3292</v>
      </c>
      <c r="E1260" s="32" t="s">
        <v>123</v>
      </c>
      <c r="F1260" s="32"/>
      <c r="G1260" s="1">
        <v>40000</v>
      </c>
      <c r="H1260" s="1">
        <v>40000</v>
      </c>
      <c r="I1260" s="1"/>
      <c r="J1260" s="1"/>
      <c r="K1260" s="1"/>
      <c r="L1260" s="33" t="str">
        <f t="shared" si="605"/>
        <v>-</v>
      </c>
      <c r="M1260" s="1">
        <v>40000</v>
      </c>
      <c r="N1260" s="1">
        <v>40000</v>
      </c>
      <c r="O1260" s="1">
        <v>40000</v>
      </c>
      <c r="P1260" s="1">
        <f>O1260</f>
        <v>40000</v>
      </c>
      <c r="Q1260" s="1">
        <v>40000</v>
      </c>
      <c r="R1260" s="1">
        <v>40000</v>
      </c>
      <c r="S1260" s="1">
        <f>R1260</f>
        <v>40000</v>
      </c>
      <c r="T1260" s="1">
        <v>40000</v>
      </c>
      <c r="U1260" s="1">
        <f>T1260</f>
        <v>40000</v>
      </c>
    </row>
    <row r="1261" spans="1:25" s="23" customFormat="1" ht="62.4" x14ac:dyDescent="0.25">
      <c r="A1261" s="415" t="s">
        <v>440</v>
      </c>
      <c r="B1261" s="415"/>
      <c r="C1261" s="415"/>
      <c r="D1261" s="415"/>
      <c r="E1261" s="51" t="s">
        <v>562</v>
      </c>
      <c r="F1261" s="51" t="s">
        <v>548</v>
      </c>
      <c r="G1261" s="102">
        <f>G1262+G1264+G1266+G1268+G1270</f>
        <v>5185560</v>
      </c>
      <c r="H1261" s="102">
        <f>H1262+H1264+H1266+H1268+H1270</f>
        <v>100000</v>
      </c>
      <c r="I1261" s="102">
        <f>I1262+I1264+I1266+I1268+I1270</f>
        <v>0</v>
      </c>
      <c r="J1261" s="102">
        <f>J1262+J1264+J1266+J1268+J1270</f>
        <v>0</v>
      </c>
      <c r="K1261" s="102">
        <f>K1262+K1264+K1266+K1268+K1270</f>
        <v>0</v>
      </c>
      <c r="L1261" s="103" t="str">
        <f t="shared" si="605"/>
        <v>-</v>
      </c>
      <c r="M1261" s="102">
        <f t="shared" ref="M1261:U1261" si="629">M1262+M1264+M1266+M1268+M1270</f>
        <v>0</v>
      </c>
      <c r="N1261" s="102">
        <f t="shared" si="629"/>
        <v>0</v>
      </c>
      <c r="O1261" s="102">
        <f t="shared" si="629"/>
        <v>4355000</v>
      </c>
      <c r="P1261" s="102">
        <f t="shared" si="629"/>
        <v>90000</v>
      </c>
      <c r="Q1261" s="102">
        <f t="shared" si="629"/>
        <v>0</v>
      </c>
      <c r="R1261" s="102">
        <f t="shared" si="629"/>
        <v>0</v>
      </c>
      <c r="S1261" s="102">
        <f t="shared" si="629"/>
        <v>0</v>
      </c>
      <c r="T1261" s="102">
        <f t="shared" si="629"/>
        <v>0</v>
      </c>
      <c r="U1261" s="102">
        <f t="shared" si="629"/>
        <v>0</v>
      </c>
      <c r="V1261" s="57"/>
      <c r="W1261" s="57"/>
      <c r="X1261" s="57"/>
      <c r="Y1261" s="12"/>
    </row>
    <row r="1262" spans="1:25" s="36" customFormat="1" ht="15.6" hidden="1" x14ac:dyDescent="0.25">
      <c r="A1262" s="24" t="s">
        <v>225</v>
      </c>
      <c r="B1262" s="25">
        <v>12</v>
      </c>
      <c r="C1262" s="52" t="s">
        <v>23</v>
      </c>
      <c r="D1262" s="27">
        <v>323</v>
      </c>
      <c r="E1262" s="20"/>
      <c r="F1262" s="20"/>
      <c r="G1262" s="104">
        <f>SUM(G1263)</f>
        <v>40000</v>
      </c>
      <c r="H1262" s="104">
        <f t="shared" ref="H1262:U1262" si="630">SUM(H1263)</f>
        <v>40000</v>
      </c>
      <c r="I1262" s="104">
        <f t="shared" si="630"/>
        <v>0</v>
      </c>
      <c r="J1262" s="104">
        <f t="shared" si="630"/>
        <v>0</v>
      </c>
      <c r="K1262" s="104">
        <f t="shared" si="630"/>
        <v>0</v>
      </c>
      <c r="L1262" s="105" t="str">
        <f t="shared" si="605"/>
        <v>-</v>
      </c>
      <c r="M1262" s="104">
        <f t="shared" si="630"/>
        <v>0</v>
      </c>
      <c r="N1262" s="104">
        <f t="shared" si="630"/>
        <v>0</v>
      </c>
      <c r="O1262" s="104">
        <f t="shared" si="630"/>
        <v>40000</v>
      </c>
      <c r="P1262" s="104">
        <f t="shared" si="630"/>
        <v>40000</v>
      </c>
      <c r="Q1262" s="104">
        <f t="shared" si="630"/>
        <v>0</v>
      </c>
      <c r="R1262" s="104">
        <f t="shared" si="630"/>
        <v>0</v>
      </c>
      <c r="S1262" s="104">
        <f t="shared" si="630"/>
        <v>0</v>
      </c>
      <c r="T1262" s="104">
        <f t="shared" si="630"/>
        <v>0</v>
      </c>
      <c r="U1262" s="104">
        <f t="shared" si="630"/>
        <v>0</v>
      </c>
      <c r="V1262" s="21"/>
      <c r="W1262" s="21"/>
      <c r="X1262" s="21"/>
      <c r="Y1262" s="132"/>
    </row>
    <row r="1263" spans="1:25" s="35" customFormat="1" hidden="1" x14ac:dyDescent="0.25">
      <c r="A1263" s="28" t="s">
        <v>225</v>
      </c>
      <c r="B1263" s="29">
        <v>12</v>
      </c>
      <c r="C1263" s="53" t="s">
        <v>23</v>
      </c>
      <c r="D1263" s="56">
        <v>3237</v>
      </c>
      <c r="E1263" s="32" t="s">
        <v>36</v>
      </c>
      <c r="F1263" s="32"/>
      <c r="G1263" s="1">
        <v>40000</v>
      </c>
      <c r="H1263" s="1">
        <v>40000</v>
      </c>
      <c r="I1263" s="1"/>
      <c r="J1263" s="1"/>
      <c r="K1263" s="1"/>
      <c r="L1263" s="33" t="str">
        <f t="shared" si="605"/>
        <v>-</v>
      </c>
      <c r="M1263" s="1">
        <v>0</v>
      </c>
      <c r="N1263" s="1">
        <v>0</v>
      </c>
      <c r="O1263" s="1">
        <v>40000</v>
      </c>
      <c r="P1263" s="1">
        <f>O1263</f>
        <v>40000</v>
      </c>
      <c r="Q1263" s="1">
        <v>0</v>
      </c>
      <c r="R1263" s="1"/>
      <c r="S1263" s="1">
        <f>R1263</f>
        <v>0</v>
      </c>
      <c r="T1263" s="1"/>
      <c r="U1263" s="1">
        <f>T1263</f>
        <v>0</v>
      </c>
      <c r="V1263" s="1"/>
      <c r="W1263" s="1"/>
      <c r="X1263" s="1"/>
      <c r="Y1263" s="74"/>
    </row>
    <row r="1264" spans="1:25" s="36" customFormat="1" ht="15.6" hidden="1" x14ac:dyDescent="0.25">
      <c r="A1264" s="24" t="s">
        <v>225</v>
      </c>
      <c r="B1264" s="25">
        <v>12</v>
      </c>
      <c r="C1264" s="52" t="s">
        <v>23</v>
      </c>
      <c r="D1264" s="42">
        <v>422</v>
      </c>
      <c r="E1264" s="20"/>
      <c r="F1264" s="20"/>
      <c r="G1264" s="21">
        <f>SUM(G1265)</f>
        <v>60000</v>
      </c>
      <c r="H1264" s="21">
        <f t="shared" ref="H1264:U1264" si="631">SUM(H1265)</f>
        <v>60000</v>
      </c>
      <c r="I1264" s="21">
        <f t="shared" si="631"/>
        <v>0</v>
      </c>
      <c r="J1264" s="21">
        <f t="shared" si="631"/>
        <v>0</v>
      </c>
      <c r="K1264" s="21">
        <f t="shared" si="631"/>
        <v>0</v>
      </c>
      <c r="L1264" s="22" t="str">
        <f t="shared" si="605"/>
        <v>-</v>
      </c>
      <c r="M1264" s="21">
        <f t="shared" si="631"/>
        <v>0</v>
      </c>
      <c r="N1264" s="21">
        <f t="shared" si="631"/>
        <v>0</v>
      </c>
      <c r="O1264" s="21">
        <f t="shared" si="631"/>
        <v>50000</v>
      </c>
      <c r="P1264" s="21">
        <f t="shared" si="631"/>
        <v>50000</v>
      </c>
      <c r="Q1264" s="21">
        <f t="shared" si="631"/>
        <v>0</v>
      </c>
      <c r="R1264" s="21">
        <f t="shared" si="631"/>
        <v>0</v>
      </c>
      <c r="S1264" s="21">
        <f t="shared" si="631"/>
        <v>0</v>
      </c>
      <c r="T1264" s="21">
        <f t="shared" si="631"/>
        <v>0</v>
      </c>
      <c r="U1264" s="21">
        <f t="shared" si="631"/>
        <v>0</v>
      </c>
      <c r="V1264" s="21"/>
      <c r="W1264" s="21"/>
      <c r="X1264" s="21"/>
      <c r="Y1264" s="132"/>
    </row>
    <row r="1265" spans="1:25" s="35" customFormat="1" hidden="1" x14ac:dyDescent="0.25">
      <c r="A1265" s="28" t="s">
        <v>225</v>
      </c>
      <c r="B1265" s="29">
        <v>12</v>
      </c>
      <c r="C1265" s="53" t="s">
        <v>23</v>
      </c>
      <c r="D1265" s="56">
        <v>4227</v>
      </c>
      <c r="E1265" s="32" t="s">
        <v>132</v>
      </c>
      <c r="F1265" s="32"/>
      <c r="G1265" s="1">
        <v>60000</v>
      </c>
      <c r="H1265" s="1">
        <v>60000</v>
      </c>
      <c r="I1265" s="1"/>
      <c r="J1265" s="1"/>
      <c r="K1265" s="1"/>
      <c r="L1265" s="33" t="str">
        <f t="shared" si="605"/>
        <v>-</v>
      </c>
      <c r="M1265" s="1">
        <v>0</v>
      </c>
      <c r="N1265" s="1">
        <v>0</v>
      </c>
      <c r="O1265" s="1">
        <v>50000</v>
      </c>
      <c r="P1265" s="1">
        <f>O1265</f>
        <v>50000</v>
      </c>
      <c r="Q1265" s="1">
        <v>0</v>
      </c>
      <c r="R1265" s="1"/>
      <c r="S1265" s="1">
        <f>R1265</f>
        <v>0</v>
      </c>
      <c r="T1265" s="1"/>
      <c r="U1265" s="1">
        <f>T1265</f>
        <v>0</v>
      </c>
      <c r="V1265" s="1"/>
      <c r="W1265" s="1"/>
      <c r="X1265" s="1"/>
      <c r="Y1265" s="74"/>
    </row>
    <row r="1266" spans="1:25" s="36" customFormat="1" ht="15.6" hidden="1" x14ac:dyDescent="0.25">
      <c r="A1266" s="24" t="s">
        <v>225</v>
      </c>
      <c r="B1266" s="25">
        <v>51</v>
      </c>
      <c r="C1266" s="52" t="s">
        <v>23</v>
      </c>
      <c r="D1266" s="42">
        <v>323</v>
      </c>
      <c r="E1266" s="20"/>
      <c r="F1266" s="20"/>
      <c r="G1266" s="21">
        <f>SUM(G1267)</f>
        <v>660000</v>
      </c>
      <c r="H1266" s="21">
        <f t="shared" ref="H1266:U1266" si="632">SUM(H1267)</f>
        <v>0</v>
      </c>
      <c r="I1266" s="21">
        <f t="shared" si="632"/>
        <v>0</v>
      </c>
      <c r="J1266" s="21">
        <f t="shared" si="632"/>
        <v>0</v>
      </c>
      <c r="K1266" s="21">
        <f t="shared" si="632"/>
        <v>0</v>
      </c>
      <c r="L1266" s="22" t="str">
        <f t="shared" si="605"/>
        <v>-</v>
      </c>
      <c r="M1266" s="21">
        <f t="shared" si="632"/>
        <v>0</v>
      </c>
      <c r="N1266" s="21">
        <f t="shared" si="632"/>
        <v>0</v>
      </c>
      <c r="O1266" s="21">
        <f t="shared" si="632"/>
        <v>660000</v>
      </c>
      <c r="P1266" s="21">
        <f t="shared" si="632"/>
        <v>0</v>
      </c>
      <c r="Q1266" s="21">
        <f t="shared" si="632"/>
        <v>0</v>
      </c>
      <c r="R1266" s="21">
        <f t="shared" si="632"/>
        <v>0</v>
      </c>
      <c r="S1266" s="21">
        <f t="shared" si="632"/>
        <v>0</v>
      </c>
      <c r="T1266" s="21">
        <f t="shared" si="632"/>
        <v>0</v>
      </c>
      <c r="U1266" s="21">
        <f t="shared" si="632"/>
        <v>0</v>
      </c>
      <c r="V1266" s="21"/>
      <c r="W1266" s="21"/>
      <c r="X1266" s="21"/>
      <c r="Y1266" s="132"/>
    </row>
    <row r="1267" spans="1:25" s="35" customFormat="1" hidden="1" x14ac:dyDescent="0.25">
      <c r="A1267" s="28" t="s">
        <v>225</v>
      </c>
      <c r="B1267" s="29">
        <v>51</v>
      </c>
      <c r="C1267" s="53" t="s">
        <v>23</v>
      </c>
      <c r="D1267" s="56">
        <v>3237</v>
      </c>
      <c r="E1267" s="32" t="s">
        <v>36</v>
      </c>
      <c r="F1267" s="32"/>
      <c r="G1267" s="1">
        <v>660000</v>
      </c>
      <c r="H1267" s="59"/>
      <c r="I1267" s="1"/>
      <c r="J1267" s="59"/>
      <c r="K1267" s="1"/>
      <c r="L1267" s="33" t="str">
        <f t="shared" si="605"/>
        <v>-</v>
      </c>
      <c r="M1267" s="1">
        <v>0</v>
      </c>
      <c r="N1267" s="59"/>
      <c r="O1267" s="1">
        <v>660000</v>
      </c>
      <c r="P1267" s="59"/>
      <c r="Q1267" s="1">
        <v>0</v>
      </c>
      <c r="R1267" s="1"/>
      <c r="S1267" s="59"/>
      <c r="T1267" s="1"/>
      <c r="U1267" s="59"/>
      <c r="V1267" s="1"/>
      <c r="W1267" s="1"/>
      <c r="X1267" s="1"/>
      <c r="Y1267" s="74"/>
    </row>
    <row r="1268" spans="1:25" s="36" customFormat="1" ht="15.6" hidden="1" x14ac:dyDescent="0.25">
      <c r="A1268" s="24" t="s">
        <v>225</v>
      </c>
      <c r="B1268" s="25">
        <v>51</v>
      </c>
      <c r="C1268" s="52" t="s">
        <v>23</v>
      </c>
      <c r="D1268" s="42">
        <v>382</v>
      </c>
      <c r="E1268" s="20"/>
      <c r="F1268" s="20"/>
      <c r="G1268" s="21">
        <f>SUM(G1269)</f>
        <v>4250560</v>
      </c>
      <c r="H1268" s="21">
        <f t="shared" ref="H1268:U1268" si="633">SUM(H1269)</f>
        <v>0</v>
      </c>
      <c r="I1268" s="21">
        <f t="shared" si="633"/>
        <v>0</v>
      </c>
      <c r="J1268" s="21">
        <f t="shared" si="633"/>
        <v>0</v>
      </c>
      <c r="K1268" s="21">
        <f t="shared" si="633"/>
        <v>0</v>
      </c>
      <c r="L1268" s="22" t="str">
        <f>IF(I1268=0, "-", K1268/I1268*100)</f>
        <v>-</v>
      </c>
      <c r="M1268" s="21">
        <f t="shared" si="633"/>
        <v>0</v>
      </c>
      <c r="N1268" s="21">
        <f t="shared" si="633"/>
        <v>0</v>
      </c>
      <c r="O1268" s="21">
        <f t="shared" si="633"/>
        <v>3430000</v>
      </c>
      <c r="P1268" s="21">
        <f t="shared" si="633"/>
        <v>0</v>
      </c>
      <c r="Q1268" s="21">
        <f t="shared" si="633"/>
        <v>0</v>
      </c>
      <c r="R1268" s="21">
        <f t="shared" si="633"/>
        <v>0</v>
      </c>
      <c r="S1268" s="21">
        <f t="shared" si="633"/>
        <v>0</v>
      </c>
      <c r="T1268" s="21">
        <f t="shared" si="633"/>
        <v>0</v>
      </c>
      <c r="U1268" s="21">
        <f t="shared" si="633"/>
        <v>0</v>
      </c>
      <c r="V1268" s="21"/>
      <c r="W1268" s="21"/>
      <c r="X1268" s="21"/>
      <c r="Y1268" s="132"/>
    </row>
    <row r="1269" spans="1:25" s="35" customFormat="1" hidden="1" x14ac:dyDescent="0.25">
      <c r="A1269" s="28" t="s">
        <v>225</v>
      </c>
      <c r="B1269" s="29">
        <v>51</v>
      </c>
      <c r="C1269" s="53" t="s">
        <v>23</v>
      </c>
      <c r="D1269" s="56">
        <v>3821</v>
      </c>
      <c r="E1269" s="32" t="s">
        <v>38</v>
      </c>
      <c r="F1269" s="32"/>
      <c r="G1269" s="1">
        <v>4250560</v>
      </c>
      <c r="H1269" s="59"/>
      <c r="I1269" s="1"/>
      <c r="J1269" s="59"/>
      <c r="K1269" s="1"/>
      <c r="L1269" s="33" t="str">
        <f>IF(I1269=0, "-", K1269/I1269*100)</f>
        <v>-</v>
      </c>
      <c r="M1269" s="1">
        <v>0</v>
      </c>
      <c r="N1269" s="59"/>
      <c r="O1269" s="1">
        <v>3430000</v>
      </c>
      <c r="P1269" s="59"/>
      <c r="Q1269" s="1">
        <v>0</v>
      </c>
      <c r="R1269" s="1"/>
      <c r="S1269" s="59"/>
      <c r="T1269" s="1"/>
      <c r="U1269" s="59"/>
      <c r="V1269" s="1"/>
      <c r="W1269" s="1"/>
      <c r="X1269" s="1"/>
      <c r="Y1269" s="74"/>
    </row>
    <row r="1270" spans="1:25" s="36" customFormat="1" ht="15.6" hidden="1" x14ac:dyDescent="0.25">
      <c r="A1270" s="24" t="s">
        <v>225</v>
      </c>
      <c r="B1270" s="25">
        <v>51</v>
      </c>
      <c r="C1270" s="52" t="s">
        <v>23</v>
      </c>
      <c r="D1270" s="42">
        <v>422</v>
      </c>
      <c r="E1270" s="20"/>
      <c r="F1270" s="20"/>
      <c r="G1270" s="21">
        <f>SUM(G1271:G1272)</f>
        <v>175000</v>
      </c>
      <c r="H1270" s="21">
        <f>SUM(H1271:H1272)</f>
        <v>0</v>
      </c>
      <c r="I1270" s="21">
        <f>SUM(I1271:I1272)</f>
        <v>0</v>
      </c>
      <c r="J1270" s="21">
        <f>SUM(J1271:J1272)</f>
        <v>0</v>
      </c>
      <c r="K1270" s="21">
        <f>SUM(K1271:K1272)</f>
        <v>0</v>
      </c>
      <c r="L1270" s="22" t="str">
        <f>IF(I1270=0, "-", K1270/I1270*100)</f>
        <v>-</v>
      </c>
      <c r="M1270" s="21">
        <f t="shared" ref="M1270:U1270" si="634">SUM(M1271:M1272)</f>
        <v>0</v>
      </c>
      <c r="N1270" s="21">
        <f t="shared" si="634"/>
        <v>0</v>
      </c>
      <c r="O1270" s="21">
        <f t="shared" si="634"/>
        <v>175000</v>
      </c>
      <c r="P1270" s="21">
        <f t="shared" si="634"/>
        <v>0</v>
      </c>
      <c r="Q1270" s="21">
        <f t="shared" si="634"/>
        <v>0</v>
      </c>
      <c r="R1270" s="21">
        <f t="shared" si="634"/>
        <v>0</v>
      </c>
      <c r="S1270" s="21">
        <f t="shared" si="634"/>
        <v>0</v>
      </c>
      <c r="T1270" s="21">
        <f t="shared" si="634"/>
        <v>0</v>
      </c>
      <c r="U1270" s="21">
        <f t="shared" si="634"/>
        <v>0</v>
      </c>
      <c r="V1270" s="21"/>
      <c r="W1270" s="21"/>
      <c r="X1270" s="21"/>
      <c r="Y1270" s="132"/>
    </row>
    <row r="1271" spans="1:25" s="35" customFormat="1" hidden="1" x14ac:dyDescent="0.25">
      <c r="A1271" s="28" t="s">
        <v>225</v>
      </c>
      <c r="B1271" s="29">
        <v>51</v>
      </c>
      <c r="C1271" s="53" t="s">
        <v>23</v>
      </c>
      <c r="D1271" s="56">
        <v>4221</v>
      </c>
      <c r="E1271" s="32" t="s">
        <v>129</v>
      </c>
      <c r="F1271" s="32"/>
      <c r="G1271" s="1">
        <v>0</v>
      </c>
      <c r="H1271" s="59"/>
      <c r="I1271" s="1"/>
      <c r="J1271" s="59"/>
      <c r="K1271" s="1"/>
      <c r="L1271" s="33" t="str">
        <f>IF(I1271=0, "-", K1271/I1271*100)</f>
        <v>-</v>
      </c>
      <c r="M1271" s="1">
        <v>0</v>
      </c>
      <c r="N1271" s="59"/>
      <c r="O1271" s="1"/>
      <c r="P1271" s="59"/>
      <c r="Q1271" s="1">
        <v>0</v>
      </c>
      <c r="R1271" s="1"/>
      <c r="S1271" s="59"/>
      <c r="T1271" s="1"/>
      <c r="U1271" s="59"/>
      <c r="V1271" s="1"/>
      <c r="W1271" s="1"/>
      <c r="X1271" s="1"/>
      <c r="Y1271" s="74"/>
    </row>
    <row r="1272" spans="1:25" s="35" customFormat="1" hidden="1" x14ac:dyDescent="0.25">
      <c r="A1272" s="28" t="s">
        <v>225</v>
      </c>
      <c r="B1272" s="29">
        <v>51</v>
      </c>
      <c r="C1272" s="53" t="s">
        <v>23</v>
      </c>
      <c r="D1272" s="56">
        <v>4227</v>
      </c>
      <c r="E1272" s="32" t="s">
        <v>132</v>
      </c>
      <c r="F1272" s="32"/>
      <c r="G1272" s="1">
        <v>175000</v>
      </c>
      <c r="H1272" s="59"/>
      <c r="I1272" s="1"/>
      <c r="J1272" s="59"/>
      <c r="K1272" s="1"/>
      <c r="L1272" s="33" t="str">
        <f>IF(I1272=0, "-", K1272/I1272*100)</f>
        <v>-</v>
      </c>
      <c r="M1272" s="1">
        <v>0</v>
      </c>
      <c r="N1272" s="59"/>
      <c r="O1272" s="1">
        <v>175000</v>
      </c>
      <c r="P1272" s="59"/>
      <c r="Q1272" s="1">
        <v>0</v>
      </c>
      <c r="R1272" s="1"/>
      <c r="S1272" s="59"/>
      <c r="T1272" s="1"/>
      <c r="U1272" s="59"/>
      <c r="V1272" s="1"/>
      <c r="W1272" s="1"/>
      <c r="X1272" s="1"/>
      <c r="Y1272" s="74"/>
    </row>
    <row r="1273" spans="1:25" ht="15.6" x14ac:dyDescent="0.25">
      <c r="A1273" s="416" t="s">
        <v>187</v>
      </c>
      <c r="B1273" s="416"/>
      <c r="C1273" s="416"/>
      <c r="D1273" s="416"/>
      <c r="E1273" s="416"/>
      <c r="F1273" s="416"/>
      <c r="G1273" s="16">
        <f>SUM(G1274+G1289)</f>
        <v>11185541</v>
      </c>
      <c r="H1273" s="16">
        <f t="shared" ref="H1273:U1273" si="635">SUM(H1274+H1289)</f>
        <v>11185541</v>
      </c>
      <c r="I1273" s="16">
        <f t="shared" si="635"/>
        <v>11185541</v>
      </c>
      <c r="J1273" s="16">
        <f t="shared" si="635"/>
        <v>11185541</v>
      </c>
      <c r="K1273" s="16">
        <f t="shared" si="635"/>
        <v>7724518.4499999993</v>
      </c>
      <c r="L1273" s="17">
        <f t="shared" si="605"/>
        <v>69.058067464059164</v>
      </c>
      <c r="M1273" s="16">
        <f t="shared" si="635"/>
        <v>11185541</v>
      </c>
      <c r="N1273" s="16">
        <f t="shared" si="635"/>
        <v>11185541</v>
      </c>
      <c r="O1273" s="16">
        <f t="shared" si="635"/>
        <v>11190000</v>
      </c>
      <c r="P1273" s="16">
        <f t="shared" si="635"/>
        <v>11190000</v>
      </c>
      <c r="Q1273" s="16">
        <f t="shared" si="635"/>
        <v>11185541</v>
      </c>
      <c r="R1273" s="16">
        <f t="shared" si="635"/>
        <v>11190000</v>
      </c>
      <c r="S1273" s="16">
        <f t="shared" si="635"/>
        <v>11190000</v>
      </c>
      <c r="T1273" s="16">
        <f t="shared" si="635"/>
        <v>11190000</v>
      </c>
      <c r="U1273" s="16">
        <f t="shared" si="635"/>
        <v>11190000</v>
      </c>
    </row>
    <row r="1274" spans="1:25" s="23" customFormat="1" ht="62.4" x14ac:dyDescent="0.25">
      <c r="A1274" s="417" t="s">
        <v>176</v>
      </c>
      <c r="B1274" s="417"/>
      <c r="C1274" s="417"/>
      <c r="D1274" s="417"/>
      <c r="E1274" s="20" t="s">
        <v>261</v>
      </c>
      <c r="F1274" s="20" t="s">
        <v>342</v>
      </c>
      <c r="G1274" s="21">
        <f>G1275+G1277+G1279+G1282+G1284+G1287</f>
        <v>10998755</v>
      </c>
      <c r="H1274" s="21">
        <f t="shared" ref="H1274:U1274" si="636">H1275+H1277+H1279+H1282+H1284+H1287</f>
        <v>10998755</v>
      </c>
      <c r="I1274" s="21">
        <f t="shared" si="636"/>
        <v>10998755</v>
      </c>
      <c r="J1274" s="21">
        <f t="shared" si="636"/>
        <v>10998755</v>
      </c>
      <c r="K1274" s="21">
        <f t="shared" si="636"/>
        <v>7537732.4499999993</v>
      </c>
      <c r="L1274" s="22">
        <f t="shared" si="605"/>
        <v>68.532597098489774</v>
      </c>
      <c r="M1274" s="21">
        <f t="shared" si="636"/>
        <v>10998755</v>
      </c>
      <c r="N1274" s="21">
        <f t="shared" si="636"/>
        <v>10998755</v>
      </c>
      <c r="O1274" s="21">
        <f t="shared" si="636"/>
        <v>11003214</v>
      </c>
      <c r="P1274" s="21">
        <f t="shared" si="636"/>
        <v>11003214</v>
      </c>
      <c r="Q1274" s="21">
        <f t="shared" si="636"/>
        <v>10998755</v>
      </c>
      <c r="R1274" s="21">
        <f t="shared" si="636"/>
        <v>11003214</v>
      </c>
      <c r="S1274" s="21">
        <f t="shared" si="636"/>
        <v>11003214</v>
      </c>
      <c r="T1274" s="21">
        <f t="shared" si="636"/>
        <v>11003214</v>
      </c>
      <c r="U1274" s="21">
        <f t="shared" si="636"/>
        <v>11003214</v>
      </c>
      <c r="V1274" s="57"/>
      <c r="W1274" s="57"/>
      <c r="X1274" s="57"/>
      <c r="Y1274" s="12"/>
    </row>
    <row r="1275" spans="1:25" s="23" customFormat="1" ht="15.6" hidden="1" x14ac:dyDescent="0.25">
      <c r="A1275" s="24" t="s">
        <v>176</v>
      </c>
      <c r="B1275" s="25">
        <v>11</v>
      </c>
      <c r="C1275" s="52" t="s">
        <v>25</v>
      </c>
      <c r="D1275" s="27">
        <v>311</v>
      </c>
      <c r="E1275" s="20"/>
      <c r="F1275" s="20"/>
      <c r="G1275" s="21">
        <f>SUM(G1276)</f>
        <v>7642758</v>
      </c>
      <c r="H1275" s="21">
        <f t="shared" ref="H1275:U1275" si="637">SUM(H1276)</f>
        <v>7642758</v>
      </c>
      <c r="I1275" s="21">
        <f t="shared" si="637"/>
        <v>7642758</v>
      </c>
      <c r="J1275" s="21">
        <f t="shared" si="637"/>
        <v>7642758</v>
      </c>
      <c r="K1275" s="21">
        <f t="shared" si="637"/>
        <v>5554294.75</v>
      </c>
      <c r="L1275" s="22">
        <f t="shared" si="605"/>
        <v>72.673958144429022</v>
      </c>
      <c r="M1275" s="21">
        <f t="shared" si="637"/>
        <v>7642758</v>
      </c>
      <c r="N1275" s="21">
        <f t="shared" si="637"/>
        <v>7642758</v>
      </c>
      <c r="O1275" s="21">
        <f t="shared" si="637"/>
        <v>7677450</v>
      </c>
      <c r="P1275" s="21">
        <f t="shared" si="637"/>
        <v>7677450</v>
      </c>
      <c r="Q1275" s="21">
        <f t="shared" si="637"/>
        <v>7642758</v>
      </c>
      <c r="R1275" s="21">
        <f t="shared" si="637"/>
        <v>7677450</v>
      </c>
      <c r="S1275" s="21">
        <f t="shared" si="637"/>
        <v>7677450</v>
      </c>
      <c r="T1275" s="21">
        <f t="shared" si="637"/>
        <v>7677450</v>
      </c>
      <c r="U1275" s="21">
        <f t="shared" si="637"/>
        <v>7677450</v>
      </c>
      <c r="V1275" s="57">
        <v>8940000</v>
      </c>
      <c r="W1275" s="57"/>
      <c r="X1275" s="57"/>
      <c r="Y1275" s="12" t="s">
        <v>582</v>
      </c>
    </row>
    <row r="1276" spans="1:25" ht="15.6" hidden="1" x14ac:dyDescent="0.25">
      <c r="A1276" s="28" t="s">
        <v>176</v>
      </c>
      <c r="B1276" s="29">
        <v>11</v>
      </c>
      <c r="C1276" s="53" t="s">
        <v>25</v>
      </c>
      <c r="D1276" s="56" t="s">
        <v>177</v>
      </c>
      <c r="E1276" s="32" t="s">
        <v>19</v>
      </c>
      <c r="F1276" s="32"/>
      <c r="G1276" s="1">
        <v>7642758</v>
      </c>
      <c r="H1276" s="1">
        <v>7642758</v>
      </c>
      <c r="I1276" s="1">
        <v>7642758</v>
      </c>
      <c r="J1276" s="1">
        <v>7642758</v>
      </c>
      <c r="K1276" s="1">
        <v>5554294.75</v>
      </c>
      <c r="L1276" s="33">
        <f t="shared" si="605"/>
        <v>72.673958144429022</v>
      </c>
      <c r="M1276" s="1">
        <v>7642758</v>
      </c>
      <c r="N1276" s="1">
        <v>7642758</v>
      </c>
      <c r="O1276" s="1">
        <v>7677450</v>
      </c>
      <c r="P1276" s="1">
        <f>O1276</f>
        <v>7677450</v>
      </c>
      <c r="Q1276" s="1">
        <v>7642758</v>
      </c>
      <c r="R1276" s="1">
        <v>7677450</v>
      </c>
      <c r="S1276" s="1">
        <f>R1276</f>
        <v>7677450</v>
      </c>
      <c r="T1276" s="1">
        <v>7677450</v>
      </c>
      <c r="U1276" s="1">
        <f>T1276</f>
        <v>7677450</v>
      </c>
      <c r="V1276" s="57">
        <f>O1275+O1277+O1279</f>
        <v>8940000</v>
      </c>
      <c r="Y1276" s="12" t="s">
        <v>583</v>
      </c>
    </row>
    <row r="1277" spans="1:25" s="23" customFormat="1" ht="15.6" hidden="1" x14ac:dyDescent="0.25">
      <c r="A1277" s="24" t="s">
        <v>176</v>
      </c>
      <c r="B1277" s="25">
        <v>11</v>
      </c>
      <c r="C1277" s="52" t="s">
        <v>25</v>
      </c>
      <c r="D1277" s="42">
        <v>312</v>
      </c>
      <c r="E1277" s="20"/>
      <c r="F1277" s="20"/>
      <c r="G1277" s="21">
        <f>SUM(G1278)</f>
        <v>87900</v>
      </c>
      <c r="H1277" s="21">
        <f t="shared" ref="H1277:U1277" si="638">SUM(H1278)</f>
        <v>87900</v>
      </c>
      <c r="I1277" s="21">
        <f t="shared" si="638"/>
        <v>87900</v>
      </c>
      <c r="J1277" s="21">
        <f t="shared" si="638"/>
        <v>87900</v>
      </c>
      <c r="K1277" s="21">
        <f t="shared" si="638"/>
        <v>37012.019999999997</v>
      </c>
      <c r="L1277" s="22">
        <f t="shared" si="605"/>
        <v>42.106962457337879</v>
      </c>
      <c r="M1277" s="21">
        <f t="shared" si="638"/>
        <v>87900</v>
      </c>
      <c r="N1277" s="21">
        <f t="shared" si="638"/>
        <v>87900</v>
      </c>
      <c r="O1277" s="21">
        <f t="shared" si="638"/>
        <v>87900</v>
      </c>
      <c r="P1277" s="21">
        <f t="shared" si="638"/>
        <v>87900</v>
      </c>
      <c r="Q1277" s="21">
        <f t="shared" si="638"/>
        <v>87900</v>
      </c>
      <c r="R1277" s="21">
        <f t="shared" si="638"/>
        <v>87900</v>
      </c>
      <c r="S1277" s="21">
        <f t="shared" si="638"/>
        <v>87900</v>
      </c>
      <c r="T1277" s="21">
        <f t="shared" si="638"/>
        <v>87900</v>
      </c>
      <c r="U1277" s="21">
        <f t="shared" si="638"/>
        <v>87900</v>
      </c>
      <c r="V1277" s="76">
        <f>V1275-V1276</f>
        <v>0</v>
      </c>
      <c r="W1277" s="76"/>
      <c r="X1277" s="76"/>
      <c r="Y1277" s="75" t="s">
        <v>570</v>
      </c>
    </row>
    <row r="1278" spans="1:25" hidden="1" x14ac:dyDescent="0.25">
      <c r="A1278" s="28" t="s">
        <v>176</v>
      </c>
      <c r="B1278" s="29">
        <v>11</v>
      </c>
      <c r="C1278" s="53" t="s">
        <v>25</v>
      </c>
      <c r="D1278" s="56" t="s">
        <v>178</v>
      </c>
      <c r="E1278" s="32" t="s">
        <v>138</v>
      </c>
      <c r="F1278" s="32"/>
      <c r="G1278" s="1">
        <v>87900</v>
      </c>
      <c r="H1278" s="1">
        <v>87900</v>
      </c>
      <c r="I1278" s="1">
        <v>87900</v>
      </c>
      <c r="J1278" s="1">
        <v>87900</v>
      </c>
      <c r="K1278" s="1">
        <v>37012.019999999997</v>
      </c>
      <c r="L1278" s="33">
        <f t="shared" si="605"/>
        <v>42.106962457337879</v>
      </c>
      <c r="M1278" s="1">
        <v>87900</v>
      </c>
      <c r="N1278" s="1">
        <v>87900</v>
      </c>
      <c r="O1278" s="1">
        <v>87900</v>
      </c>
      <c r="P1278" s="1">
        <f t="shared" ref="P1278:P1288" si="639">O1278</f>
        <v>87900</v>
      </c>
      <c r="Q1278" s="1">
        <v>87900</v>
      </c>
      <c r="R1278" s="1">
        <v>87900</v>
      </c>
      <c r="S1278" s="1">
        <f t="shared" ref="S1278:S1288" si="640">R1278</f>
        <v>87900</v>
      </c>
      <c r="T1278" s="1">
        <v>87900</v>
      </c>
      <c r="U1278" s="1">
        <f t="shared" ref="U1278:U1288" si="641">T1278</f>
        <v>87900</v>
      </c>
    </row>
    <row r="1279" spans="1:25" s="23" customFormat="1" ht="15.6" hidden="1" x14ac:dyDescent="0.25">
      <c r="A1279" s="24" t="s">
        <v>176</v>
      </c>
      <c r="B1279" s="25">
        <v>11</v>
      </c>
      <c r="C1279" s="52" t="s">
        <v>25</v>
      </c>
      <c r="D1279" s="42">
        <v>313</v>
      </c>
      <c r="E1279" s="20"/>
      <c r="F1279" s="20"/>
      <c r="G1279" s="21">
        <f>SUM(G1280:G1281)</f>
        <v>1169342</v>
      </c>
      <c r="H1279" s="21">
        <f t="shared" ref="H1279:U1279" si="642">SUM(H1280:H1281)</f>
        <v>1169342</v>
      </c>
      <c r="I1279" s="21">
        <f t="shared" si="642"/>
        <v>1169342</v>
      </c>
      <c r="J1279" s="21">
        <f t="shared" si="642"/>
        <v>1169342</v>
      </c>
      <c r="K1279" s="21">
        <f t="shared" si="642"/>
        <v>847743.52</v>
      </c>
      <c r="L1279" s="22">
        <f t="shared" si="605"/>
        <v>72.497483199953479</v>
      </c>
      <c r="M1279" s="21">
        <f t="shared" si="642"/>
        <v>1169342</v>
      </c>
      <c r="N1279" s="21">
        <f t="shared" si="642"/>
        <v>1169342</v>
      </c>
      <c r="O1279" s="21">
        <f t="shared" si="642"/>
        <v>1174650</v>
      </c>
      <c r="P1279" s="21">
        <f t="shared" si="642"/>
        <v>1174650</v>
      </c>
      <c r="Q1279" s="21">
        <f t="shared" si="642"/>
        <v>1169342</v>
      </c>
      <c r="R1279" s="21">
        <f t="shared" si="642"/>
        <v>1174650</v>
      </c>
      <c r="S1279" s="21">
        <f t="shared" si="642"/>
        <v>1174650</v>
      </c>
      <c r="T1279" s="21">
        <f t="shared" si="642"/>
        <v>1174650</v>
      </c>
      <c r="U1279" s="21">
        <f t="shared" si="642"/>
        <v>1174650</v>
      </c>
      <c r="V1279" s="57"/>
      <c r="W1279" s="57"/>
      <c r="X1279" s="57"/>
      <c r="Y1279" s="12"/>
    </row>
    <row r="1280" spans="1:25" hidden="1" x14ac:dyDescent="0.25">
      <c r="A1280" s="28" t="s">
        <v>176</v>
      </c>
      <c r="B1280" s="29">
        <v>11</v>
      </c>
      <c r="C1280" s="53" t="s">
        <v>25</v>
      </c>
      <c r="D1280" s="56" t="s">
        <v>179</v>
      </c>
      <c r="E1280" s="32" t="s">
        <v>280</v>
      </c>
      <c r="F1280" s="32"/>
      <c r="G1280" s="1">
        <v>1031772</v>
      </c>
      <c r="H1280" s="1">
        <v>1031772</v>
      </c>
      <c r="I1280" s="1">
        <v>1031772</v>
      </c>
      <c r="J1280" s="1">
        <v>1031772</v>
      </c>
      <c r="K1280" s="1">
        <v>748008.99</v>
      </c>
      <c r="L1280" s="33">
        <f t="shared" si="605"/>
        <v>72.497508170409745</v>
      </c>
      <c r="M1280" s="1">
        <v>1031772</v>
      </c>
      <c r="N1280" s="1">
        <v>1031772</v>
      </c>
      <c r="O1280" s="1">
        <v>1036456</v>
      </c>
      <c r="P1280" s="1">
        <f t="shared" si="639"/>
        <v>1036456</v>
      </c>
      <c r="Q1280" s="1">
        <v>1031772</v>
      </c>
      <c r="R1280" s="1">
        <v>1036456</v>
      </c>
      <c r="S1280" s="1">
        <f t="shared" si="640"/>
        <v>1036456</v>
      </c>
      <c r="T1280" s="1">
        <v>1036456</v>
      </c>
      <c r="U1280" s="1">
        <f t="shared" si="641"/>
        <v>1036456</v>
      </c>
    </row>
    <row r="1281" spans="1:25" ht="30" hidden="1" x14ac:dyDescent="0.25">
      <c r="A1281" s="28" t="s">
        <v>176</v>
      </c>
      <c r="B1281" s="29">
        <v>11</v>
      </c>
      <c r="C1281" s="53" t="s">
        <v>25</v>
      </c>
      <c r="D1281" s="56" t="s">
        <v>180</v>
      </c>
      <c r="E1281" s="32" t="s">
        <v>258</v>
      </c>
      <c r="F1281" s="32"/>
      <c r="G1281" s="1">
        <v>137570</v>
      </c>
      <c r="H1281" s="1">
        <v>137570</v>
      </c>
      <c r="I1281" s="1">
        <v>137570</v>
      </c>
      <c r="J1281" s="1">
        <v>137570</v>
      </c>
      <c r="K1281" s="1">
        <v>99734.53</v>
      </c>
      <c r="L1281" s="33">
        <f t="shared" si="605"/>
        <v>72.497295922076034</v>
      </c>
      <c r="M1281" s="1">
        <v>137570</v>
      </c>
      <c r="N1281" s="1">
        <v>137570</v>
      </c>
      <c r="O1281" s="1">
        <v>138194</v>
      </c>
      <c r="P1281" s="1">
        <f t="shared" si="639"/>
        <v>138194</v>
      </c>
      <c r="Q1281" s="1">
        <v>137570</v>
      </c>
      <c r="R1281" s="1">
        <v>138194</v>
      </c>
      <c r="S1281" s="1">
        <f t="shared" si="640"/>
        <v>138194</v>
      </c>
      <c r="T1281" s="1">
        <v>138194</v>
      </c>
      <c r="U1281" s="1">
        <f t="shared" si="641"/>
        <v>138194</v>
      </c>
    </row>
    <row r="1282" spans="1:25" s="23" customFormat="1" ht="15.6" hidden="1" x14ac:dyDescent="0.25">
      <c r="A1282" s="24" t="s">
        <v>176</v>
      </c>
      <c r="B1282" s="25">
        <v>11</v>
      </c>
      <c r="C1282" s="52" t="s">
        <v>25</v>
      </c>
      <c r="D1282" s="42">
        <v>322</v>
      </c>
      <c r="E1282" s="20"/>
      <c r="F1282" s="20"/>
      <c r="G1282" s="21">
        <f>SUM(G1283)</f>
        <v>893755</v>
      </c>
      <c r="H1282" s="21">
        <f t="shared" ref="H1282:U1282" si="643">SUM(H1283)</f>
        <v>893755</v>
      </c>
      <c r="I1282" s="21">
        <f t="shared" si="643"/>
        <v>893755</v>
      </c>
      <c r="J1282" s="21">
        <f t="shared" si="643"/>
        <v>893755</v>
      </c>
      <c r="K1282" s="21">
        <f t="shared" si="643"/>
        <v>492978.16</v>
      </c>
      <c r="L1282" s="22">
        <f t="shared" si="605"/>
        <v>55.158086947765327</v>
      </c>
      <c r="M1282" s="21">
        <f t="shared" si="643"/>
        <v>893755</v>
      </c>
      <c r="N1282" s="21">
        <f t="shared" si="643"/>
        <v>893755</v>
      </c>
      <c r="O1282" s="21">
        <f t="shared" si="643"/>
        <v>873454</v>
      </c>
      <c r="P1282" s="21">
        <f t="shared" si="643"/>
        <v>873454</v>
      </c>
      <c r="Q1282" s="21">
        <f t="shared" si="643"/>
        <v>893755</v>
      </c>
      <c r="R1282" s="21">
        <f t="shared" si="643"/>
        <v>873454</v>
      </c>
      <c r="S1282" s="21">
        <f t="shared" si="643"/>
        <v>873454</v>
      </c>
      <c r="T1282" s="21">
        <f t="shared" si="643"/>
        <v>873454</v>
      </c>
      <c r="U1282" s="21">
        <f t="shared" si="643"/>
        <v>873454</v>
      </c>
      <c r="V1282" s="57"/>
      <c r="W1282" s="57"/>
      <c r="X1282" s="57"/>
      <c r="Y1282" s="12"/>
    </row>
    <row r="1283" spans="1:25" hidden="1" x14ac:dyDescent="0.25">
      <c r="A1283" s="28" t="s">
        <v>176</v>
      </c>
      <c r="B1283" s="29">
        <v>11</v>
      </c>
      <c r="C1283" s="53" t="s">
        <v>25</v>
      </c>
      <c r="D1283" s="56" t="s">
        <v>181</v>
      </c>
      <c r="E1283" s="32" t="s">
        <v>115</v>
      </c>
      <c r="F1283" s="32"/>
      <c r="G1283" s="1">
        <v>893755</v>
      </c>
      <c r="H1283" s="1">
        <v>893755</v>
      </c>
      <c r="I1283" s="1">
        <v>893755</v>
      </c>
      <c r="J1283" s="1">
        <v>893755</v>
      </c>
      <c r="K1283" s="1">
        <v>492978.16</v>
      </c>
      <c r="L1283" s="33">
        <f t="shared" si="605"/>
        <v>55.158086947765327</v>
      </c>
      <c r="M1283" s="1">
        <v>893755</v>
      </c>
      <c r="N1283" s="1">
        <v>893755</v>
      </c>
      <c r="O1283" s="1">
        <v>873454</v>
      </c>
      <c r="P1283" s="1">
        <f t="shared" si="639"/>
        <v>873454</v>
      </c>
      <c r="Q1283" s="1">
        <v>893755</v>
      </c>
      <c r="R1283" s="1">
        <v>873454</v>
      </c>
      <c r="S1283" s="1">
        <f t="shared" si="640"/>
        <v>873454</v>
      </c>
      <c r="T1283" s="1">
        <v>873454</v>
      </c>
      <c r="U1283" s="1">
        <f t="shared" si="641"/>
        <v>873454</v>
      </c>
    </row>
    <row r="1284" spans="1:25" s="23" customFormat="1" ht="15.6" hidden="1" x14ac:dyDescent="0.25">
      <c r="A1284" s="24" t="s">
        <v>176</v>
      </c>
      <c r="B1284" s="25">
        <v>11</v>
      </c>
      <c r="C1284" s="52" t="s">
        <v>25</v>
      </c>
      <c r="D1284" s="42">
        <v>323</v>
      </c>
      <c r="E1284" s="20"/>
      <c r="F1284" s="20"/>
      <c r="G1284" s="21">
        <f>SUM(G1285:G1286)</f>
        <v>1015000</v>
      </c>
      <c r="H1284" s="21">
        <f t="shared" ref="H1284:U1284" si="644">SUM(H1285:H1286)</f>
        <v>1015000</v>
      </c>
      <c r="I1284" s="21">
        <f t="shared" si="644"/>
        <v>1015000</v>
      </c>
      <c r="J1284" s="21">
        <f t="shared" si="644"/>
        <v>1015000</v>
      </c>
      <c r="K1284" s="21">
        <f t="shared" si="644"/>
        <v>605704</v>
      </c>
      <c r="L1284" s="22">
        <f t="shared" si="605"/>
        <v>59.67527093596059</v>
      </c>
      <c r="M1284" s="21">
        <f t="shared" si="644"/>
        <v>1015000</v>
      </c>
      <c r="N1284" s="21">
        <f t="shared" si="644"/>
        <v>1015000</v>
      </c>
      <c r="O1284" s="21">
        <f t="shared" si="644"/>
        <v>939760</v>
      </c>
      <c r="P1284" s="21">
        <f t="shared" si="644"/>
        <v>939760</v>
      </c>
      <c r="Q1284" s="21">
        <f t="shared" si="644"/>
        <v>1015000</v>
      </c>
      <c r="R1284" s="21">
        <f t="shared" si="644"/>
        <v>939760</v>
      </c>
      <c r="S1284" s="21">
        <f t="shared" si="644"/>
        <v>939760</v>
      </c>
      <c r="T1284" s="21">
        <f t="shared" si="644"/>
        <v>939760</v>
      </c>
      <c r="U1284" s="21">
        <f t="shared" si="644"/>
        <v>939760</v>
      </c>
      <c r="V1284" s="57"/>
      <c r="W1284" s="57"/>
      <c r="X1284" s="57"/>
      <c r="Y1284" s="12"/>
    </row>
    <row r="1285" spans="1:25" hidden="1" x14ac:dyDescent="0.25">
      <c r="A1285" s="28" t="s">
        <v>176</v>
      </c>
      <c r="B1285" s="29">
        <v>11</v>
      </c>
      <c r="C1285" s="53" t="s">
        <v>25</v>
      </c>
      <c r="D1285" s="56" t="s">
        <v>182</v>
      </c>
      <c r="E1285" s="32" t="s">
        <v>118</v>
      </c>
      <c r="F1285" s="32"/>
      <c r="G1285" s="1">
        <v>765000</v>
      </c>
      <c r="H1285" s="1">
        <v>765000</v>
      </c>
      <c r="I1285" s="1">
        <v>765000</v>
      </c>
      <c r="J1285" s="1">
        <v>765000</v>
      </c>
      <c r="K1285" s="1">
        <v>605704</v>
      </c>
      <c r="L1285" s="33">
        <f t="shared" si="605"/>
        <v>79.176993464052288</v>
      </c>
      <c r="M1285" s="1">
        <v>765000</v>
      </c>
      <c r="N1285" s="1">
        <v>765000</v>
      </c>
      <c r="O1285" s="1">
        <v>786760</v>
      </c>
      <c r="P1285" s="1">
        <f t="shared" si="639"/>
        <v>786760</v>
      </c>
      <c r="Q1285" s="1">
        <v>765000</v>
      </c>
      <c r="R1285" s="1">
        <v>786760</v>
      </c>
      <c r="S1285" s="1">
        <f t="shared" si="640"/>
        <v>786760</v>
      </c>
      <c r="T1285" s="1">
        <v>786760</v>
      </c>
      <c r="U1285" s="1">
        <f t="shared" si="641"/>
        <v>786760</v>
      </c>
    </row>
    <row r="1286" spans="1:25" hidden="1" x14ac:dyDescent="0.25">
      <c r="A1286" s="28" t="s">
        <v>176</v>
      </c>
      <c r="B1286" s="29">
        <v>11</v>
      </c>
      <c r="C1286" s="53" t="s">
        <v>25</v>
      </c>
      <c r="D1286" s="56">
        <v>3235</v>
      </c>
      <c r="E1286" s="32" t="s">
        <v>42</v>
      </c>
      <c r="F1286" s="32"/>
      <c r="G1286" s="1">
        <v>250000</v>
      </c>
      <c r="H1286" s="1">
        <v>250000</v>
      </c>
      <c r="I1286" s="1">
        <v>250000</v>
      </c>
      <c r="J1286" s="1">
        <v>250000</v>
      </c>
      <c r="K1286" s="1">
        <v>0</v>
      </c>
      <c r="L1286" s="33">
        <f t="shared" si="605"/>
        <v>0</v>
      </c>
      <c r="M1286" s="1">
        <v>250000</v>
      </c>
      <c r="N1286" s="1">
        <v>250000</v>
      </c>
      <c r="O1286" s="1">
        <v>153000</v>
      </c>
      <c r="P1286" s="1">
        <f t="shared" si="639"/>
        <v>153000</v>
      </c>
      <c r="Q1286" s="1">
        <v>250000</v>
      </c>
      <c r="R1286" s="1">
        <v>153000</v>
      </c>
      <c r="S1286" s="1">
        <f t="shared" si="640"/>
        <v>153000</v>
      </c>
      <c r="T1286" s="1">
        <v>153000</v>
      </c>
      <c r="U1286" s="1">
        <f t="shared" si="641"/>
        <v>153000</v>
      </c>
    </row>
    <row r="1287" spans="1:25" s="23" customFormat="1" ht="15.6" hidden="1" x14ac:dyDescent="0.25">
      <c r="A1287" s="24" t="s">
        <v>176</v>
      </c>
      <c r="B1287" s="25">
        <v>11</v>
      </c>
      <c r="C1287" s="52" t="s">
        <v>25</v>
      </c>
      <c r="D1287" s="42">
        <v>329</v>
      </c>
      <c r="E1287" s="20"/>
      <c r="F1287" s="20"/>
      <c r="G1287" s="21">
        <f>SUM(G1288)</f>
        <v>190000</v>
      </c>
      <c r="H1287" s="21">
        <f t="shared" ref="H1287:U1287" si="645">SUM(H1288)</f>
        <v>190000</v>
      </c>
      <c r="I1287" s="21">
        <f t="shared" si="645"/>
        <v>190000</v>
      </c>
      <c r="J1287" s="21">
        <f t="shared" si="645"/>
        <v>190000</v>
      </c>
      <c r="K1287" s="21">
        <f t="shared" si="645"/>
        <v>0</v>
      </c>
      <c r="L1287" s="22">
        <f t="shared" si="605"/>
        <v>0</v>
      </c>
      <c r="M1287" s="21">
        <f t="shared" si="645"/>
        <v>190000</v>
      </c>
      <c r="N1287" s="21">
        <f t="shared" si="645"/>
        <v>190000</v>
      </c>
      <c r="O1287" s="21">
        <f t="shared" si="645"/>
        <v>250000</v>
      </c>
      <c r="P1287" s="21">
        <f t="shared" si="645"/>
        <v>250000</v>
      </c>
      <c r="Q1287" s="21">
        <f t="shared" si="645"/>
        <v>190000</v>
      </c>
      <c r="R1287" s="21">
        <f t="shared" si="645"/>
        <v>250000</v>
      </c>
      <c r="S1287" s="21">
        <f t="shared" si="645"/>
        <v>250000</v>
      </c>
      <c r="T1287" s="21">
        <f t="shared" si="645"/>
        <v>250000</v>
      </c>
      <c r="U1287" s="21">
        <f t="shared" si="645"/>
        <v>250000</v>
      </c>
      <c r="V1287" s="57"/>
      <c r="W1287" s="57"/>
      <c r="X1287" s="57"/>
      <c r="Y1287" s="12"/>
    </row>
    <row r="1288" spans="1:25" hidden="1" x14ac:dyDescent="0.25">
      <c r="A1288" s="28" t="s">
        <v>176</v>
      </c>
      <c r="B1288" s="29">
        <v>11</v>
      </c>
      <c r="C1288" s="53" t="s">
        <v>25</v>
      </c>
      <c r="D1288" s="56">
        <v>3294</v>
      </c>
      <c r="E1288" s="32" t="s">
        <v>37</v>
      </c>
      <c r="F1288" s="32"/>
      <c r="G1288" s="1">
        <v>190000</v>
      </c>
      <c r="H1288" s="1">
        <v>190000</v>
      </c>
      <c r="I1288" s="1">
        <v>190000</v>
      </c>
      <c r="J1288" s="1">
        <v>190000</v>
      </c>
      <c r="K1288" s="1">
        <v>0</v>
      </c>
      <c r="L1288" s="33">
        <f t="shared" si="605"/>
        <v>0</v>
      </c>
      <c r="M1288" s="1">
        <v>190000</v>
      </c>
      <c r="N1288" s="1">
        <v>190000</v>
      </c>
      <c r="O1288" s="1">
        <v>250000</v>
      </c>
      <c r="P1288" s="1">
        <f t="shared" si="639"/>
        <v>250000</v>
      </c>
      <c r="Q1288" s="1">
        <v>190000</v>
      </c>
      <c r="R1288" s="1">
        <v>250000</v>
      </c>
      <c r="S1288" s="1">
        <f t="shared" si="640"/>
        <v>250000</v>
      </c>
      <c r="T1288" s="1">
        <v>250000</v>
      </c>
      <c r="U1288" s="1">
        <f t="shared" si="641"/>
        <v>250000</v>
      </c>
    </row>
    <row r="1289" spans="1:25" s="23" customFormat="1" ht="62.4" x14ac:dyDescent="0.25">
      <c r="A1289" s="417" t="s">
        <v>270</v>
      </c>
      <c r="B1289" s="418"/>
      <c r="C1289" s="418"/>
      <c r="D1289" s="418"/>
      <c r="E1289" s="20" t="s">
        <v>242</v>
      </c>
      <c r="F1289" s="20" t="s">
        <v>342</v>
      </c>
      <c r="G1289" s="21">
        <f>G1290</f>
        <v>186786</v>
      </c>
      <c r="H1289" s="21">
        <f t="shared" ref="H1289:U1289" si="646">H1290</f>
        <v>186786</v>
      </c>
      <c r="I1289" s="21">
        <f t="shared" si="646"/>
        <v>186786</v>
      </c>
      <c r="J1289" s="21">
        <f t="shared" si="646"/>
        <v>186786</v>
      </c>
      <c r="K1289" s="21">
        <f t="shared" si="646"/>
        <v>186786</v>
      </c>
      <c r="L1289" s="22">
        <f t="shared" si="605"/>
        <v>100</v>
      </c>
      <c r="M1289" s="21">
        <f t="shared" si="646"/>
        <v>186786</v>
      </c>
      <c r="N1289" s="21">
        <f t="shared" si="646"/>
        <v>186786</v>
      </c>
      <c r="O1289" s="21">
        <f t="shared" si="646"/>
        <v>186786</v>
      </c>
      <c r="P1289" s="21">
        <f t="shared" si="646"/>
        <v>186786</v>
      </c>
      <c r="Q1289" s="21">
        <f t="shared" si="646"/>
        <v>186786</v>
      </c>
      <c r="R1289" s="21">
        <f t="shared" si="646"/>
        <v>186786</v>
      </c>
      <c r="S1289" s="21">
        <f t="shared" si="646"/>
        <v>186786</v>
      </c>
      <c r="T1289" s="21">
        <f t="shared" si="646"/>
        <v>186786</v>
      </c>
      <c r="U1289" s="21">
        <f t="shared" si="646"/>
        <v>186786</v>
      </c>
      <c r="V1289" s="57"/>
      <c r="W1289" s="57"/>
      <c r="X1289" s="57"/>
      <c r="Y1289" s="12"/>
    </row>
    <row r="1290" spans="1:25" s="23" customFormat="1" ht="15.6" hidden="1" x14ac:dyDescent="0.25">
      <c r="A1290" s="24" t="s">
        <v>270</v>
      </c>
      <c r="B1290" s="25">
        <v>11</v>
      </c>
      <c r="C1290" s="52" t="s">
        <v>25</v>
      </c>
      <c r="D1290" s="42">
        <v>422</v>
      </c>
      <c r="E1290" s="20"/>
      <c r="F1290" s="20"/>
      <c r="G1290" s="21">
        <f>SUM(G1291)</f>
        <v>186786</v>
      </c>
      <c r="H1290" s="21">
        <f t="shared" ref="H1290:U1290" si="647">SUM(H1291)</f>
        <v>186786</v>
      </c>
      <c r="I1290" s="21">
        <f t="shared" si="647"/>
        <v>186786</v>
      </c>
      <c r="J1290" s="21">
        <f t="shared" si="647"/>
        <v>186786</v>
      </c>
      <c r="K1290" s="21">
        <f t="shared" si="647"/>
        <v>186786</v>
      </c>
      <c r="L1290" s="22">
        <f t="shared" si="605"/>
        <v>100</v>
      </c>
      <c r="M1290" s="21">
        <f t="shared" si="647"/>
        <v>186786</v>
      </c>
      <c r="N1290" s="21">
        <f t="shared" si="647"/>
        <v>186786</v>
      </c>
      <c r="O1290" s="21">
        <f t="shared" si="647"/>
        <v>186786</v>
      </c>
      <c r="P1290" s="21">
        <f t="shared" si="647"/>
        <v>186786</v>
      </c>
      <c r="Q1290" s="21">
        <f t="shared" si="647"/>
        <v>186786</v>
      </c>
      <c r="R1290" s="21">
        <f t="shared" si="647"/>
        <v>186786</v>
      </c>
      <c r="S1290" s="21">
        <f t="shared" si="647"/>
        <v>186786</v>
      </c>
      <c r="T1290" s="21">
        <f t="shared" si="647"/>
        <v>186786</v>
      </c>
      <c r="U1290" s="21">
        <f t="shared" si="647"/>
        <v>186786</v>
      </c>
      <c r="V1290" s="57"/>
      <c r="W1290" s="57"/>
      <c r="X1290" s="57"/>
      <c r="Y1290" s="12"/>
    </row>
    <row r="1291" spans="1:25" hidden="1" x14ac:dyDescent="0.25">
      <c r="A1291" s="28" t="s">
        <v>270</v>
      </c>
      <c r="B1291" s="29">
        <v>11</v>
      </c>
      <c r="C1291" s="53" t="s">
        <v>25</v>
      </c>
      <c r="D1291" s="56" t="s">
        <v>159</v>
      </c>
      <c r="E1291" s="32" t="s">
        <v>129</v>
      </c>
      <c r="F1291" s="32"/>
      <c r="G1291" s="1">
        <v>186786</v>
      </c>
      <c r="H1291" s="1">
        <v>186786</v>
      </c>
      <c r="I1291" s="1">
        <v>186786</v>
      </c>
      <c r="J1291" s="1">
        <v>186786</v>
      </c>
      <c r="K1291" s="1">
        <v>186786</v>
      </c>
      <c r="L1291" s="33">
        <f t="shared" si="605"/>
        <v>100</v>
      </c>
      <c r="M1291" s="1">
        <v>186786</v>
      </c>
      <c r="N1291" s="1">
        <v>186786</v>
      </c>
      <c r="O1291" s="1">
        <v>186786</v>
      </c>
      <c r="P1291" s="1">
        <f>O1291</f>
        <v>186786</v>
      </c>
      <c r="Q1291" s="1">
        <v>186786</v>
      </c>
      <c r="R1291" s="1">
        <v>186786</v>
      </c>
      <c r="S1291" s="1">
        <f>R1291</f>
        <v>186786</v>
      </c>
      <c r="T1291" s="1">
        <v>186786</v>
      </c>
      <c r="U1291" s="1">
        <f>T1291</f>
        <v>186786</v>
      </c>
    </row>
    <row r="1308" spans="1:25" s="110" customFormat="1" x14ac:dyDescent="0.25">
      <c r="A1308" s="106"/>
      <c r="B1308" s="107"/>
      <c r="C1308" s="108"/>
      <c r="D1308" s="109"/>
      <c r="G1308" s="76"/>
      <c r="H1308" s="76"/>
      <c r="I1308" s="76"/>
      <c r="J1308" s="76"/>
      <c r="K1308" s="76"/>
      <c r="L1308" s="77"/>
      <c r="V1308" s="131"/>
      <c r="W1308" s="131"/>
      <c r="X1308" s="131"/>
      <c r="Y1308" s="140"/>
    </row>
    <row r="1309" spans="1:25" s="110" customFormat="1" x14ac:dyDescent="0.25">
      <c r="A1309" s="106"/>
      <c r="B1309" s="107"/>
      <c r="C1309" s="108"/>
      <c r="D1309" s="109"/>
      <c r="G1309" s="76"/>
      <c r="H1309" s="76"/>
      <c r="I1309" s="76"/>
      <c r="J1309" s="76"/>
      <c r="K1309" s="76"/>
      <c r="L1309" s="77"/>
      <c r="V1309" s="131"/>
      <c r="W1309" s="131"/>
      <c r="X1309" s="131"/>
      <c r="Y1309" s="140"/>
    </row>
    <row r="1310" spans="1:25" s="110" customFormat="1" x14ac:dyDescent="0.25">
      <c r="A1310" s="106"/>
      <c r="B1310" s="107"/>
      <c r="C1310" s="108"/>
      <c r="D1310" s="109"/>
      <c r="G1310" s="76"/>
      <c r="H1310" s="76"/>
      <c r="I1310" s="76"/>
      <c r="J1310" s="76"/>
      <c r="K1310" s="76"/>
      <c r="L1310" s="77"/>
      <c r="V1310" s="131"/>
      <c r="W1310" s="131"/>
      <c r="X1310" s="131"/>
      <c r="Y1310" s="140"/>
    </row>
    <row r="1311" spans="1:25" s="110" customFormat="1" x14ac:dyDescent="0.25">
      <c r="A1311" s="106"/>
      <c r="B1311" s="107"/>
      <c r="C1311" s="108"/>
      <c r="D1311" s="109"/>
      <c r="G1311" s="76"/>
      <c r="H1311" s="76"/>
      <c r="I1311" s="76"/>
      <c r="J1311" s="76"/>
      <c r="K1311" s="76"/>
      <c r="L1311" s="77"/>
      <c r="V1311" s="131"/>
      <c r="W1311" s="131"/>
      <c r="X1311" s="131"/>
      <c r="Y1311" s="140"/>
    </row>
    <row r="1320" spans="12:21" x14ac:dyDescent="0.25">
      <c r="L1320" s="76"/>
      <c r="M1320" s="76"/>
      <c r="N1320" s="76"/>
      <c r="O1320" s="76"/>
      <c r="P1320" s="76"/>
      <c r="Q1320" s="76">
        <f>SUBTOTAL(9,Q6:Q1279)</f>
        <v>47911067362</v>
      </c>
      <c r="R1320" s="76"/>
      <c r="S1320" s="76"/>
      <c r="T1320" s="76"/>
      <c r="U1320" s="76"/>
    </row>
    <row r="1321" spans="12:21" x14ac:dyDescent="0.25">
      <c r="M1321" s="76"/>
      <c r="N1321" s="76"/>
      <c r="O1321" s="76"/>
      <c r="P1321" s="76"/>
      <c r="Q1321" s="76"/>
      <c r="R1321" s="76"/>
      <c r="S1321" s="76"/>
      <c r="T1321" s="76"/>
      <c r="U1321" s="76"/>
    </row>
  </sheetData>
  <autoFilter ref="A1:U1319"/>
  <customSheetViews>
    <customSheetView guid="{690963E0-70D2-4DD9-8517-3DDCFA408CAC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1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  <customSheetView guid="{ADF3AB29-43ED-443C-A574-B6816DBD0304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2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  <customSheetView guid="{E8EF3827-4217-4303-8A9B-BBF667C26949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3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</customSheetViews>
  <mergeCells count="169">
    <mergeCell ref="A2:F2"/>
    <mergeCell ref="A3:F3"/>
    <mergeCell ref="A4:F4"/>
    <mergeCell ref="A5:D5"/>
    <mergeCell ref="A115:D115"/>
    <mergeCell ref="A118:D118"/>
    <mergeCell ref="A121:D121"/>
    <mergeCell ref="A126:D126"/>
    <mergeCell ref="A105:D105"/>
    <mergeCell ref="A110:F110"/>
    <mergeCell ref="A111:F111"/>
    <mergeCell ref="A112:D112"/>
    <mergeCell ref="A64:D64"/>
    <mergeCell ref="A73:D73"/>
    <mergeCell ref="A90:D90"/>
    <mergeCell ref="A95:D95"/>
    <mergeCell ref="A168:D168"/>
    <mergeCell ref="A171:D171"/>
    <mergeCell ref="A175:D175"/>
    <mergeCell ref="A181:D181"/>
    <mergeCell ref="A145:D145"/>
    <mergeCell ref="A154:D154"/>
    <mergeCell ref="A157:D157"/>
    <mergeCell ref="A160:D160"/>
    <mergeCell ref="A129:D129"/>
    <mergeCell ref="A134:D134"/>
    <mergeCell ref="A137:D137"/>
    <mergeCell ref="A142:D142"/>
    <mergeCell ref="A240:D240"/>
    <mergeCell ref="A245:D245"/>
    <mergeCell ref="A248:D248"/>
    <mergeCell ref="A251:D251"/>
    <mergeCell ref="A207:D207"/>
    <mergeCell ref="A210:D210"/>
    <mergeCell ref="A233:D233"/>
    <mergeCell ref="A236:D236"/>
    <mergeCell ref="A186:D186"/>
    <mergeCell ref="A189:D189"/>
    <mergeCell ref="A194:D194"/>
    <mergeCell ref="A202:D202"/>
    <mergeCell ref="A339:D339"/>
    <mergeCell ref="A342:D342"/>
    <mergeCell ref="A349:D349"/>
    <mergeCell ref="A352:D352"/>
    <mergeCell ref="A309:D309"/>
    <mergeCell ref="A312:D312"/>
    <mergeCell ref="A317:D317"/>
    <mergeCell ref="A332:D332"/>
    <mergeCell ref="A266:D266"/>
    <mergeCell ref="A276:D276"/>
    <mergeCell ref="A290:D290"/>
    <mergeCell ref="A296:D296"/>
    <mergeCell ref="A467:F467"/>
    <mergeCell ref="A468:D468"/>
    <mergeCell ref="A471:D471"/>
    <mergeCell ref="A474:D474"/>
    <mergeCell ref="A433:D433"/>
    <mergeCell ref="A446:D446"/>
    <mergeCell ref="A455:D455"/>
    <mergeCell ref="A466:F466"/>
    <mergeCell ref="A355:F355"/>
    <mergeCell ref="A356:D356"/>
    <mergeCell ref="A400:D400"/>
    <mergeCell ref="A418:D418"/>
    <mergeCell ref="A505:D505"/>
    <mergeCell ref="A518:D518"/>
    <mergeCell ref="A523:D523"/>
    <mergeCell ref="A528:D528"/>
    <mergeCell ref="A493:D493"/>
    <mergeCell ref="A496:D496"/>
    <mergeCell ref="A499:D499"/>
    <mergeCell ref="A504:F504"/>
    <mergeCell ref="A477:D477"/>
    <mergeCell ref="A480:D480"/>
    <mergeCell ref="A485:D485"/>
    <mergeCell ref="A488:D488"/>
    <mergeCell ref="A563:D563"/>
    <mergeCell ref="A566:D566"/>
    <mergeCell ref="A569:D569"/>
    <mergeCell ref="A572:F572"/>
    <mergeCell ref="A545:D545"/>
    <mergeCell ref="A548:D548"/>
    <mergeCell ref="A551:D551"/>
    <mergeCell ref="A558:D558"/>
    <mergeCell ref="A533:D533"/>
    <mergeCell ref="A536:D536"/>
    <mergeCell ref="A539:D539"/>
    <mergeCell ref="A542:D542"/>
    <mergeCell ref="A631:D631"/>
    <mergeCell ref="A640:D640"/>
    <mergeCell ref="A649:D649"/>
    <mergeCell ref="A662:D662"/>
    <mergeCell ref="A594:D594"/>
    <mergeCell ref="A604:D604"/>
    <mergeCell ref="A613:D613"/>
    <mergeCell ref="A622:D622"/>
    <mergeCell ref="A573:D573"/>
    <mergeCell ref="A583:D583"/>
    <mergeCell ref="A592:F592"/>
    <mergeCell ref="A593:F593"/>
    <mergeCell ref="A733:D733"/>
    <mergeCell ref="A744:D744"/>
    <mergeCell ref="A753:D753"/>
    <mergeCell ref="A760:D760"/>
    <mergeCell ref="A703:D703"/>
    <mergeCell ref="A710:D710"/>
    <mergeCell ref="A717:D717"/>
    <mergeCell ref="A726:D726"/>
    <mergeCell ref="A671:D671"/>
    <mergeCell ref="A678:D678"/>
    <mergeCell ref="A687:D687"/>
    <mergeCell ref="A696:D696"/>
    <mergeCell ref="A823:D823"/>
    <mergeCell ref="A828:D828"/>
    <mergeCell ref="A835:D835"/>
    <mergeCell ref="A840:D840"/>
    <mergeCell ref="A787:D787"/>
    <mergeCell ref="A802:D802"/>
    <mergeCell ref="A809:D809"/>
    <mergeCell ref="A816:D816"/>
    <mergeCell ref="A767:D767"/>
    <mergeCell ref="A774:D774"/>
    <mergeCell ref="A779:D779"/>
    <mergeCell ref="A784:D784"/>
    <mergeCell ref="A879:D879"/>
    <mergeCell ref="A882:F882"/>
    <mergeCell ref="A883:D883"/>
    <mergeCell ref="A925:D925"/>
    <mergeCell ref="A865:D865"/>
    <mergeCell ref="A868:D868"/>
    <mergeCell ref="A873:D873"/>
    <mergeCell ref="A876:D876"/>
    <mergeCell ref="A853:D853"/>
    <mergeCell ref="A856:D856"/>
    <mergeCell ref="A859:D859"/>
    <mergeCell ref="A862:D862"/>
    <mergeCell ref="A1034:D1034"/>
    <mergeCell ref="A1053:D1053"/>
    <mergeCell ref="A1056:D1056"/>
    <mergeCell ref="A1061:D1061"/>
    <mergeCell ref="A1001:D1001"/>
    <mergeCell ref="A1007:D1007"/>
    <mergeCell ref="A1010:D1010"/>
    <mergeCell ref="A1031:D1031"/>
    <mergeCell ref="A928:D928"/>
    <mergeCell ref="A935:D935"/>
    <mergeCell ref="A942:F942"/>
    <mergeCell ref="A943:D943"/>
    <mergeCell ref="A1074:D1074"/>
    <mergeCell ref="A1117:D1117"/>
    <mergeCell ref="A1129:D1129"/>
    <mergeCell ref="A1138:D1138"/>
    <mergeCell ref="A1066:D1066"/>
    <mergeCell ref="A1069:D1069"/>
    <mergeCell ref="A1072:F1072"/>
    <mergeCell ref="A1073:D1073"/>
    <mergeCell ref="E1073:F1073"/>
    <mergeCell ref="A1261:D1261"/>
    <mergeCell ref="A1273:F1273"/>
    <mergeCell ref="A1274:D1274"/>
    <mergeCell ref="A1289:D1289"/>
    <mergeCell ref="A1205:D1205"/>
    <mergeCell ref="E1205:F1205"/>
    <mergeCell ref="A1206:D1206"/>
    <mergeCell ref="A1254:D1254"/>
    <mergeCell ref="E1138:F1138"/>
    <mergeCell ref="A1139:D1139"/>
    <mergeCell ref="A1186:D1186"/>
    <mergeCell ref="A1193:D1193"/>
  </mergeCells>
  <phoneticPr fontId="18" type="noConversion"/>
  <pageMargins left="0.22435897435897437" right="0.16452991452991453" top="0.46367521367521369" bottom="0.35433070866141736" header="0.31496062992125984" footer="0.15748031496062992"/>
  <pageSetup paperSize="9" scale="65" orientation="landscape" r:id="rId4"/>
  <headerFooter alignWithMargins="0">
    <oddHeader>&amp;CPrijedlog proračuna Ministarstva pomorstva, prometa i infrastrukture za razdoblje 2014.-2016.&amp;R&amp;D</oddHeader>
    <oddFooter>&amp;CPage&amp;P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57"/>
  <sheetViews>
    <sheetView zoomScale="70" zoomScaleNormal="70" zoomScaleSheetLayoutView="70" zoomScalePageLayoutView="81" workbookViewId="0">
      <pane xSplit="6" ySplit="2" topLeftCell="G341" activePane="bottomRight" state="frozen"/>
      <selection activeCell="I1" sqref="I1"/>
      <selection pane="topRight" activeCell="I1" sqref="I1"/>
      <selection pane="bottomLeft" activeCell="I1" sqref="I1"/>
      <selection pane="bottomRight" activeCell="E346" sqref="E346"/>
    </sheetView>
  </sheetViews>
  <sheetFormatPr defaultColWidth="9.109375" defaultRowHeight="15.6" x14ac:dyDescent="0.25"/>
  <cols>
    <col min="1" max="1" width="9.109375" style="165"/>
    <col min="2" max="2" width="9.33203125" style="243" customWidth="1"/>
    <col min="3" max="3" width="12.44140625" style="393" customWidth="1"/>
    <col min="4" max="4" width="11.109375" style="226" bestFit="1" customWidth="1"/>
    <col min="5" max="5" width="7.33203125" style="222" customWidth="1"/>
    <col min="6" max="6" width="46.88671875" style="258" customWidth="1"/>
    <col min="7" max="7" width="18.44140625" style="375" customWidth="1"/>
    <col min="8" max="8" width="31.5546875" style="220" customWidth="1"/>
    <col min="9" max="10" width="16.6640625" style="196" customWidth="1"/>
    <col min="11" max="12" width="16.6640625" style="196" hidden="1" customWidth="1"/>
    <col min="13" max="13" width="16.6640625" style="196" customWidth="1"/>
    <col min="14" max="16" width="16.33203125" style="165" hidden="1" customWidth="1"/>
    <col min="17" max="18" width="0" style="165" hidden="1" customWidth="1"/>
    <col min="19" max="19" width="27.44140625" style="165" hidden="1" customWidth="1"/>
    <col min="20" max="20" width="14.6640625" style="165" bestFit="1" customWidth="1"/>
    <col min="21" max="16384" width="9.109375" style="165"/>
  </cols>
  <sheetData>
    <row r="1" spans="1:16" x14ac:dyDescent="0.25">
      <c r="A1" s="373"/>
      <c r="B1" s="439" t="s">
        <v>773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1"/>
    </row>
    <row r="2" spans="1:16" s="356" customFormat="1" ht="36.6" customHeight="1" x14ac:dyDescent="0.25">
      <c r="A2" s="356" t="s">
        <v>775</v>
      </c>
      <c r="B2" s="366" t="s">
        <v>662</v>
      </c>
      <c r="C2" s="390" t="s">
        <v>166</v>
      </c>
      <c r="D2" s="368" t="s">
        <v>63</v>
      </c>
      <c r="E2" s="370" t="s">
        <v>48</v>
      </c>
      <c r="F2" s="371" t="s">
        <v>671</v>
      </c>
      <c r="G2" s="370" t="s">
        <v>776</v>
      </c>
      <c r="H2" s="372" t="s">
        <v>672</v>
      </c>
      <c r="I2" s="372" t="s">
        <v>770</v>
      </c>
      <c r="J2" s="372" t="s">
        <v>771</v>
      </c>
      <c r="K2" s="372" t="s">
        <v>758</v>
      </c>
      <c r="L2" s="372" t="s">
        <v>759</v>
      </c>
      <c r="M2" s="372" t="s">
        <v>772</v>
      </c>
      <c r="N2" s="355" t="s">
        <v>755</v>
      </c>
      <c r="O2" s="355" t="s">
        <v>756</v>
      </c>
      <c r="P2" s="355" t="s">
        <v>757</v>
      </c>
    </row>
    <row r="3" spans="1:16" x14ac:dyDescent="0.25">
      <c r="A3" s="374" t="s">
        <v>774</v>
      </c>
      <c r="B3" s="242" t="s">
        <v>665</v>
      </c>
      <c r="C3" s="442" t="s">
        <v>86</v>
      </c>
      <c r="D3" s="442"/>
      <c r="E3" s="442"/>
      <c r="F3" s="442"/>
      <c r="G3" s="389" t="s">
        <v>778</v>
      </c>
      <c r="H3" s="206"/>
      <c r="I3" s="150">
        <f>I4+I67+I78+I82+I111+I115+I191+I251+I296+I315</f>
        <v>37624800</v>
      </c>
      <c r="J3" s="150">
        <f>J4+J67+J78+J82+J111+J115+J191+J251+J296+J315</f>
        <v>37624800</v>
      </c>
      <c r="K3" s="150" t="e">
        <f>K4+K67+K78+K82+K111+K115+K191+K251+K296+K315</f>
        <v>#REF!</v>
      </c>
      <c r="L3" s="150" t="e">
        <f>L4+L67+L78+L82+L111+L115+L191+L251+L296+L315</f>
        <v>#REF!</v>
      </c>
      <c r="M3" s="150">
        <f>I3-J3</f>
        <v>0</v>
      </c>
    </row>
    <row r="4" spans="1:16" ht="51" x14ac:dyDescent="0.25">
      <c r="A4" s="374" t="s">
        <v>774</v>
      </c>
      <c r="B4" s="240" t="s">
        <v>665</v>
      </c>
      <c r="C4" s="376" t="s">
        <v>780</v>
      </c>
      <c r="D4" s="286"/>
      <c r="E4" s="293"/>
      <c r="F4" s="294" t="s">
        <v>264</v>
      </c>
      <c r="G4" s="376" t="s">
        <v>778</v>
      </c>
      <c r="H4" s="295" t="s">
        <v>779</v>
      </c>
      <c r="I4" s="296">
        <f>I5+I13+I45+I50+I55+I58</f>
        <v>7386700</v>
      </c>
      <c r="J4" s="296">
        <f>J5+J13+J45+J50+J55+J58</f>
        <v>7386700</v>
      </c>
      <c r="K4" s="296" t="e">
        <f>K5+K13+K45+K50+K55+K58+#REF!</f>
        <v>#REF!</v>
      </c>
      <c r="L4" s="296" t="e">
        <f>L5+L13+L45+L50+L55+L58+#REF!</f>
        <v>#REF!</v>
      </c>
      <c r="M4" s="296">
        <f t="shared" ref="M4:M65" si="0">I4-J4</f>
        <v>0</v>
      </c>
    </row>
    <row r="5" spans="1:16" ht="51" x14ac:dyDescent="0.25">
      <c r="A5" s="374" t="s">
        <v>774</v>
      </c>
      <c r="B5" s="240" t="s">
        <v>665</v>
      </c>
      <c r="C5" s="376" t="s">
        <v>780</v>
      </c>
      <c r="D5" s="286" t="s">
        <v>790</v>
      </c>
      <c r="E5" s="317">
        <v>31</v>
      </c>
      <c r="F5" s="288"/>
      <c r="G5" s="378" t="s">
        <v>778</v>
      </c>
      <c r="H5" s="289" t="s">
        <v>779</v>
      </c>
      <c r="I5" s="290">
        <f>I6+I8+I10</f>
        <v>4080700</v>
      </c>
      <c r="J5" s="290">
        <f>J6+J8+J10</f>
        <v>4080700</v>
      </c>
      <c r="K5" s="290">
        <f>K6+K8+K10</f>
        <v>4135000</v>
      </c>
      <c r="L5" s="290">
        <f>L6+L8+L10</f>
        <v>4135000</v>
      </c>
      <c r="M5" s="290">
        <f t="shared" si="0"/>
        <v>0</v>
      </c>
    </row>
    <row r="6" spans="1:16" s="152" customFormat="1" ht="15.6" customHeight="1" x14ac:dyDescent="0.25">
      <c r="A6" s="374" t="s">
        <v>774</v>
      </c>
      <c r="B6" s="240" t="s">
        <v>665</v>
      </c>
      <c r="C6" s="376" t="s">
        <v>780</v>
      </c>
      <c r="D6" s="286" t="s">
        <v>790</v>
      </c>
      <c r="E6" s="156">
        <v>311</v>
      </c>
      <c r="F6" s="244"/>
      <c r="G6" s="379" t="s">
        <v>778</v>
      </c>
      <c r="H6" s="157" t="s">
        <v>779</v>
      </c>
      <c r="I6" s="158">
        <f>SUM(I7:I7)</f>
        <v>3335700</v>
      </c>
      <c r="J6" s="158">
        <f>SUM(J7:J7)</f>
        <v>3335700</v>
      </c>
      <c r="K6" s="158">
        <f>SUM(K7:K7)</f>
        <v>3350000</v>
      </c>
      <c r="L6" s="158">
        <f>SUM(L7:L7)</f>
        <v>3350000</v>
      </c>
      <c r="M6" s="158">
        <f t="shared" si="0"/>
        <v>0</v>
      </c>
    </row>
    <row r="7" spans="1:16" ht="15" customHeight="1" x14ac:dyDescent="0.25">
      <c r="A7" s="374" t="s">
        <v>774</v>
      </c>
      <c r="B7" s="240" t="s">
        <v>665</v>
      </c>
      <c r="C7" s="376" t="s">
        <v>780</v>
      </c>
      <c r="D7" s="286" t="s">
        <v>790</v>
      </c>
      <c r="E7" s="163">
        <v>3111</v>
      </c>
      <c r="F7" s="245" t="s">
        <v>19</v>
      </c>
      <c r="G7" s="380" t="s">
        <v>778</v>
      </c>
      <c r="H7" s="164" t="s">
        <v>779</v>
      </c>
      <c r="I7" s="234">
        <v>3335700</v>
      </c>
      <c r="J7" s="234">
        <v>3335700</v>
      </c>
      <c r="K7" s="234">
        <v>3350000</v>
      </c>
      <c r="L7" s="269">
        <f t="shared" ref="L7" si="1">K7</f>
        <v>3350000</v>
      </c>
      <c r="M7" s="234">
        <f t="shared" si="0"/>
        <v>0</v>
      </c>
    </row>
    <row r="8" spans="1:16" s="152" customFormat="1" ht="15.6" customHeight="1" x14ac:dyDescent="0.25">
      <c r="A8" s="374" t="s">
        <v>774</v>
      </c>
      <c r="B8" s="240" t="s">
        <v>665</v>
      </c>
      <c r="C8" s="376" t="s">
        <v>780</v>
      </c>
      <c r="D8" s="286" t="s">
        <v>790</v>
      </c>
      <c r="E8" s="156">
        <v>312</v>
      </c>
      <c r="F8" s="244"/>
      <c r="G8" s="379" t="s">
        <v>778</v>
      </c>
      <c r="H8" s="157" t="s">
        <v>779</v>
      </c>
      <c r="I8" s="158">
        <f t="shared" ref="I8:L8" si="2">SUM(I9)</f>
        <v>120000</v>
      </c>
      <c r="J8" s="158">
        <f t="shared" si="2"/>
        <v>120000</v>
      </c>
      <c r="K8" s="158">
        <f t="shared" si="2"/>
        <v>160000</v>
      </c>
      <c r="L8" s="158">
        <f t="shared" si="2"/>
        <v>160000</v>
      </c>
      <c r="M8" s="158">
        <f t="shared" si="0"/>
        <v>0</v>
      </c>
    </row>
    <row r="9" spans="1:16" ht="15" customHeight="1" x14ac:dyDescent="0.25">
      <c r="A9" s="374" t="s">
        <v>774</v>
      </c>
      <c r="B9" s="240" t="s">
        <v>665</v>
      </c>
      <c r="C9" s="376" t="s">
        <v>780</v>
      </c>
      <c r="D9" s="286" t="s">
        <v>790</v>
      </c>
      <c r="E9" s="163">
        <v>3121</v>
      </c>
      <c r="F9" s="245" t="s">
        <v>138</v>
      </c>
      <c r="G9" s="380" t="s">
        <v>778</v>
      </c>
      <c r="H9" s="164" t="s">
        <v>779</v>
      </c>
      <c r="I9" s="234">
        <v>120000</v>
      </c>
      <c r="J9" s="234">
        <v>120000</v>
      </c>
      <c r="K9" s="234">
        <v>160000</v>
      </c>
      <c r="L9" s="269">
        <f>K9</f>
        <v>160000</v>
      </c>
      <c r="M9" s="234">
        <f t="shared" si="0"/>
        <v>0</v>
      </c>
    </row>
    <row r="10" spans="1:16" s="152" customFormat="1" ht="15.6" customHeight="1" x14ac:dyDescent="0.25">
      <c r="A10" s="374" t="s">
        <v>774</v>
      </c>
      <c r="B10" s="240" t="s">
        <v>665</v>
      </c>
      <c r="C10" s="376" t="s">
        <v>780</v>
      </c>
      <c r="D10" s="286" t="s">
        <v>790</v>
      </c>
      <c r="E10" s="156">
        <v>313</v>
      </c>
      <c r="F10" s="244"/>
      <c r="G10" s="379" t="s">
        <v>778</v>
      </c>
      <c r="H10" s="157" t="s">
        <v>779</v>
      </c>
      <c r="I10" s="158">
        <f t="shared" ref="I10:L10" si="3">SUM(I11:I12)</f>
        <v>625000</v>
      </c>
      <c r="J10" s="158">
        <f t="shared" ref="J10" si="4">SUM(J11:J12)</f>
        <v>625000</v>
      </c>
      <c r="K10" s="158">
        <f t="shared" si="3"/>
        <v>625000</v>
      </c>
      <c r="L10" s="158">
        <f t="shared" si="3"/>
        <v>625000</v>
      </c>
      <c r="M10" s="158">
        <f t="shared" si="0"/>
        <v>0</v>
      </c>
    </row>
    <row r="11" spans="1:16" ht="15" customHeight="1" x14ac:dyDescent="0.25">
      <c r="A11" s="374" t="s">
        <v>774</v>
      </c>
      <c r="B11" s="240" t="s">
        <v>665</v>
      </c>
      <c r="C11" s="376" t="s">
        <v>780</v>
      </c>
      <c r="D11" s="286" t="s">
        <v>790</v>
      </c>
      <c r="E11" s="163">
        <v>3132</v>
      </c>
      <c r="F11" s="245" t="s">
        <v>280</v>
      </c>
      <c r="G11" s="380" t="s">
        <v>778</v>
      </c>
      <c r="H11" s="164" t="s">
        <v>779</v>
      </c>
      <c r="I11" s="234">
        <v>560000</v>
      </c>
      <c r="J11" s="234">
        <v>560000</v>
      </c>
      <c r="K11" s="234">
        <v>560000</v>
      </c>
      <c r="L11" s="269">
        <f t="shared" ref="L11:L12" si="5">K11</f>
        <v>560000</v>
      </c>
      <c r="M11" s="234">
        <f t="shared" si="0"/>
        <v>0</v>
      </c>
    </row>
    <row r="12" spans="1:16" ht="30" customHeight="1" x14ac:dyDescent="0.25">
      <c r="A12" s="374" t="s">
        <v>774</v>
      </c>
      <c r="B12" s="240" t="s">
        <v>665</v>
      </c>
      <c r="C12" s="376" t="s">
        <v>780</v>
      </c>
      <c r="D12" s="286" t="s">
        <v>790</v>
      </c>
      <c r="E12" s="163">
        <v>3133</v>
      </c>
      <c r="F12" s="245" t="s">
        <v>258</v>
      </c>
      <c r="G12" s="380" t="s">
        <v>778</v>
      </c>
      <c r="H12" s="164" t="s">
        <v>779</v>
      </c>
      <c r="I12" s="234">
        <v>65000</v>
      </c>
      <c r="J12" s="234">
        <v>65000</v>
      </c>
      <c r="K12" s="234">
        <v>65000</v>
      </c>
      <c r="L12" s="269">
        <f t="shared" si="5"/>
        <v>65000</v>
      </c>
      <c r="M12" s="234">
        <f t="shared" si="0"/>
        <v>0</v>
      </c>
    </row>
    <row r="13" spans="1:16" ht="51" x14ac:dyDescent="0.25">
      <c r="A13" s="374" t="s">
        <v>774</v>
      </c>
      <c r="B13" s="240" t="s">
        <v>665</v>
      </c>
      <c r="C13" s="376" t="s">
        <v>780</v>
      </c>
      <c r="D13" s="286" t="s">
        <v>790</v>
      </c>
      <c r="E13" s="317">
        <v>32</v>
      </c>
      <c r="F13" s="288"/>
      <c r="G13" s="378" t="s">
        <v>778</v>
      </c>
      <c r="H13" s="289" t="s">
        <v>779</v>
      </c>
      <c r="I13" s="290">
        <f>I14+I19+I25+I35+I37</f>
        <v>3070000</v>
      </c>
      <c r="J13" s="290">
        <f>J14+J19+J25+J35+J37</f>
        <v>3070000</v>
      </c>
      <c r="K13" s="290">
        <f>K14+K19+K25+K35+K37</f>
        <v>3280000</v>
      </c>
      <c r="L13" s="290">
        <f>L14+L19+L25+L35+L37</f>
        <v>3280000</v>
      </c>
      <c r="M13" s="290">
        <f t="shared" si="0"/>
        <v>0</v>
      </c>
    </row>
    <row r="14" spans="1:16" s="152" customFormat="1" ht="15.6" customHeight="1" x14ac:dyDescent="0.25">
      <c r="A14" s="374" t="s">
        <v>774</v>
      </c>
      <c r="B14" s="240" t="s">
        <v>665</v>
      </c>
      <c r="C14" s="376" t="s">
        <v>780</v>
      </c>
      <c r="D14" s="286" t="s">
        <v>790</v>
      </c>
      <c r="E14" s="156">
        <v>321</v>
      </c>
      <c r="F14" s="244"/>
      <c r="G14" s="379" t="s">
        <v>778</v>
      </c>
      <c r="H14" s="157" t="s">
        <v>779</v>
      </c>
      <c r="I14" s="158">
        <f t="shared" ref="I14:L14" si="6">SUM(I15:I18)</f>
        <v>735000</v>
      </c>
      <c r="J14" s="158">
        <f t="shared" ref="J14" si="7">SUM(J15:J18)</f>
        <v>735000</v>
      </c>
      <c r="K14" s="158">
        <f t="shared" si="6"/>
        <v>635000</v>
      </c>
      <c r="L14" s="158">
        <f t="shared" si="6"/>
        <v>635000</v>
      </c>
      <c r="M14" s="158">
        <f t="shared" si="0"/>
        <v>0</v>
      </c>
    </row>
    <row r="15" spans="1:16" ht="15" customHeight="1" x14ac:dyDescent="0.25">
      <c r="A15" s="374" t="s">
        <v>774</v>
      </c>
      <c r="B15" s="240" t="s">
        <v>665</v>
      </c>
      <c r="C15" s="376" t="s">
        <v>780</v>
      </c>
      <c r="D15" s="286" t="s">
        <v>790</v>
      </c>
      <c r="E15" s="163">
        <v>3211</v>
      </c>
      <c r="F15" s="245" t="s">
        <v>110</v>
      </c>
      <c r="G15" s="380" t="s">
        <v>778</v>
      </c>
      <c r="H15" s="164" t="s">
        <v>779</v>
      </c>
      <c r="I15" s="234">
        <v>150000</v>
      </c>
      <c r="J15" s="234">
        <v>150000</v>
      </c>
      <c r="K15" s="234">
        <v>150000</v>
      </c>
      <c r="L15" s="269">
        <f t="shared" ref="L15:L18" si="8">K15</f>
        <v>150000</v>
      </c>
      <c r="M15" s="234">
        <f t="shared" si="0"/>
        <v>0</v>
      </c>
    </row>
    <row r="16" spans="1:16" ht="30" customHeight="1" x14ac:dyDescent="0.25">
      <c r="A16" s="374" t="s">
        <v>774</v>
      </c>
      <c r="B16" s="240" t="s">
        <v>665</v>
      </c>
      <c r="C16" s="376" t="s">
        <v>780</v>
      </c>
      <c r="D16" s="286" t="s">
        <v>790</v>
      </c>
      <c r="E16" s="163">
        <v>3212</v>
      </c>
      <c r="F16" s="245" t="s">
        <v>111</v>
      </c>
      <c r="G16" s="380" t="s">
        <v>778</v>
      </c>
      <c r="H16" s="164" t="s">
        <v>779</v>
      </c>
      <c r="I16" s="234">
        <v>550000</v>
      </c>
      <c r="J16" s="234">
        <v>550000</v>
      </c>
      <c r="K16" s="234">
        <v>450000</v>
      </c>
      <c r="L16" s="269">
        <f t="shared" si="8"/>
        <v>450000</v>
      </c>
      <c r="M16" s="234">
        <f t="shared" si="0"/>
        <v>0</v>
      </c>
    </row>
    <row r="17" spans="1:13" ht="15" customHeight="1" x14ac:dyDescent="0.25">
      <c r="A17" s="374" t="s">
        <v>774</v>
      </c>
      <c r="B17" s="240" t="s">
        <v>665</v>
      </c>
      <c r="C17" s="376" t="s">
        <v>780</v>
      </c>
      <c r="D17" s="286" t="s">
        <v>790</v>
      </c>
      <c r="E17" s="163">
        <v>3213</v>
      </c>
      <c r="F17" s="245" t="s">
        <v>112</v>
      </c>
      <c r="G17" s="380" t="s">
        <v>778</v>
      </c>
      <c r="H17" s="164" t="s">
        <v>779</v>
      </c>
      <c r="I17" s="234">
        <v>30000</v>
      </c>
      <c r="J17" s="234">
        <v>30000</v>
      </c>
      <c r="K17" s="234">
        <v>30000</v>
      </c>
      <c r="L17" s="269">
        <f t="shared" si="8"/>
        <v>30000</v>
      </c>
      <c r="M17" s="234">
        <f t="shared" si="0"/>
        <v>0</v>
      </c>
    </row>
    <row r="18" spans="1:13" ht="15" customHeight="1" x14ac:dyDescent="0.25">
      <c r="A18" s="374" t="s">
        <v>774</v>
      </c>
      <c r="B18" s="240" t="s">
        <v>665</v>
      </c>
      <c r="C18" s="376" t="s">
        <v>780</v>
      </c>
      <c r="D18" s="286" t="s">
        <v>790</v>
      </c>
      <c r="E18" s="163">
        <v>3214</v>
      </c>
      <c r="F18" s="245" t="s">
        <v>234</v>
      </c>
      <c r="G18" s="380" t="s">
        <v>778</v>
      </c>
      <c r="H18" s="164" t="s">
        <v>779</v>
      </c>
      <c r="I18" s="234">
        <v>5000</v>
      </c>
      <c r="J18" s="234">
        <v>5000</v>
      </c>
      <c r="K18" s="234">
        <v>5000</v>
      </c>
      <c r="L18" s="269">
        <f t="shared" si="8"/>
        <v>5000</v>
      </c>
      <c r="M18" s="234">
        <f t="shared" si="0"/>
        <v>0</v>
      </c>
    </row>
    <row r="19" spans="1:13" s="152" customFormat="1" ht="15.6" customHeight="1" x14ac:dyDescent="0.25">
      <c r="A19" s="374" t="s">
        <v>774</v>
      </c>
      <c r="B19" s="240" t="s">
        <v>665</v>
      </c>
      <c r="C19" s="376" t="s">
        <v>780</v>
      </c>
      <c r="D19" s="286" t="s">
        <v>790</v>
      </c>
      <c r="E19" s="156">
        <v>322</v>
      </c>
      <c r="F19" s="244"/>
      <c r="G19" s="379" t="s">
        <v>778</v>
      </c>
      <c r="H19" s="157" t="s">
        <v>779</v>
      </c>
      <c r="I19" s="158">
        <f>SUM(I20:I24)</f>
        <v>930000</v>
      </c>
      <c r="J19" s="158">
        <f>SUM(J20:J24)</f>
        <v>930000</v>
      </c>
      <c r="K19" s="158">
        <f>SUM(K20:K24)</f>
        <v>1000000</v>
      </c>
      <c r="L19" s="158">
        <f>SUM(L20:L24)</f>
        <v>1000000</v>
      </c>
      <c r="M19" s="158">
        <f t="shared" si="0"/>
        <v>0</v>
      </c>
    </row>
    <row r="20" spans="1:13" ht="15" customHeight="1" x14ac:dyDescent="0.25">
      <c r="A20" s="374" t="s">
        <v>774</v>
      </c>
      <c r="B20" s="240" t="s">
        <v>665</v>
      </c>
      <c r="C20" s="376" t="s">
        <v>780</v>
      </c>
      <c r="D20" s="286" t="s">
        <v>790</v>
      </c>
      <c r="E20" s="163">
        <v>3221</v>
      </c>
      <c r="F20" s="245" t="s">
        <v>146</v>
      </c>
      <c r="G20" s="380" t="s">
        <v>778</v>
      </c>
      <c r="H20" s="164" t="s">
        <v>779</v>
      </c>
      <c r="I20" s="234">
        <v>50000</v>
      </c>
      <c r="J20" s="234">
        <v>50000</v>
      </c>
      <c r="K20" s="234">
        <v>50000</v>
      </c>
      <c r="L20" s="269">
        <f t="shared" ref="L20:L24" si="9">K20</f>
        <v>50000</v>
      </c>
      <c r="M20" s="234">
        <f t="shared" si="0"/>
        <v>0</v>
      </c>
    </row>
    <row r="21" spans="1:13" ht="15" customHeight="1" x14ac:dyDescent="0.25">
      <c r="A21" s="374" t="s">
        <v>774</v>
      </c>
      <c r="B21" s="240" t="s">
        <v>665</v>
      </c>
      <c r="C21" s="376" t="s">
        <v>780</v>
      </c>
      <c r="D21" s="286" t="s">
        <v>790</v>
      </c>
      <c r="E21" s="163">
        <v>3223</v>
      </c>
      <c r="F21" s="245" t="s">
        <v>115</v>
      </c>
      <c r="G21" s="380" t="s">
        <v>778</v>
      </c>
      <c r="H21" s="164" t="s">
        <v>779</v>
      </c>
      <c r="I21" s="234">
        <v>715000</v>
      </c>
      <c r="J21" s="234">
        <v>715000</v>
      </c>
      <c r="K21" s="234">
        <v>750000</v>
      </c>
      <c r="L21" s="269">
        <f t="shared" si="9"/>
        <v>750000</v>
      </c>
      <c r="M21" s="234">
        <f t="shared" si="0"/>
        <v>0</v>
      </c>
    </row>
    <row r="22" spans="1:13" ht="30" customHeight="1" x14ac:dyDescent="0.25">
      <c r="A22" s="374" t="s">
        <v>774</v>
      </c>
      <c r="B22" s="240" t="s">
        <v>665</v>
      </c>
      <c r="C22" s="376" t="s">
        <v>780</v>
      </c>
      <c r="D22" s="286" t="s">
        <v>790</v>
      </c>
      <c r="E22" s="163">
        <v>3224</v>
      </c>
      <c r="F22" s="245" t="s">
        <v>144</v>
      </c>
      <c r="G22" s="380" t="s">
        <v>778</v>
      </c>
      <c r="H22" s="164" t="s">
        <v>779</v>
      </c>
      <c r="I22" s="234">
        <v>85000</v>
      </c>
      <c r="J22" s="234">
        <v>85000</v>
      </c>
      <c r="K22" s="234">
        <v>120000</v>
      </c>
      <c r="L22" s="269">
        <f t="shared" si="9"/>
        <v>120000</v>
      </c>
      <c r="M22" s="234">
        <f t="shared" si="0"/>
        <v>0</v>
      </c>
    </row>
    <row r="23" spans="1:13" ht="15" customHeight="1" x14ac:dyDescent="0.25">
      <c r="A23" s="374" t="s">
        <v>774</v>
      </c>
      <c r="B23" s="240" t="s">
        <v>665</v>
      </c>
      <c r="C23" s="376" t="s">
        <v>780</v>
      </c>
      <c r="D23" s="286" t="s">
        <v>790</v>
      </c>
      <c r="E23" s="163">
        <v>3225</v>
      </c>
      <c r="F23" s="245" t="s">
        <v>151</v>
      </c>
      <c r="G23" s="380" t="s">
        <v>778</v>
      </c>
      <c r="H23" s="164" t="s">
        <v>779</v>
      </c>
      <c r="I23" s="234">
        <v>50000</v>
      </c>
      <c r="J23" s="234">
        <v>50000</v>
      </c>
      <c r="K23" s="234">
        <v>50000</v>
      </c>
      <c r="L23" s="269">
        <f t="shared" si="9"/>
        <v>50000</v>
      </c>
      <c r="M23" s="234">
        <f t="shared" si="0"/>
        <v>0</v>
      </c>
    </row>
    <row r="24" spans="1:13" ht="15" customHeight="1" x14ac:dyDescent="0.25">
      <c r="A24" s="374" t="s">
        <v>774</v>
      </c>
      <c r="B24" s="240" t="s">
        <v>665</v>
      </c>
      <c r="C24" s="376" t="s">
        <v>780</v>
      </c>
      <c r="D24" s="286" t="s">
        <v>790</v>
      </c>
      <c r="E24" s="163">
        <v>3227</v>
      </c>
      <c r="F24" s="245" t="s">
        <v>245</v>
      </c>
      <c r="G24" s="380" t="s">
        <v>778</v>
      </c>
      <c r="H24" s="164" t="s">
        <v>779</v>
      </c>
      <c r="I24" s="234">
        <v>30000</v>
      </c>
      <c r="J24" s="234">
        <v>30000</v>
      </c>
      <c r="K24" s="234">
        <v>30000</v>
      </c>
      <c r="L24" s="269">
        <f t="shared" si="9"/>
        <v>30000</v>
      </c>
      <c r="M24" s="234">
        <f t="shared" si="0"/>
        <v>0</v>
      </c>
    </row>
    <row r="25" spans="1:13" s="152" customFormat="1" ht="15.6" customHeight="1" x14ac:dyDescent="0.25">
      <c r="A25" s="374" t="s">
        <v>774</v>
      </c>
      <c r="B25" s="240" t="s">
        <v>665</v>
      </c>
      <c r="C25" s="376" t="s">
        <v>780</v>
      </c>
      <c r="D25" s="286" t="s">
        <v>790</v>
      </c>
      <c r="E25" s="156">
        <v>323</v>
      </c>
      <c r="F25" s="244"/>
      <c r="G25" s="379" t="s">
        <v>778</v>
      </c>
      <c r="H25" s="157" t="s">
        <v>779</v>
      </c>
      <c r="I25" s="158">
        <f t="shared" ref="I25:L25" si="10">SUM(I26:I34)</f>
        <v>855000</v>
      </c>
      <c r="J25" s="158">
        <f t="shared" ref="J25" si="11">SUM(J26:J34)</f>
        <v>855000</v>
      </c>
      <c r="K25" s="158">
        <f t="shared" si="10"/>
        <v>1015000</v>
      </c>
      <c r="L25" s="158">
        <f t="shared" si="10"/>
        <v>1015000</v>
      </c>
      <c r="M25" s="158">
        <f t="shared" si="0"/>
        <v>0</v>
      </c>
    </row>
    <row r="26" spans="1:13" ht="15" customHeight="1" x14ac:dyDescent="0.25">
      <c r="A26" s="374" t="s">
        <v>774</v>
      </c>
      <c r="B26" s="240" t="s">
        <v>665</v>
      </c>
      <c r="C26" s="376" t="s">
        <v>780</v>
      </c>
      <c r="D26" s="286" t="s">
        <v>790</v>
      </c>
      <c r="E26" s="163">
        <v>3231</v>
      </c>
      <c r="F26" s="245" t="s">
        <v>117</v>
      </c>
      <c r="G26" s="380" t="s">
        <v>778</v>
      </c>
      <c r="H26" s="164" t="s">
        <v>779</v>
      </c>
      <c r="I26" s="234">
        <v>130000</v>
      </c>
      <c r="J26" s="234">
        <v>130000</v>
      </c>
      <c r="K26" s="234">
        <v>130000</v>
      </c>
      <c r="L26" s="269">
        <f t="shared" ref="L26:L34" si="12">K26</f>
        <v>130000</v>
      </c>
      <c r="M26" s="234">
        <f t="shared" si="0"/>
        <v>0</v>
      </c>
    </row>
    <row r="27" spans="1:13" ht="15" customHeight="1" x14ac:dyDescent="0.25">
      <c r="A27" s="374" t="s">
        <v>774</v>
      </c>
      <c r="B27" s="240" t="s">
        <v>665</v>
      </c>
      <c r="C27" s="376" t="s">
        <v>780</v>
      </c>
      <c r="D27" s="286" t="s">
        <v>790</v>
      </c>
      <c r="E27" s="163">
        <v>3232</v>
      </c>
      <c r="F27" s="245" t="s">
        <v>118</v>
      </c>
      <c r="G27" s="380" t="s">
        <v>778</v>
      </c>
      <c r="H27" s="164" t="s">
        <v>779</v>
      </c>
      <c r="I27" s="234">
        <v>400000</v>
      </c>
      <c r="J27" s="234">
        <v>400000</v>
      </c>
      <c r="K27" s="234">
        <v>500000</v>
      </c>
      <c r="L27" s="269">
        <f t="shared" si="12"/>
        <v>500000</v>
      </c>
      <c r="M27" s="234">
        <f t="shared" si="0"/>
        <v>0</v>
      </c>
    </row>
    <row r="28" spans="1:13" ht="15" customHeight="1" x14ac:dyDescent="0.25">
      <c r="A28" s="374" t="s">
        <v>774</v>
      </c>
      <c r="B28" s="240" t="s">
        <v>665</v>
      </c>
      <c r="C28" s="376" t="s">
        <v>780</v>
      </c>
      <c r="D28" s="286" t="s">
        <v>790</v>
      </c>
      <c r="E28" s="163">
        <v>3233</v>
      </c>
      <c r="F28" s="245" t="s">
        <v>119</v>
      </c>
      <c r="G28" s="380" t="s">
        <v>778</v>
      </c>
      <c r="H28" s="164" t="s">
        <v>779</v>
      </c>
      <c r="I28" s="234">
        <v>50000</v>
      </c>
      <c r="J28" s="234">
        <v>50000</v>
      </c>
      <c r="K28" s="234">
        <v>50000</v>
      </c>
      <c r="L28" s="269">
        <f t="shared" si="12"/>
        <v>50000</v>
      </c>
      <c r="M28" s="234">
        <f t="shared" si="0"/>
        <v>0</v>
      </c>
    </row>
    <row r="29" spans="1:13" ht="15" customHeight="1" x14ac:dyDescent="0.25">
      <c r="A29" s="374" t="s">
        <v>774</v>
      </c>
      <c r="B29" s="240" t="s">
        <v>665</v>
      </c>
      <c r="C29" s="376" t="s">
        <v>780</v>
      </c>
      <c r="D29" s="286" t="s">
        <v>790</v>
      </c>
      <c r="E29" s="163">
        <v>3234</v>
      </c>
      <c r="F29" s="245" t="s">
        <v>120</v>
      </c>
      <c r="G29" s="380" t="s">
        <v>778</v>
      </c>
      <c r="H29" s="164" t="s">
        <v>779</v>
      </c>
      <c r="I29" s="234">
        <v>15000</v>
      </c>
      <c r="J29" s="234">
        <v>15000</v>
      </c>
      <c r="K29" s="234">
        <v>20000</v>
      </c>
      <c r="L29" s="269">
        <f t="shared" si="12"/>
        <v>20000</v>
      </c>
      <c r="M29" s="234">
        <f t="shared" si="0"/>
        <v>0</v>
      </c>
    </row>
    <row r="30" spans="1:13" ht="15" customHeight="1" x14ac:dyDescent="0.25">
      <c r="A30" s="374" t="s">
        <v>774</v>
      </c>
      <c r="B30" s="240" t="s">
        <v>665</v>
      </c>
      <c r="C30" s="376" t="s">
        <v>780</v>
      </c>
      <c r="D30" s="286" t="s">
        <v>790</v>
      </c>
      <c r="E30" s="163">
        <v>3235</v>
      </c>
      <c r="F30" s="245" t="s">
        <v>42</v>
      </c>
      <c r="G30" s="380" t="s">
        <v>778</v>
      </c>
      <c r="H30" s="164" t="s">
        <v>779</v>
      </c>
      <c r="I30" s="234">
        <v>70000</v>
      </c>
      <c r="J30" s="234">
        <v>70000</v>
      </c>
      <c r="K30" s="234">
        <v>85000</v>
      </c>
      <c r="L30" s="269">
        <f t="shared" si="12"/>
        <v>85000</v>
      </c>
      <c r="M30" s="234">
        <f t="shared" si="0"/>
        <v>0</v>
      </c>
    </row>
    <row r="31" spans="1:13" ht="15" customHeight="1" x14ac:dyDescent="0.25">
      <c r="A31" s="374" t="s">
        <v>774</v>
      </c>
      <c r="B31" s="240" t="s">
        <v>665</v>
      </c>
      <c r="C31" s="376" t="s">
        <v>780</v>
      </c>
      <c r="D31" s="286" t="s">
        <v>790</v>
      </c>
      <c r="E31" s="163">
        <v>3236</v>
      </c>
      <c r="F31" s="245" t="s">
        <v>121</v>
      </c>
      <c r="G31" s="380" t="s">
        <v>778</v>
      </c>
      <c r="H31" s="164" t="s">
        <v>779</v>
      </c>
      <c r="I31" s="234">
        <v>10000</v>
      </c>
      <c r="J31" s="234">
        <v>10000</v>
      </c>
      <c r="K31" s="234">
        <v>20000</v>
      </c>
      <c r="L31" s="269">
        <f t="shared" si="12"/>
        <v>20000</v>
      </c>
      <c r="M31" s="234">
        <f t="shared" si="0"/>
        <v>0</v>
      </c>
    </row>
    <row r="32" spans="1:13" ht="15" customHeight="1" x14ac:dyDescent="0.25">
      <c r="A32" s="374" t="s">
        <v>774</v>
      </c>
      <c r="B32" s="240" t="s">
        <v>665</v>
      </c>
      <c r="C32" s="376" t="s">
        <v>780</v>
      </c>
      <c r="D32" s="286" t="s">
        <v>790</v>
      </c>
      <c r="E32" s="163">
        <v>3237</v>
      </c>
      <c r="F32" s="245" t="s">
        <v>36</v>
      </c>
      <c r="G32" s="380" t="s">
        <v>778</v>
      </c>
      <c r="H32" s="164" t="s">
        <v>779</v>
      </c>
      <c r="I32" s="234">
        <v>50000</v>
      </c>
      <c r="J32" s="234">
        <v>50000</v>
      </c>
      <c r="K32" s="234">
        <v>60000</v>
      </c>
      <c r="L32" s="269">
        <f t="shared" si="12"/>
        <v>60000</v>
      </c>
      <c r="M32" s="234">
        <f t="shared" si="0"/>
        <v>0</v>
      </c>
    </row>
    <row r="33" spans="1:13" ht="15" customHeight="1" x14ac:dyDescent="0.25">
      <c r="A33" s="374" t="s">
        <v>774</v>
      </c>
      <c r="B33" s="240" t="s">
        <v>665</v>
      </c>
      <c r="C33" s="376" t="s">
        <v>780</v>
      </c>
      <c r="D33" s="286" t="s">
        <v>790</v>
      </c>
      <c r="E33" s="163">
        <v>3238</v>
      </c>
      <c r="F33" s="245" t="s">
        <v>122</v>
      </c>
      <c r="G33" s="380" t="s">
        <v>778</v>
      </c>
      <c r="H33" s="164" t="s">
        <v>779</v>
      </c>
      <c r="I33" s="234">
        <v>50000</v>
      </c>
      <c r="J33" s="234">
        <v>50000</v>
      </c>
      <c r="K33" s="234">
        <v>50000</v>
      </c>
      <c r="L33" s="269">
        <f t="shared" si="12"/>
        <v>50000</v>
      </c>
      <c r="M33" s="234">
        <f t="shared" si="0"/>
        <v>0</v>
      </c>
    </row>
    <row r="34" spans="1:13" ht="15" customHeight="1" x14ac:dyDescent="0.25">
      <c r="A34" s="374" t="s">
        <v>774</v>
      </c>
      <c r="B34" s="240" t="s">
        <v>665</v>
      </c>
      <c r="C34" s="376" t="s">
        <v>780</v>
      </c>
      <c r="D34" s="286" t="s">
        <v>790</v>
      </c>
      <c r="E34" s="163">
        <v>3239</v>
      </c>
      <c r="F34" s="245" t="s">
        <v>41</v>
      </c>
      <c r="G34" s="380" t="s">
        <v>778</v>
      </c>
      <c r="H34" s="164" t="s">
        <v>779</v>
      </c>
      <c r="I34" s="234">
        <v>80000</v>
      </c>
      <c r="J34" s="234">
        <v>80000</v>
      </c>
      <c r="K34" s="234">
        <v>100000</v>
      </c>
      <c r="L34" s="269">
        <f t="shared" si="12"/>
        <v>100000</v>
      </c>
      <c r="M34" s="234">
        <f t="shared" si="0"/>
        <v>0</v>
      </c>
    </row>
    <row r="35" spans="1:13" s="152" customFormat="1" ht="15.6" customHeight="1" x14ac:dyDescent="0.25">
      <c r="A35" s="374" t="s">
        <v>774</v>
      </c>
      <c r="B35" s="240" t="s">
        <v>665</v>
      </c>
      <c r="C35" s="376" t="s">
        <v>780</v>
      </c>
      <c r="D35" s="286" t="s">
        <v>790</v>
      </c>
      <c r="E35" s="156">
        <v>324</v>
      </c>
      <c r="F35" s="244"/>
      <c r="G35" s="379" t="s">
        <v>778</v>
      </c>
      <c r="H35" s="157" t="s">
        <v>779</v>
      </c>
      <c r="I35" s="158">
        <f t="shared" ref="I35:L35" si="13">SUM(I36)</f>
        <v>10000</v>
      </c>
      <c r="J35" s="158">
        <f t="shared" si="13"/>
        <v>10000</v>
      </c>
      <c r="K35" s="158">
        <f t="shared" si="13"/>
        <v>10000</v>
      </c>
      <c r="L35" s="158">
        <f t="shared" si="13"/>
        <v>10000</v>
      </c>
      <c r="M35" s="158">
        <f t="shared" si="0"/>
        <v>0</v>
      </c>
    </row>
    <row r="36" spans="1:13" ht="30" customHeight="1" x14ac:dyDescent="0.25">
      <c r="A36" s="374" t="s">
        <v>774</v>
      </c>
      <c r="B36" s="240" t="s">
        <v>665</v>
      </c>
      <c r="C36" s="376" t="s">
        <v>780</v>
      </c>
      <c r="D36" s="286" t="s">
        <v>790</v>
      </c>
      <c r="E36" s="163">
        <v>3241</v>
      </c>
      <c r="F36" s="245" t="s">
        <v>238</v>
      </c>
      <c r="G36" s="380" t="s">
        <v>778</v>
      </c>
      <c r="H36" s="164" t="s">
        <v>779</v>
      </c>
      <c r="I36" s="234">
        <v>10000</v>
      </c>
      <c r="J36" s="234">
        <v>10000</v>
      </c>
      <c r="K36" s="234">
        <v>10000</v>
      </c>
      <c r="L36" s="269">
        <f>K36</f>
        <v>10000</v>
      </c>
      <c r="M36" s="234">
        <f t="shared" si="0"/>
        <v>0</v>
      </c>
    </row>
    <row r="37" spans="1:13" s="152" customFormat="1" ht="15.6" customHeight="1" x14ac:dyDescent="0.25">
      <c r="A37" s="374" t="s">
        <v>774</v>
      </c>
      <c r="B37" s="240" t="s">
        <v>665</v>
      </c>
      <c r="C37" s="376" t="s">
        <v>780</v>
      </c>
      <c r="D37" s="286" t="s">
        <v>790</v>
      </c>
      <c r="E37" s="156">
        <v>329</v>
      </c>
      <c r="F37" s="244"/>
      <c r="G37" s="379" t="s">
        <v>778</v>
      </c>
      <c r="H37" s="157" t="s">
        <v>779</v>
      </c>
      <c r="I37" s="158">
        <f t="shared" ref="I37:L37" si="14">SUM(I38:I44)</f>
        <v>540000</v>
      </c>
      <c r="J37" s="158">
        <f t="shared" ref="J37" si="15">SUM(J38:J44)</f>
        <v>540000</v>
      </c>
      <c r="K37" s="158">
        <f t="shared" si="14"/>
        <v>620000</v>
      </c>
      <c r="L37" s="158">
        <f t="shared" si="14"/>
        <v>620000</v>
      </c>
      <c r="M37" s="158">
        <f t="shared" si="0"/>
        <v>0</v>
      </c>
    </row>
    <row r="38" spans="1:13" ht="30" customHeight="1" x14ac:dyDescent="0.25">
      <c r="A38" s="374" t="s">
        <v>774</v>
      </c>
      <c r="B38" s="240" t="s">
        <v>665</v>
      </c>
      <c r="C38" s="376" t="s">
        <v>780</v>
      </c>
      <c r="D38" s="286" t="s">
        <v>790</v>
      </c>
      <c r="E38" s="163">
        <v>3291</v>
      </c>
      <c r="F38" s="245" t="s">
        <v>152</v>
      </c>
      <c r="G38" s="380" t="s">
        <v>778</v>
      </c>
      <c r="H38" s="164" t="s">
        <v>779</v>
      </c>
      <c r="I38" s="234">
        <v>340000</v>
      </c>
      <c r="J38" s="234">
        <v>340000</v>
      </c>
      <c r="K38" s="234">
        <v>340000</v>
      </c>
      <c r="L38" s="269">
        <f t="shared" ref="L38:L44" si="16">K38</f>
        <v>340000</v>
      </c>
      <c r="M38" s="234">
        <f t="shared" si="0"/>
        <v>0</v>
      </c>
    </row>
    <row r="39" spans="1:13" ht="15" customHeight="1" x14ac:dyDescent="0.25">
      <c r="A39" s="374" t="s">
        <v>774</v>
      </c>
      <c r="B39" s="240" t="s">
        <v>665</v>
      </c>
      <c r="C39" s="376" t="s">
        <v>780</v>
      </c>
      <c r="D39" s="286" t="s">
        <v>790</v>
      </c>
      <c r="E39" s="163">
        <v>3292</v>
      </c>
      <c r="F39" s="245" t="s">
        <v>123</v>
      </c>
      <c r="G39" s="380" t="s">
        <v>778</v>
      </c>
      <c r="H39" s="164" t="s">
        <v>779</v>
      </c>
      <c r="I39" s="234">
        <v>80000</v>
      </c>
      <c r="J39" s="234">
        <v>80000</v>
      </c>
      <c r="K39" s="234">
        <v>90000</v>
      </c>
      <c r="L39" s="269">
        <f t="shared" si="16"/>
        <v>90000</v>
      </c>
      <c r="M39" s="234">
        <f t="shared" si="0"/>
        <v>0</v>
      </c>
    </row>
    <row r="40" spans="1:13" ht="15" customHeight="1" x14ac:dyDescent="0.25">
      <c r="A40" s="374" t="s">
        <v>774</v>
      </c>
      <c r="B40" s="240" t="s">
        <v>665</v>
      </c>
      <c r="C40" s="376" t="s">
        <v>780</v>
      </c>
      <c r="D40" s="286" t="s">
        <v>790</v>
      </c>
      <c r="E40" s="163">
        <v>3293</v>
      </c>
      <c r="F40" s="245" t="s">
        <v>124</v>
      </c>
      <c r="G40" s="380" t="s">
        <v>778</v>
      </c>
      <c r="H40" s="164" t="s">
        <v>779</v>
      </c>
      <c r="I40" s="234">
        <v>50000</v>
      </c>
      <c r="J40" s="234">
        <v>50000</v>
      </c>
      <c r="K40" s="234">
        <v>50000</v>
      </c>
      <c r="L40" s="269">
        <f t="shared" si="16"/>
        <v>50000</v>
      </c>
      <c r="M40" s="234">
        <f t="shared" si="0"/>
        <v>0</v>
      </c>
    </row>
    <row r="41" spans="1:13" ht="15" customHeight="1" x14ac:dyDescent="0.25">
      <c r="A41" s="374" t="s">
        <v>774</v>
      </c>
      <c r="B41" s="240" t="s">
        <v>665</v>
      </c>
      <c r="C41" s="376" t="s">
        <v>780</v>
      </c>
      <c r="D41" s="286" t="s">
        <v>790</v>
      </c>
      <c r="E41" s="163">
        <v>3294</v>
      </c>
      <c r="F41" s="245" t="s">
        <v>616</v>
      </c>
      <c r="G41" s="380" t="s">
        <v>778</v>
      </c>
      <c r="H41" s="164" t="s">
        <v>779</v>
      </c>
      <c r="I41" s="234">
        <v>20000</v>
      </c>
      <c r="J41" s="234">
        <v>20000</v>
      </c>
      <c r="K41" s="234">
        <v>20000</v>
      </c>
      <c r="L41" s="269">
        <f t="shared" si="16"/>
        <v>20000</v>
      </c>
      <c r="M41" s="234">
        <f t="shared" si="0"/>
        <v>0</v>
      </c>
    </row>
    <row r="42" spans="1:13" ht="15" customHeight="1" x14ac:dyDescent="0.25">
      <c r="A42" s="374" t="s">
        <v>774</v>
      </c>
      <c r="B42" s="240" t="s">
        <v>665</v>
      </c>
      <c r="C42" s="376" t="s">
        <v>780</v>
      </c>
      <c r="D42" s="286" t="s">
        <v>790</v>
      </c>
      <c r="E42" s="163">
        <v>3295</v>
      </c>
      <c r="F42" s="245" t="s">
        <v>237</v>
      </c>
      <c r="G42" s="380" t="s">
        <v>778</v>
      </c>
      <c r="H42" s="164" t="s">
        <v>779</v>
      </c>
      <c r="I42" s="234">
        <v>10000</v>
      </c>
      <c r="J42" s="234">
        <v>10000</v>
      </c>
      <c r="K42" s="234">
        <v>20000</v>
      </c>
      <c r="L42" s="269">
        <f t="shared" si="16"/>
        <v>20000</v>
      </c>
      <c r="M42" s="234">
        <f t="shared" si="0"/>
        <v>0</v>
      </c>
    </row>
    <row r="43" spans="1:13" ht="15" customHeight="1" x14ac:dyDescent="0.25">
      <c r="A43" s="374" t="s">
        <v>774</v>
      </c>
      <c r="B43" s="240" t="s">
        <v>665</v>
      </c>
      <c r="C43" s="376" t="s">
        <v>780</v>
      </c>
      <c r="D43" s="286" t="s">
        <v>790</v>
      </c>
      <c r="E43" s="163">
        <v>3296</v>
      </c>
      <c r="F43" s="245" t="s">
        <v>617</v>
      </c>
      <c r="G43" s="380" t="s">
        <v>778</v>
      </c>
      <c r="H43" s="164" t="s">
        <v>779</v>
      </c>
      <c r="I43" s="234">
        <v>10000</v>
      </c>
      <c r="J43" s="234">
        <v>10000</v>
      </c>
      <c r="K43" s="234">
        <v>20000</v>
      </c>
      <c r="L43" s="269">
        <f t="shared" si="16"/>
        <v>20000</v>
      </c>
      <c r="M43" s="234">
        <f t="shared" si="0"/>
        <v>0</v>
      </c>
    </row>
    <row r="44" spans="1:13" ht="15" customHeight="1" x14ac:dyDescent="0.25">
      <c r="A44" s="374" t="s">
        <v>774</v>
      </c>
      <c r="B44" s="240" t="s">
        <v>665</v>
      </c>
      <c r="C44" s="376" t="s">
        <v>780</v>
      </c>
      <c r="D44" s="286" t="s">
        <v>790</v>
      </c>
      <c r="E44" s="163">
        <v>3299</v>
      </c>
      <c r="F44" s="245" t="s">
        <v>125</v>
      </c>
      <c r="G44" s="380" t="s">
        <v>778</v>
      </c>
      <c r="H44" s="164" t="s">
        <v>779</v>
      </c>
      <c r="I44" s="234">
        <v>30000</v>
      </c>
      <c r="J44" s="234">
        <v>30000</v>
      </c>
      <c r="K44" s="234">
        <v>80000</v>
      </c>
      <c r="L44" s="269">
        <f t="shared" si="16"/>
        <v>80000</v>
      </c>
      <c r="M44" s="234">
        <f t="shared" si="0"/>
        <v>0</v>
      </c>
    </row>
    <row r="45" spans="1:13" ht="51" x14ac:dyDescent="0.25">
      <c r="A45" s="374" t="s">
        <v>774</v>
      </c>
      <c r="B45" s="240" t="s">
        <v>665</v>
      </c>
      <c r="C45" s="376" t="s">
        <v>780</v>
      </c>
      <c r="D45" s="286" t="s">
        <v>790</v>
      </c>
      <c r="E45" s="317">
        <v>34</v>
      </c>
      <c r="F45" s="288"/>
      <c r="G45" s="378" t="s">
        <v>778</v>
      </c>
      <c r="H45" s="289" t="s">
        <v>779</v>
      </c>
      <c r="I45" s="290">
        <f t="shared" ref="I45:L45" si="17">I46</f>
        <v>6000</v>
      </c>
      <c r="J45" s="290">
        <f t="shared" si="17"/>
        <v>6000</v>
      </c>
      <c r="K45" s="290">
        <f t="shared" si="17"/>
        <v>6000</v>
      </c>
      <c r="L45" s="290">
        <f t="shared" si="17"/>
        <v>6000</v>
      </c>
      <c r="M45" s="290">
        <f t="shared" si="0"/>
        <v>0</v>
      </c>
    </row>
    <row r="46" spans="1:13" s="152" customFormat="1" ht="15.6" customHeight="1" x14ac:dyDescent="0.25">
      <c r="A46" s="374" t="s">
        <v>774</v>
      </c>
      <c r="B46" s="240" t="s">
        <v>665</v>
      </c>
      <c r="C46" s="376" t="s">
        <v>780</v>
      </c>
      <c r="D46" s="286" t="s">
        <v>790</v>
      </c>
      <c r="E46" s="156">
        <v>343</v>
      </c>
      <c r="F46" s="244"/>
      <c r="G46" s="379" t="s">
        <v>778</v>
      </c>
      <c r="H46" s="157" t="s">
        <v>779</v>
      </c>
      <c r="I46" s="158">
        <f t="shared" ref="I46:L46" si="18">SUM(I47:I49)</f>
        <v>6000</v>
      </c>
      <c r="J46" s="158">
        <f t="shared" ref="J46" si="19">SUM(J47:J49)</f>
        <v>6000</v>
      </c>
      <c r="K46" s="158">
        <f t="shared" si="18"/>
        <v>6000</v>
      </c>
      <c r="L46" s="158">
        <f t="shared" si="18"/>
        <v>6000</v>
      </c>
      <c r="M46" s="158">
        <f t="shared" si="0"/>
        <v>0</v>
      </c>
    </row>
    <row r="47" spans="1:13" ht="15" customHeight="1" x14ac:dyDescent="0.25">
      <c r="A47" s="374" t="s">
        <v>774</v>
      </c>
      <c r="B47" s="240" t="s">
        <v>665</v>
      </c>
      <c r="C47" s="376" t="s">
        <v>780</v>
      </c>
      <c r="D47" s="286" t="s">
        <v>790</v>
      </c>
      <c r="E47" s="163">
        <v>3431</v>
      </c>
      <c r="F47" s="245" t="s">
        <v>153</v>
      </c>
      <c r="G47" s="380" t="s">
        <v>778</v>
      </c>
      <c r="H47" s="164" t="s">
        <v>779</v>
      </c>
      <c r="I47" s="234">
        <v>1000</v>
      </c>
      <c r="J47" s="234">
        <v>1000</v>
      </c>
      <c r="K47" s="234">
        <v>1000</v>
      </c>
      <c r="L47" s="269">
        <f t="shared" ref="L47:L49" si="20">K47</f>
        <v>1000</v>
      </c>
      <c r="M47" s="234">
        <f t="shared" si="0"/>
        <v>0</v>
      </c>
    </row>
    <row r="48" spans="1:13" ht="15" customHeight="1" x14ac:dyDescent="0.25">
      <c r="A48" s="374" t="s">
        <v>774</v>
      </c>
      <c r="B48" s="240" t="s">
        <v>665</v>
      </c>
      <c r="C48" s="376" t="s">
        <v>780</v>
      </c>
      <c r="D48" s="286" t="s">
        <v>790</v>
      </c>
      <c r="E48" s="163">
        <v>3433</v>
      </c>
      <c r="F48" s="245" t="s">
        <v>126</v>
      </c>
      <c r="G48" s="380" t="s">
        <v>778</v>
      </c>
      <c r="H48" s="164" t="s">
        <v>779</v>
      </c>
      <c r="I48" s="234">
        <v>1000</v>
      </c>
      <c r="J48" s="234">
        <v>1000</v>
      </c>
      <c r="K48" s="234">
        <v>1000</v>
      </c>
      <c r="L48" s="269">
        <f t="shared" si="20"/>
        <v>1000</v>
      </c>
      <c r="M48" s="234">
        <f t="shared" si="0"/>
        <v>0</v>
      </c>
    </row>
    <row r="49" spans="1:13" ht="15" customHeight="1" x14ac:dyDescent="0.25">
      <c r="A49" s="374" t="s">
        <v>774</v>
      </c>
      <c r="B49" s="240" t="s">
        <v>665</v>
      </c>
      <c r="C49" s="376" t="s">
        <v>780</v>
      </c>
      <c r="D49" s="286" t="s">
        <v>790</v>
      </c>
      <c r="E49" s="163">
        <v>3434</v>
      </c>
      <c r="F49" s="245" t="s">
        <v>127</v>
      </c>
      <c r="G49" s="380" t="s">
        <v>778</v>
      </c>
      <c r="H49" s="164" t="s">
        <v>779</v>
      </c>
      <c r="I49" s="234">
        <v>4000</v>
      </c>
      <c r="J49" s="234">
        <v>4000</v>
      </c>
      <c r="K49" s="234">
        <v>4000</v>
      </c>
      <c r="L49" s="269">
        <f t="shared" si="20"/>
        <v>4000</v>
      </c>
      <c r="M49" s="234">
        <f t="shared" si="0"/>
        <v>0</v>
      </c>
    </row>
    <row r="50" spans="1:13" ht="51" x14ac:dyDescent="0.25">
      <c r="A50" s="374" t="s">
        <v>774</v>
      </c>
      <c r="B50" s="240" t="s">
        <v>665</v>
      </c>
      <c r="C50" s="376" t="s">
        <v>780</v>
      </c>
      <c r="D50" s="286" t="s">
        <v>790</v>
      </c>
      <c r="E50" s="317">
        <v>38</v>
      </c>
      <c r="F50" s="288"/>
      <c r="G50" s="378" t="s">
        <v>778</v>
      </c>
      <c r="H50" s="289" t="s">
        <v>779</v>
      </c>
      <c r="I50" s="290">
        <f t="shared" ref="I50:L50" si="21">I51+I53</f>
        <v>60000</v>
      </c>
      <c r="J50" s="290">
        <f t="shared" ref="J50" si="22">J51+J53</f>
        <v>60000</v>
      </c>
      <c r="K50" s="290">
        <f t="shared" si="21"/>
        <v>70000</v>
      </c>
      <c r="L50" s="290">
        <f t="shared" si="21"/>
        <v>70000</v>
      </c>
      <c r="M50" s="290">
        <f t="shared" si="0"/>
        <v>0</v>
      </c>
    </row>
    <row r="51" spans="1:13" s="152" customFormat="1" ht="15.6" customHeight="1" x14ac:dyDescent="0.25">
      <c r="A51" s="374" t="s">
        <v>774</v>
      </c>
      <c r="B51" s="240" t="s">
        <v>665</v>
      </c>
      <c r="C51" s="376" t="s">
        <v>780</v>
      </c>
      <c r="D51" s="286" t="s">
        <v>790</v>
      </c>
      <c r="E51" s="156">
        <v>383</v>
      </c>
      <c r="F51" s="244"/>
      <c r="G51" s="379" t="s">
        <v>778</v>
      </c>
      <c r="H51" s="157" t="s">
        <v>779</v>
      </c>
      <c r="I51" s="158">
        <f t="shared" ref="I51:L51" si="23">I52</f>
        <v>10000</v>
      </c>
      <c r="J51" s="158">
        <f t="shared" si="23"/>
        <v>10000</v>
      </c>
      <c r="K51" s="158">
        <f t="shared" si="23"/>
        <v>20000</v>
      </c>
      <c r="L51" s="158">
        <f t="shared" si="23"/>
        <v>20000</v>
      </c>
      <c r="M51" s="158">
        <f t="shared" si="0"/>
        <v>0</v>
      </c>
    </row>
    <row r="52" spans="1:13" ht="15" customHeight="1" x14ac:dyDescent="0.25">
      <c r="A52" s="374" t="s">
        <v>774</v>
      </c>
      <c r="B52" s="240" t="s">
        <v>665</v>
      </c>
      <c r="C52" s="376" t="s">
        <v>780</v>
      </c>
      <c r="D52" s="286" t="s">
        <v>790</v>
      </c>
      <c r="E52" s="163">
        <v>3835</v>
      </c>
      <c r="F52" s="245" t="s">
        <v>618</v>
      </c>
      <c r="G52" s="380" t="s">
        <v>778</v>
      </c>
      <c r="H52" s="164" t="s">
        <v>779</v>
      </c>
      <c r="I52" s="234">
        <v>10000</v>
      </c>
      <c r="J52" s="234">
        <v>10000</v>
      </c>
      <c r="K52" s="234">
        <v>20000</v>
      </c>
      <c r="L52" s="269">
        <f>K52</f>
        <v>20000</v>
      </c>
      <c r="M52" s="234">
        <f t="shared" si="0"/>
        <v>0</v>
      </c>
    </row>
    <row r="53" spans="1:13" s="152" customFormat="1" ht="15.6" customHeight="1" x14ac:dyDescent="0.25">
      <c r="A53" s="374" t="s">
        <v>774</v>
      </c>
      <c r="B53" s="240" t="s">
        <v>665</v>
      </c>
      <c r="C53" s="376" t="s">
        <v>780</v>
      </c>
      <c r="D53" s="286" t="s">
        <v>790</v>
      </c>
      <c r="E53" s="156">
        <v>386</v>
      </c>
      <c r="F53" s="244"/>
      <c r="G53" s="379" t="s">
        <v>778</v>
      </c>
      <c r="H53" s="157" t="s">
        <v>779</v>
      </c>
      <c r="I53" s="158">
        <f t="shared" ref="I53:L53" si="24">I54</f>
        <v>50000</v>
      </c>
      <c r="J53" s="158">
        <f t="shared" si="24"/>
        <v>50000</v>
      </c>
      <c r="K53" s="158">
        <f t="shared" si="24"/>
        <v>50000</v>
      </c>
      <c r="L53" s="158">
        <f t="shared" si="24"/>
        <v>50000</v>
      </c>
      <c r="M53" s="158">
        <f t="shared" si="0"/>
        <v>0</v>
      </c>
    </row>
    <row r="54" spans="1:13" ht="30" customHeight="1" x14ac:dyDescent="0.25">
      <c r="A54" s="374" t="s">
        <v>774</v>
      </c>
      <c r="B54" s="240" t="s">
        <v>665</v>
      </c>
      <c r="C54" s="376" t="s">
        <v>780</v>
      </c>
      <c r="D54" s="286" t="s">
        <v>790</v>
      </c>
      <c r="E54" s="163">
        <v>3861</v>
      </c>
      <c r="F54" s="245" t="s">
        <v>554</v>
      </c>
      <c r="G54" s="380" t="s">
        <v>778</v>
      </c>
      <c r="H54" s="164" t="s">
        <v>779</v>
      </c>
      <c r="I54" s="234">
        <v>50000</v>
      </c>
      <c r="J54" s="234">
        <v>50000</v>
      </c>
      <c r="K54" s="234">
        <v>50000</v>
      </c>
      <c r="L54" s="269">
        <f>K54</f>
        <v>50000</v>
      </c>
      <c r="M54" s="234">
        <f t="shared" si="0"/>
        <v>0</v>
      </c>
    </row>
    <row r="55" spans="1:13" ht="51" x14ac:dyDescent="0.25">
      <c r="A55" s="374" t="s">
        <v>774</v>
      </c>
      <c r="B55" s="240" t="s">
        <v>665</v>
      </c>
      <c r="C55" s="376" t="s">
        <v>780</v>
      </c>
      <c r="D55" s="286" t="s">
        <v>790</v>
      </c>
      <c r="E55" s="317">
        <v>41</v>
      </c>
      <c r="F55" s="288"/>
      <c r="G55" s="378" t="s">
        <v>778</v>
      </c>
      <c r="H55" s="289" t="s">
        <v>779</v>
      </c>
      <c r="I55" s="290">
        <f t="shared" ref="I55:L55" si="25">I56</f>
        <v>20000</v>
      </c>
      <c r="J55" s="290">
        <f t="shared" si="25"/>
        <v>20000</v>
      </c>
      <c r="K55" s="290">
        <f t="shared" si="25"/>
        <v>20000</v>
      </c>
      <c r="L55" s="290">
        <f t="shared" si="25"/>
        <v>20000</v>
      </c>
      <c r="M55" s="290">
        <f t="shared" si="0"/>
        <v>0</v>
      </c>
    </row>
    <row r="56" spans="1:13" s="152" customFormat="1" ht="15.6" customHeight="1" x14ac:dyDescent="0.25">
      <c r="A56" s="374" t="s">
        <v>774</v>
      </c>
      <c r="B56" s="240" t="s">
        <v>665</v>
      </c>
      <c r="C56" s="376" t="s">
        <v>780</v>
      </c>
      <c r="D56" s="286" t="s">
        <v>790</v>
      </c>
      <c r="E56" s="156">
        <v>412</v>
      </c>
      <c r="F56" s="244"/>
      <c r="G56" s="379" t="s">
        <v>778</v>
      </c>
      <c r="H56" s="157" t="s">
        <v>779</v>
      </c>
      <c r="I56" s="158">
        <f t="shared" ref="I56:L56" si="26">SUM(I57)</f>
        <v>20000</v>
      </c>
      <c r="J56" s="158">
        <f t="shared" si="26"/>
        <v>20000</v>
      </c>
      <c r="K56" s="158">
        <f t="shared" si="26"/>
        <v>20000</v>
      </c>
      <c r="L56" s="158">
        <f t="shared" si="26"/>
        <v>20000</v>
      </c>
      <c r="M56" s="158">
        <f t="shared" si="0"/>
        <v>0</v>
      </c>
    </row>
    <row r="57" spans="1:13" ht="15" customHeight="1" x14ac:dyDescent="0.25">
      <c r="A57" s="374" t="s">
        <v>774</v>
      </c>
      <c r="B57" s="240" t="s">
        <v>665</v>
      </c>
      <c r="C57" s="376" t="s">
        <v>780</v>
      </c>
      <c r="D57" s="286" t="s">
        <v>790</v>
      </c>
      <c r="E57" s="163">
        <v>4123</v>
      </c>
      <c r="F57" s="245" t="s">
        <v>133</v>
      </c>
      <c r="G57" s="380" t="s">
        <v>778</v>
      </c>
      <c r="H57" s="164" t="s">
        <v>779</v>
      </c>
      <c r="I57" s="234">
        <v>20000</v>
      </c>
      <c r="J57" s="234">
        <v>20000</v>
      </c>
      <c r="K57" s="234">
        <v>20000</v>
      </c>
      <c r="L57" s="269">
        <f>K57</f>
        <v>20000</v>
      </c>
      <c r="M57" s="234">
        <f t="shared" si="0"/>
        <v>0</v>
      </c>
    </row>
    <row r="58" spans="1:13" ht="51" x14ac:dyDescent="0.25">
      <c r="A58" s="374" t="s">
        <v>774</v>
      </c>
      <c r="B58" s="240" t="s">
        <v>665</v>
      </c>
      <c r="C58" s="376" t="s">
        <v>780</v>
      </c>
      <c r="D58" s="286" t="s">
        <v>790</v>
      </c>
      <c r="E58" s="317">
        <v>42</v>
      </c>
      <c r="F58" s="288"/>
      <c r="G58" s="378" t="s">
        <v>778</v>
      </c>
      <c r="H58" s="289" t="s">
        <v>779</v>
      </c>
      <c r="I58" s="290">
        <f t="shared" ref="I58:L58" si="27">I59+I65</f>
        <v>150000</v>
      </c>
      <c r="J58" s="290">
        <f t="shared" ref="J58" si="28">J59+J65</f>
        <v>150000</v>
      </c>
      <c r="K58" s="290">
        <f t="shared" si="27"/>
        <v>150000</v>
      </c>
      <c r="L58" s="290">
        <f t="shared" si="27"/>
        <v>150000</v>
      </c>
      <c r="M58" s="290">
        <f t="shared" si="0"/>
        <v>0</v>
      </c>
    </row>
    <row r="59" spans="1:13" s="152" customFormat="1" ht="15.6" customHeight="1" x14ac:dyDescent="0.25">
      <c r="A59" s="374" t="s">
        <v>774</v>
      </c>
      <c r="B59" s="240" t="s">
        <v>665</v>
      </c>
      <c r="C59" s="376" t="s">
        <v>780</v>
      </c>
      <c r="D59" s="286" t="s">
        <v>790</v>
      </c>
      <c r="E59" s="156">
        <v>422</v>
      </c>
      <c r="F59" s="244"/>
      <c r="G59" s="379" t="s">
        <v>778</v>
      </c>
      <c r="H59" s="157" t="s">
        <v>779</v>
      </c>
      <c r="I59" s="158">
        <f t="shared" ref="I59:L59" si="29">SUM(I60:I64)</f>
        <v>130000</v>
      </c>
      <c r="J59" s="158">
        <f t="shared" ref="J59" si="30">SUM(J60:J64)</f>
        <v>130000</v>
      </c>
      <c r="K59" s="158">
        <f t="shared" si="29"/>
        <v>130000</v>
      </c>
      <c r="L59" s="158">
        <f t="shared" si="29"/>
        <v>130000</v>
      </c>
      <c r="M59" s="158">
        <f t="shared" si="0"/>
        <v>0</v>
      </c>
    </row>
    <row r="60" spans="1:13" ht="15" customHeight="1" x14ac:dyDescent="0.25">
      <c r="A60" s="374" t="s">
        <v>774</v>
      </c>
      <c r="B60" s="240" t="s">
        <v>665</v>
      </c>
      <c r="C60" s="376" t="s">
        <v>780</v>
      </c>
      <c r="D60" s="286" t="s">
        <v>790</v>
      </c>
      <c r="E60" s="163">
        <v>4221</v>
      </c>
      <c r="F60" s="245" t="s">
        <v>129</v>
      </c>
      <c r="G60" s="380" t="s">
        <v>778</v>
      </c>
      <c r="H60" s="164" t="s">
        <v>779</v>
      </c>
      <c r="I60" s="234">
        <v>30000</v>
      </c>
      <c r="J60" s="234">
        <v>30000</v>
      </c>
      <c r="K60" s="234">
        <v>30000</v>
      </c>
      <c r="L60" s="269">
        <f t="shared" ref="L60:L64" si="31">K60</f>
        <v>30000</v>
      </c>
      <c r="M60" s="234">
        <f t="shared" si="0"/>
        <v>0</v>
      </c>
    </row>
    <row r="61" spans="1:13" s="152" customFormat="1" ht="15.6" customHeight="1" x14ac:dyDescent="0.25">
      <c r="A61" s="374" t="s">
        <v>774</v>
      </c>
      <c r="B61" s="240" t="s">
        <v>665</v>
      </c>
      <c r="C61" s="376" t="s">
        <v>780</v>
      </c>
      <c r="D61" s="286" t="s">
        <v>790</v>
      </c>
      <c r="E61" s="163">
        <v>4222</v>
      </c>
      <c r="F61" s="245" t="s">
        <v>130</v>
      </c>
      <c r="G61" s="380" t="s">
        <v>778</v>
      </c>
      <c r="H61" s="164" t="s">
        <v>779</v>
      </c>
      <c r="I61" s="234">
        <v>40000</v>
      </c>
      <c r="J61" s="234">
        <v>40000</v>
      </c>
      <c r="K61" s="234">
        <v>40000</v>
      </c>
      <c r="L61" s="269">
        <f t="shared" si="31"/>
        <v>40000</v>
      </c>
      <c r="M61" s="234">
        <f t="shared" si="0"/>
        <v>0</v>
      </c>
    </row>
    <row r="62" spans="1:13" ht="15" customHeight="1" x14ac:dyDescent="0.25">
      <c r="A62" s="374" t="s">
        <v>774</v>
      </c>
      <c r="B62" s="240" t="s">
        <v>665</v>
      </c>
      <c r="C62" s="376" t="s">
        <v>780</v>
      </c>
      <c r="D62" s="286" t="s">
        <v>790</v>
      </c>
      <c r="E62" s="163">
        <v>4223</v>
      </c>
      <c r="F62" s="245" t="s">
        <v>131</v>
      </c>
      <c r="G62" s="380" t="s">
        <v>778</v>
      </c>
      <c r="H62" s="164" t="s">
        <v>779</v>
      </c>
      <c r="I62" s="234">
        <v>20000</v>
      </c>
      <c r="J62" s="234">
        <v>20000</v>
      </c>
      <c r="K62" s="234">
        <v>20000</v>
      </c>
      <c r="L62" s="269">
        <f t="shared" si="31"/>
        <v>20000</v>
      </c>
      <c r="M62" s="234">
        <f t="shared" si="0"/>
        <v>0</v>
      </c>
    </row>
    <row r="63" spans="1:13" ht="15" customHeight="1" x14ac:dyDescent="0.25">
      <c r="A63" s="374" t="s">
        <v>774</v>
      </c>
      <c r="B63" s="240" t="s">
        <v>665</v>
      </c>
      <c r="C63" s="376" t="s">
        <v>780</v>
      </c>
      <c r="D63" s="286" t="s">
        <v>790</v>
      </c>
      <c r="E63" s="163">
        <v>4225</v>
      </c>
      <c r="F63" s="245" t="s">
        <v>134</v>
      </c>
      <c r="G63" s="380" t="s">
        <v>778</v>
      </c>
      <c r="H63" s="164" t="s">
        <v>779</v>
      </c>
      <c r="I63" s="234">
        <v>20000</v>
      </c>
      <c r="J63" s="234">
        <v>20000</v>
      </c>
      <c r="K63" s="234">
        <v>20000</v>
      </c>
      <c r="L63" s="269">
        <f t="shared" si="31"/>
        <v>20000</v>
      </c>
      <c r="M63" s="234">
        <f t="shared" si="0"/>
        <v>0</v>
      </c>
    </row>
    <row r="64" spans="1:13" ht="15" customHeight="1" x14ac:dyDescent="0.25">
      <c r="A64" s="374" t="s">
        <v>774</v>
      </c>
      <c r="B64" s="240" t="s">
        <v>665</v>
      </c>
      <c r="C64" s="376" t="s">
        <v>780</v>
      </c>
      <c r="D64" s="286" t="s">
        <v>790</v>
      </c>
      <c r="E64" s="163">
        <v>4227</v>
      </c>
      <c r="F64" s="245" t="s">
        <v>132</v>
      </c>
      <c r="G64" s="380" t="s">
        <v>778</v>
      </c>
      <c r="H64" s="164" t="s">
        <v>779</v>
      </c>
      <c r="I64" s="234">
        <v>20000</v>
      </c>
      <c r="J64" s="234">
        <v>20000</v>
      </c>
      <c r="K64" s="234">
        <v>20000</v>
      </c>
      <c r="L64" s="269">
        <f t="shared" si="31"/>
        <v>20000</v>
      </c>
      <c r="M64" s="234">
        <f t="shared" si="0"/>
        <v>0</v>
      </c>
    </row>
    <row r="65" spans="1:13" s="152" customFormat="1" ht="15.6" customHeight="1" x14ac:dyDescent="0.25">
      <c r="A65" s="374" t="s">
        <v>774</v>
      </c>
      <c r="B65" s="240" t="s">
        <v>665</v>
      </c>
      <c r="C65" s="376" t="s">
        <v>780</v>
      </c>
      <c r="D65" s="286" t="s">
        <v>790</v>
      </c>
      <c r="E65" s="156">
        <v>426</v>
      </c>
      <c r="F65" s="244"/>
      <c r="G65" s="379" t="s">
        <v>778</v>
      </c>
      <c r="H65" s="157" t="s">
        <v>779</v>
      </c>
      <c r="I65" s="158">
        <f t="shared" ref="I65:L65" si="32">SUM(I66)</f>
        <v>20000</v>
      </c>
      <c r="J65" s="158">
        <f t="shared" si="32"/>
        <v>20000</v>
      </c>
      <c r="K65" s="158">
        <f t="shared" si="32"/>
        <v>20000</v>
      </c>
      <c r="L65" s="158">
        <f t="shared" si="32"/>
        <v>20000</v>
      </c>
      <c r="M65" s="158">
        <f t="shared" si="0"/>
        <v>0</v>
      </c>
    </row>
    <row r="66" spans="1:13" s="175" customFormat="1" ht="15.6" customHeight="1" x14ac:dyDescent="0.25">
      <c r="A66" s="374" t="s">
        <v>774</v>
      </c>
      <c r="B66" s="240" t="s">
        <v>665</v>
      </c>
      <c r="C66" s="376" t="s">
        <v>780</v>
      </c>
      <c r="D66" s="286" t="s">
        <v>790</v>
      </c>
      <c r="E66" s="163">
        <v>4262</v>
      </c>
      <c r="F66" s="245" t="s">
        <v>135</v>
      </c>
      <c r="G66" s="380" t="s">
        <v>778</v>
      </c>
      <c r="H66" s="164" t="s">
        <v>779</v>
      </c>
      <c r="I66" s="234">
        <v>20000</v>
      </c>
      <c r="J66" s="234">
        <v>20000</v>
      </c>
      <c r="K66" s="234">
        <v>20000</v>
      </c>
      <c r="L66" s="269">
        <f>K66</f>
        <v>20000</v>
      </c>
      <c r="M66" s="234">
        <f t="shared" ref="M66:M118" si="33">I66-J66</f>
        <v>0</v>
      </c>
    </row>
    <row r="67" spans="1:13" s="207" customFormat="1" ht="30.6" x14ac:dyDescent="0.25">
      <c r="A67" s="374" t="s">
        <v>774</v>
      </c>
      <c r="B67" s="240" t="s">
        <v>665</v>
      </c>
      <c r="C67" s="376" t="s">
        <v>781</v>
      </c>
      <c r="D67" s="286"/>
      <c r="E67" s="293"/>
      <c r="F67" s="294" t="s">
        <v>35</v>
      </c>
      <c r="G67" s="376" t="s">
        <v>778</v>
      </c>
      <c r="H67" s="295" t="s">
        <v>779</v>
      </c>
      <c r="I67" s="296">
        <f t="shared" ref="I67:L67" si="34">I68+I75</f>
        <v>350000</v>
      </c>
      <c r="J67" s="296">
        <f t="shared" ref="J67" si="35">J68+J75</f>
        <v>350000</v>
      </c>
      <c r="K67" s="296">
        <f t="shared" si="34"/>
        <v>250000</v>
      </c>
      <c r="L67" s="296">
        <f t="shared" si="34"/>
        <v>250000</v>
      </c>
      <c r="M67" s="296">
        <f t="shared" si="33"/>
        <v>0</v>
      </c>
    </row>
    <row r="68" spans="1:13" s="207" customFormat="1" ht="30.6" x14ac:dyDescent="0.25">
      <c r="A68" s="374" t="s">
        <v>774</v>
      </c>
      <c r="B68" s="240" t="s">
        <v>665</v>
      </c>
      <c r="C68" s="376" t="s">
        <v>781</v>
      </c>
      <c r="D68" s="286" t="s">
        <v>790</v>
      </c>
      <c r="E68" s="317">
        <v>32</v>
      </c>
      <c r="F68" s="288"/>
      <c r="G68" s="378" t="s">
        <v>778</v>
      </c>
      <c r="H68" s="289" t="s">
        <v>779</v>
      </c>
      <c r="I68" s="290">
        <f t="shared" ref="I68:L68" si="36">I69+I73</f>
        <v>150000</v>
      </c>
      <c r="J68" s="290">
        <f t="shared" ref="J68" si="37">J69+J73</f>
        <v>150000</v>
      </c>
      <c r="K68" s="290">
        <f t="shared" si="36"/>
        <v>50000</v>
      </c>
      <c r="L68" s="290">
        <f t="shared" si="36"/>
        <v>50000</v>
      </c>
      <c r="M68" s="290">
        <f t="shared" si="33"/>
        <v>0</v>
      </c>
    </row>
    <row r="69" spans="1:13" s="175" customFormat="1" ht="15.6" customHeight="1" x14ac:dyDescent="0.25">
      <c r="A69" s="374" t="s">
        <v>774</v>
      </c>
      <c r="B69" s="240" t="s">
        <v>665</v>
      </c>
      <c r="C69" s="376" t="s">
        <v>781</v>
      </c>
      <c r="D69" s="286" t="s">
        <v>790</v>
      </c>
      <c r="E69" s="177">
        <v>323</v>
      </c>
      <c r="F69" s="244"/>
      <c r="G69" s="379" t="s">
        <v>778</v>
      </c>
      <c r="H69" s="157" t="s">
        <v>779</v>
      </c>
      <c r="I69" s="158">
        <f t="shared" ref="I69:L69" si="38">SUM(I70:I72)</f>
        <v>140000</v>
      </c>
      <c r="J69" s="158">
        <f t="shared" ref="J69" si="39">SUM(J70:J72)</f>
        <v>140000</v>
      </c>
      <c r="K69" s="158">
        <f t="shared" si="38"/>
        <v>25000</v>
      </c>
      <c r="L69" s="158">
        <f t="shared" si="38"/>
        <v>25000</v>
      </c>
      <c r="M69" s="158">
        <f t="shared" si="33"/>
        <v>0</v>
      </c>
    </row>
    <row r="70" spans="1:13" ht="15" customHeight="1" x14ac:dyDescent="0.25">
      <c r="A70" s="374" t="s">
        <v>774</v>
      </c>
      <c r="B70" s="240" t="s">
        <v>665</v>
      </c>
      <c r="C70" s="376" t="s">
        <v>781</v>
      </c>
      <c r="D70" s="286" t="s">
        <v>790</v>
      </c>
      <c r="E70" s="184">
        <v>3232</v>
      </c>
      <c r="F70" s="245" t="s">
        <v>118</v>
      </c>
      <c r="G70" s="380" t="s">
        <v>778</v>
      </c>
      <c r="H70" s="164" t="s">
        <v>779</v>
      </c>
      <c r="I70" s="234">
        <v>10000</v>
      </c>
      <c r="J70" s="234">
        <v>10000</v>
      </c>
      <c r="K70" s="234">
        <v>10000</v>
      </c>
      <c r="L70" s="269">
        <f t="shared" ref="L70:L72" si="40">K70</f>
        <v>10000</v>
      </c>
      <c r="M70" s="234">
        <f t="shared" si="33"/>
        <v>0</v>
      </c>
    </row>
    <row r="71" spans="1:13" ht="15" customHeight="1" x14ac:dyDescent="0.25">
      <c r="A71" s="374" t="s">
        <v>774</v>
      </c>
      <c r="B71" s="240" t="s">
        <v>665</v>
      </c>
      <c r="C71" s="376" t="s">
        <v>781</v>
      </c>
      <c r="D71" s="286" t="s">
        <v>790</v>
      </c>
      <c r="E71" s="184">
        <v>3235</v>
      </c>
      <c r="F71" s="245" t="s">
        <v>42</v>
      </c>
      <c r="G71" s="380" t="s">
        <v>778</v>
      </c>
      <c r="H71" s="164" t="s">
        <v>779</v>
      </c>
      <c r="I71" s="234">
        <v>120000</v>
      </c>
      <c r="J71" s="234">
        <v>120000</v>
      </c>
      <c r="K71" s="234">
        <v>0</v>
      </c>
      <c r="L71" s="269">
        <f t="shared" si="40"/>
        <v>0</v>
      </c>
      <c r="M71" s="234">
        <f t="shared" si="33"/>
        <v>0</v>
      </c>
    </row>
    <row r="72" spans="1:13" ht="15" customHeight="1" x14ac:dyDescent="0.25">
      <c r="A72" s="374" t="s">
        <v>774</v>
      </c>
      <c r="B72" s="240" t="s">
        <v>665</v>
      </c>
      <c r="C72" s="376" t="s">
        <v>781</v>
      </c>
      <c r="D72" s="286" t="s">
        <v>790</v>
      </c>
      <c r="E72" s="184">
        <v>3239</v>
      </c>
      <c r="F72" s="245" t="s">
        <v>41</v>
      </c>
      <c r="G72" s="380" t="s">
        <v>778</v>
      </c>
      <c r="H72" s="164" t="s">
        <v>779</v>
      </c>
      <c r="I72" s="234">
        <v>10000</v>
      </c>
      <c r="J72" s="234">
        <v>10000</v>
      </c>
      <c r="K72" s="234">
        <v>15000</v>
      </c>
      <c r="L72" s="269">
        <f t="shared" si="40"/>
        <v>15000</v>
      </c>
      <c r="M72" s="234">
        <f t="shared" si="33"/>
        <v>0</v>
      </c>
    </row>
    <row r="73" spans="1:13" s="152" customFormat="1" ht="15.6" customHeight="1" x14ac:dyDescent="0.25">
      <c r="A73" s="374" t="s">
        <v>774</v>
      </c>
      <c r="B73" s="240" t="s">
        <v>665</v>
      </c>
      <c r="C73" s="376" t="s">
        <v>781</v>
      </c>
      <c r="D73" s="286" t="s">
        <v>790</v>
      </c>
      <c r="E73" s="177">
        <v>329</v>
      </c>
      <c r="F73" s="244"/>
      <c r="G73" s="379" t="s">
        <v>778</v>
      </c>
      <c r="H73" s="157" t="s">
        <v>779</v>
      </c>
      <c r="I73" s="158">
        <f t="shared" ref="I73:L73" si="41">SUM(I74)</f>
        <v>10000</v>
      </c>
      <c r="J73" s="158">
        <f t="shared" si="41"/>
        <v>10000</v>
      </c>
      <c r="K73" s="158">
        <f t="shared" si="41"/>
        <v>25000</v>
      </c>
      <c r="L73" s="158">
        <f t="shared" si="41"/>
        <v>25000</v>
      </c>
      <c r="M73" s="158">
        <f t="shared" si="33"/>
        <v>0</v>
      </c>
    </row>
    <row r="74" spans="1:13" ht="15" customHeight="1" x14ac:dyDescent="0.25">
      <c r="A74" s="374" t="s">
        <v>774</v>
      </c>
      <c r="B74" s="240" t="s">
        <v>665</v>
      </c>
      <c r="C74" s="376" t="s">
        <v>781</v>
      </c>
      <c r="D74" s="286" t="s">
        <v>790</v>
      </c>
      <c r="E74" s="163">
        <v>3292</v>
      </c>
      <c r="F74" s="245" t="s">
        <v>123</v>
      </c>
      <c r="G74" s="380" t="s">
        <v>778</v>
      </c>
      <c r="H74" s="164" t="s">
        <v>779</v>
      </c>
      <c r="I74" s="234">
        <v>10000</v>
      </c>
      <c r="J74" s="234">
        <v>10000</v>
      </c>
      <c r="K74" s="234">
        <v>25000</v>
      </c>
      <c r="L74" s="269">
        <f>K74</f>
        <v>25000</v>
      </c>
      <c r="M74" s="234">
        <f t="shared" si="33"/>
        <v>0</v>
      </c>
    </row>
    <row r="75" spans="1:13" ht="30.6" x14ac:dyDescent="0.25">
      <c r="A75" s="374" t="s">
        <v>774</v>
      </c>
      <c r="B75" s="240" t="s">
        <v>665</v>
      </c>
      <c r="C75" s="376" t="s">
        <v>781</v>
      </c>
      <c r="D75" s="286" t="s">
        <v>790</v>
      </c>
      <c r="E75" s="317">
        <v>42</v>
      </c>
      <c r="F75" s="288"/>
      <c r="G75" s="378" t="s">
        <v>778</v>
      </c>
      <c r="H75" s="289" t="s">
        <v>779</v>
      </c>
      <c r="I75" s="290">
        <f t="shared" ref="I75:L75" si="42">I76</f>
        <v>200000</v>
      </c>
      <c r="J75" s="290">
        <f t="shared" si="42"/>
        <v>200000</v>
      </c>
      <c r="K75" s="290">
        <f t="shared" si="42"/>
        <v>200000</v>
      </c>
      <c r="L75" s="290">
        <f t="shared" si="42"/>
        <v>200000</v>
      </c>
      <c r="M75" s="290">
        <f t="shared" si="33"/>
        <v>0</v>
      </c>
    </row>
    <row r="76" spans="1:13" s="152" customFormat="1" ht="15.6" customHeight="1" x14ac:dyDescent="0.25">
      <c r="A76" s="374" t="s">
        <v>774</v>
      </c>
      <c r="B76" s="240" t="s">
        <v>665</v>
      </c>
      <c r="C76" s="376" t="s">
        <v>781</v>
      </c>
      <c r="D76" s="286" t="s">
        <v>790</v>
      </c>
      <c r="E76" s="177">
        <v>423</v>
      </c>
      <c r="F76" s="244"/>
      <c r="G76" s="379" t="s">
        <v>778</v>
      </c>
      <c r="H76" s="157" t="s">
        <v>779</v>
      </c>
      <c r="I76" s="158">
        <f t="shared" ref="I76:L76" si="43">SUM(I77)</f>
        <v>200000</v>
      </c>
      <c r="J76" s="158">
        <f t="shared" si="43"/>
        <v>200000</v>
      </c>
      <c r="K76" s="158">
        <f t="shared" si="43"/>
        <v>200000</v>
      </c>
      <c r="L76" s="158">
        <f t="shared" si="43"/>
        <v>200000</v>
      </c>
      <c r="M76" s="158">
        <f t="shared" si="33"/>
        <v>0</v>
      </c>
    </row>
    <row r="77" spans="1:13" ht="30" customHeight="1" x14ac:dyDescent="0.25">
      <c r="A77" s="374" t="s">
        <v>774</v>
      </c>
      <c r="B77" s="240" t="s">
        <v>665</v>
      </c>
      <c r="C77" s="376" t="s">
        <v>781</v>
      </c>
      <c r="D77" s="286" t="s">
        <v>790</v>
      </c>
      <c r="E77" s="163">
        <v>4231</v>
      </c>
      <c r="F77" s="245" t="s">
        <v>128</v>
      </c>
      <c r="G77" s="380" t="s">
        <v>778</v>
      </c>
      <c r="H77" s="164" t="s">
        <v>779</v>
      </c>
      <c r="I77" s="234">
        <v>200000</v>
      </c>
      <c r="J77" s="234">
        <v>200000</v>
      </c>
      <c r="K77" s="234">
        <v>200000</v>
      </c>
      <c r="L77" s="269">
        <f>K77</f>
        <v>200000</v>
      </c>
      <c r="M77" s="234">
        <f t="shared" si="33"/>
        <v>0</v>
      </c>
    </row>
    <row r="78" spans="1:13" ht="51" x14ac:dyDescent="0.25">
      <c r="A78" s="374" t="s">
        <v>774</v>
      </c>
      <c r="B78" s="240" t="s">
        <v>665</v>
      </c>
      <c r="C78" s="376" t="s">
        <v>782</v>
      </c>
      <c r="D78" s="286"/>
      <c r="E78" s="293"/>
      <c r="F78" s="294" t="s">
        <v>292</v>
      </c>
      <c r="G78" s="376" t="s">
        <v>778</v>
      </c>
      <c r="H78" s="295" t="s">
        <v>779</v>
      </c>
      <c r="I78" s="296">
        <f t="shared" ref="I78:L79" si="44">I79</f>
        <v>300000</v>
      </c>
      <c r="J78" s="296">
        <f t="shared" si="44"/>
        <v>300000</v>
      </c>
      <c r="K78" s="296">
        <f t="shared" si="44"/>
        <v>300000</v>
      </c>
      <c r="L78" s="296">
        <f t="shared" si="44"/>
        <v>300000</v>
      </c>
      <c r="M78" s="296">
        <f t="shared" si="33"/>
        <v>0</v>
      </c>
    </row>
    <row r="79" spans="1:13" ht="51" x14ac:dyDescent="0.25">
      <c r="A79" s="374" t="s">
        <v>774</v>
      </c>
      <c r="B79" s="240" t="s">
        <v>665</v>
      </c>
      <c r="C79" s="376" t="s">
        <v>782</v>
      </c>
      <c r="D79" s="286" t="s">
        <v>790</v>
      </c>
      <c r="E79" s="317">
        <v>42</v>
      </c>
      <c r="F79" s="288"/>
      <c r="G79" s="378" t="s">
        <v>778</v>
      </c>
      <c r="H79" s="289" t="s">
        <v>779</v>
      </c>
      <c r="I79" s="290">
        <f t="shared" si="44"/>
        <v>300000</v>
      </c>
      <c r="J79" s="290">
        <f t="shared" si="44"/>
        <v>300000</v>
      </c>
      <c r="K79" s="290">
        <f t="shared" si="44"/>
        <v>300000</v>
      </c>
      <c r="L79" s="290">
        <f t="shared" si="44"/>
        <v>300000</v>
      </c>
      <c r="M79" s="290">
        <f t="shared" si="33"/>
        <v>0</v>
      </c>
    </row>
    <row r="80" spans="1:13" s="152" customFormat="1" ht="15.6" customHeight="1" x14ac:dyDescent="0.25">
      <c r="A80" s="374" t="s">
        <v>774</v>
      </c>
      <c r="B80" s="240" t="s">
        <v>665</v>
      </c>
      <c r="C80" s="376" t="s">
        <v>782</v>
      </c>
      <c r="D80" s="286" t="s">
        <v>790</v>
      </c>
      <c r="E80" s="177">
        <v>423</v>
      </c>
      <c r="F80" s="244"/>
      <c r="G80" s="379" t="s">
        <v>778</v>
      </c>
      <c r="H80" s="157" t="s">
        <v>779</v>
      </c>
      <c r="I80" s="158">
        <f t="shared" ref="I80:L80" si="45">SUM(I81)</f>
        <v>300000</v>
      </c>
      <c r="J80" s="158">
        <f t="shared" si="45"/>
        <v>300000</v>
      </c>
      <c r="K80" s="158">
        <f t="shared" si="45"/>
        <v>300000</v>
      </c>
      <c r="L80" s="158">
        <f t="shared" si="45"/>
        <v>300000</v>
      </c>
      <c r="M80" s="158">
        <f t="shared" si="33"/>
        <v>0</v>
      </c>
    </row>
    <row r="81" spans="1:13" ht="30" customHeight="1" x14ac:dyDescent="0.25">
      <c r="A81" s="374" t="s">
        <v>774</v>
      </c>
      <c r="B81" s="240" t="s">
        <v>665</v>
      </c>
      <c r="C81" s="376" t="s">
        <v>782</v>
      </c>
      <c r="D81" s="286" t="s">
        <v>790</v>
      </c>
      <c r="E81" s="163">
        <v>4233</v>
      </c>
      <c r="F81" s="245" t="s">
        <v>142</v>
      </c>
      <c r="G81" s="380" t="s">
        <v>778</v>
      </c>
      <c r="H81" s="164" t="s">
        <v>779</v>
      </c>
      <c r="I81" s="234">
        <v>300000</v>
      </c>
      <c r="J81" s="234">
        <v>300000</v>
      </c>
      <c r="K81" s="234">
        <v>300000</v>
      </c>
      <c r="L81" s="269">
        <f>K81</f>
        <v>300000</v>
      </c>
      <c r="M81" s="234">
        <f t="shared" si="33"/>
        <v>0</v>
      </c>
    </row>
    <row r="82" spans="1:13" ht="61.2" x14ac:dyDescent="0.25">
      <c r="A82" s="374" t="s">
        <v>774</v>
      </c>
      <c r="B82" s="240" t="s">
        <v>665</v>
      </c>
      <c r="C82" s="376" t="s">
        <v>783</v>
      </c>
      <c r="D82" s="286"/>
      <c r="E82" s="293"/>
      <c r="F82" s="294" t="s">
        <v>92</v>
      </c>
      <c r="G82" s="376" t="s">
        <v>778</v>
      </c>
      <c r="H82" s="295" t="s">
        <v>779</v>
      </c>
      <c r="I82" s="296">
        <f>I83+I92+I96+I99+I103+I108</f>
        <v>14180000</v>
      </c>
      <c r="J82" s="296">
        <f>J83+J92+J96+J99+J103+J108</f>
        <v>14180000</v>
      </c>
      <c r="K82" s="296" t="e">
        <f>K83+K92+K96+K99+K103+K108+#REF!+#REF!</f>
        <v>#REF!</v>
      </c>
      <c r="L82" s="296" t="e">
        <f>L83+L92+L96+L99+L103+L108+#REF!+#REF!</f>
        <v>#REF!</v>
      </c>
      <c r="M82" s="296">
        <f t="shared" si="33"/>
        <v>0</v>
      </c>
    </row>
    <row r="83" spans="1:13" ht="61.2" x14ac:dyDescent="0.25">
      <c r="A83" s="374" t="s">
        <v>774</v>
      </c>
      <c r="B83" s="240" t="s">
        <v>665</v>
      </c>
      <c r="C83" s="376" t="s">
        <v>783</v>
      </c>
      <c r="D83" s="286" t="s">
        <v>790</v>
      </c>
      <c r="E83" s="317">
        <v>32</v>
      </c>
      <c r="F83" s="288"/>
      <c r="G83" s="378" t="s">
        <v>778</v>
      </c>
      <c r="H83" s="289" t="s">
        <v>779</v>
      </c>
      <c r="I83" s="290">
        <f t="shared" ref="I83:L83" si="46">I84+I86</f>
        <v>10870000</v>
      </c>
      <c r="J83" s="290">
        <f t="shared" ref="J83" si="47">J84+J86</f>
        <v>10870000</v>
      </c>
      <c r="K83" s="290">
        <f t="shared" si="46"/>
        <v>11770000</v>
      </c>
      <c r="L83" s="290">
        <f t="shared" si="46"/>
        <v>11770000</v>
      </c>
      <c r="M83" s="290">
        <f t="shared" si="33"/>
        <v>0</v>
      </c>
    </row>
    <row r="84" spans="1:13" s="320" customFormat="1" ht="15.6" customHeight="1" x14ac:dyDescent="0.25">
      <c r="A84" s="374" t="s">
        <v>774</v>
      </c>
      <c r="B84" s="240" t="s">
        <v>665</v>
      </c>
      <c r="C84" s="376" t="s">
        <v>783</v>
      </c>
      <c r="D84" s="286" t="s">
        <v>790</v>
      </c>
      <c r="E84" s="156">
        <v>321</v>
      </c>
      <c r="F84" s="244"/>
      <c r="G84" s="379" t="s">
        <v>778</v>
      </c>
      <c r="H84" s="157" t="s">
        <v>779</v>
      </c>
      <c r="I84" s="158">
        <f t="shared" ref="I84:L84" si="48">I85</f>
        <v>50000</v>
      </c>
      <c r="J84" s="158">
        <f t="shared" si="48"/>
        <v>50000</v>
      </c>
      <c r="K84" s="158">
        <f t="shared" si="48"/>
        <v>50000</v>
      </c>
      <c r="L84" s="158">
        <f t="shared" si="48"/>
        <v>50000</v>
      </c>
      <c r="M84" s="158">
        <f t="shared" si="33"/>
        <v>0</v>
      </c>
    </row>
    <row r="85" spans="1:13" s="318" customFormat="1" ht="15" customHeight="1" x14ac:dyDescent="0.25">
      <c r="A85" s="374" t="s">
        <v>774</v>
      </c>
      <c r="B85" s="240" t="s">
        <v>665</v>
      </c>
      <c r="C85" s="376" t="s">
        <v>783</v>
      </c>
      <c r="D85" s="286" t="s">
        <v>790</v>
      </c>
      <c r="E85" s="163">
        <v>3213</v>
      </c>
      <c r="F85" s="245" t="s">
        <v>112</v>
      </c>
      <c r="G85" s="380" t="s">
        <v>778</v>
      </c>
      <c r="H85" s="164" t="s">
        <v>779</v>
      </c>
      <c r="I85" s="234">
        <v>50000</v>
      </c>
      <c r="J85" s="234">
        <v>50000</v>
      </c>
      <c r="K85" s="234">
        <v>50000</v>
      </c>
      <c r="L85" s="269">
        <f>K85</f>
        <v>50000</v>
      </c>
      <c r="M85" s="234">
        <f t="shared" si="33"/>
        <v>0</v>
      </c>
    </row>
    <row r="86" spans="1:13" s="152" customFormat="1" ht="15.6" customHeight="1" x14ac:dyDescent="0.25">
      <c r="A86" s="374" t="s">
        <v>774</v>
      </c>
      <c r="B86" s="240" t="s">
        <v>665</v>
      </c>
      <c r="C86" s="376" t="s">
        <v>783</v>
      </c>
      <c r="D86" s="286" t="s">
        <v>790</v>
      </c>
      <c r="E86" s="156">
        <v>323</v>
      </c>
      <c r="F86" s="244"/>
      <c r="G86" s="379" t="s">
        <v>778</v>
      </c>
      <c r="H86" s="157" t="s">
        <v>779</v>
      </c>
      <c r="I86" s="158">
        <f t="shared" ref="I86:L86" si="49">SUM(I87:I91)</f>
        <v>10820000</v>
      </c>
      <c r="J86" s="158">
        <f t="shared" ref="J86" si="50">SUM(J87:J91)</f>
        <v>10820000</v>
      </c>
      <c r="K86" s="158">
        <f t="shared" si="49"/>
        <v>11720000</v>
      </c>
      <c r="L86" s="158">
        <f t="shared" si="49"/>
        <v>11720000</v>
      </c>
      <c r="M86" s="158">
        <f t="shared" si="33"/>
        <v>0</v>
      </c>
    </row>
    <row r="87" spans="1:13" ht="15" customHeight="1" x14ac:dyDescent="0.25">
      <c r="A87" s="374" t="s">
        <v>774</v>
      </c>
      <c r="B87" s="240" t="s">
        <v>665</v>
      </c>
      <c r="C87" s="376" t="s">
        <v>783</v>
      </c>
      <c r="D87" s="286" t="s">
        <v>790</v>
      </c>
      <c r="E87" s="163">
        <v>3231</v>
      </c>
      <c r="F87" s="245" t="s">
        <v>117</v>
      </c>
      <c r="G87" s="380" t="s">
        <v>778</v>
      </c>
      <c r="H87" s="164" t="s">
        <v>779</v>
      </c>
      <c r="I87" s="234">
        <v>120000</v>
      </c>
      <c r="J87" s="234">
        <v>120000</v>
      </c>
      <c r="K87" s="234">
        <v>120000</v>
      </c>
      <c r="L87" s="269">
        <f t="shared" ref="L87:L91" si="51">K87</f>
        <v>120000</v>
      </c>
      <c r="M87" s="234">
        <f t="shared" si="33"/>
        <v>0</v>
      </c>
    </row>
    <row r="88" spans="1:13" ht="15" customHeight="1" x14ac:dyDescent="0.25">
      <c r="A88" s="374" t="s">
        <v>774</v>
      </c>
      <c r="B88" s="240" t="s">
        <v>665</v>
      </c>
      <c r="C88" s="376" t="s">
        <v>783</v>
      </c>
      <c r="D88" s="286" t="s">
        <v>790</v>
      </c>
      <c r="E88" s="163">
        <v>3232</v>
      </c>
      <c r="F88" s="245" t="s">
        <v>118</v>
      </c>
      <c r="G88" s="380" t="s">
        <v>778</v>
      </c>
      <c r="H88" s="164" t="s">
        <v>779</v>
      </c>
      <c r="I88" s="234">
        <v>9500000</v>
      </c>
      <c r="J88" s="234">
        <v>9500000</v>
      </c>
      <c r="K88" s="234">
        <v>10000000</v>
      </c>
      <c r="L88" s="269">
        <f t="shared" si="51"/>
        <v>10000000</v>
      </c>
      <c r="M88" s="234">
        <f t="shared" si="33"/>
        <v>0</v>
      </c>
    </row>
    <row r="89" spans="1:13" ht="15" customHeight="1" x14ac:dyDescent="0.25">
      <c r="A89" s="374" t="s">
        <v>774</v>
      </c>
      <c r="B89" s="240" t="s">
        <v>665</v>
      </c>
      <c r="C89" s="376" t="s">
        <v>783</v>
      </c>
      <c r="D89" s="286" t="s">
        <v>790</v>
      </c>
      <c r="E89" s="163">
        <v>3235</v>
      </c>
      <c r="F89" s="245" t="s">
        <v>42</v>
      </c>
      <c r="G89" s="380" t="s">
        <v>778</v>
      </c>
      <c r="H89" s="164" t="s">
        <v>779</v>
      </c>
      <c r="I89" s="234">
        <v>500000</v>
      </c>
      <c r="J89" s="234">
        <v>500000</v>
      </c>
      <c r="K89" s="234">
        <v>500000</v>
      </c>
      <c r="L89" s="269">
        <f t="shared" si="51"/>
        <v>500000</v>
      </c>
      <c r="M89" s="234">
        <f t="shared" si="33"/>
        <v>0</v>
      </c>
    </row>
    <row r="90" spans="1:13" s="318" customFormat="1" ht="15" customHeight="1" x14ac:dyDescent="0.25">
      <c r="A90" s="374" t="s">
        <v>774</v>
      </c>
      <c r="B90" s="240" t="s">
        <v>665</v>
      </c>
      <c r="C90" s="376" t="s">
        <v>783</v>
      </c>
      <c r="D90" s="286" t="s">
        <v>790</v>
      </c>
      <c r="E90" s="163">
        <v>3237</v>
      </c>
      <c r="F90" s="245" t="s">
        <v>36</v>
      </c>
      <c r="G90" s="380" t="s">
        <v>778</v>
      </c>
      <c r="H90" s="164" t="s">
        <v>779</v>
      </c>
      <c r="I90" s="234">
        <v>400000</v>
      </c>
      <c r="J90" s="234">
        <v>400000</v>
      </c>
      <c r="K90" s="234">
        <v>1000000</v>
      </c>
      <c r="L90" s="269">
        <f t="shared" si="51"/>
        <v>1000000</v>
      </c>
      <c r="M90" s="234">
        <f t="shared" si="33"/>
        <v>0</v>
      </c>
    </row>
    <row r="91" spans="1:13" s="318" customFormat="1" ht="15" customHeight="1" x14ac:dyDescent="0.25">
      <c r="A91" s="374" t="s">
        <v>774</v>
      </c>
      <c r="B91" s="240" t="s">
        <v>665</v>
      </c>
      <c r="C91" s="376" t="s">
        <v>783</v>
      </c>
      <c r="D91" s="286" t="s">
        <v>790</v>
      </c>
      <c r="E91" s="163">
        <v>3238</v>
      </c>
      <c r="F91" s="245" t="s">
        <v>122</v>
      </c>
      <c r="G91" s="380" t="s">
        <v>778</v>
      </c>
      <c r="H91" s="164" t="s">
        <v>779</v>
      </c>
      <c r="I91" s="234">
        <v>300000</v>
      </c>
      <c r="J91" s="234">
        <v>300000</v>
      </c>
      <c r="K91" s="234">
        <v>100000</v>
      </c>
      <c r="L91" s="269">
        <f t="shared" si="51"/>
        <v>100000</v>
      </c>
      <c r="M91" s="234">
        <f t="shared" si="33"/>
        <v>0</v>
      </c>
    </row>
    <row r="92" spans="1:13" ht="61.2" x14ac:dyDescent="0.25">
      <c r="A92" s="374" t="s">
        <v>774</v>
      </c>
      <c r="B92" s="240" t="s">
        <v>665</v>
      </c>
      <c r="C92" s="376" t="s">
        <v>783</v>
      </c>
      <c r="D92" s="286" t="s">
        <v>790</v>
      </c>
      <c r="E92" s="317">
        <v>36</v>
      </c>
      <c r="F92" s="288"/>
      <c r="G92" s="378" t="s">
        <v>778</v>
      </c>
      <c r="H92" s="289" t="s">
        <v>779</v>
      </c>
      <c r="I92" s="290">
        <f t="shared" ref="I92:L92" si="52">I93</f>
        <v>10000</v>
      </c>
      <c r="J92" s="290">
        <f t="shared" si="52"/>
        <v>10000</v>
      </c>
      <c r="K92" s="290">
        <f t="shared" si="52"/>
        <v>10000</v>
      </c>
      <c r="L92" s="290">
        <f t="shared" si="52"/>
        <v>10000</v>
      </c>
      <c r="M92" s="290">
        <f t="shared" si="33"/>
        <v>0</v>
      </c>
    </row>
    <row r="93" spans="1:13" s="152" customFormat="1" ht="15.6" customHeight="1" x14ac:dyDescent="0.25">
      <c r="A93" s="374" t="s">
        <v>774</v>
      </c>
      <c r="B93" s="240" t="s">
        <v>665</v>
      </c>
      <c r="C93" s="376" t="s">
        <v>783</v>
      </c>
      <c r="D93" s="286" t="s">
        <v>790</v>
      </c>
      <c r="E93" s="156">
        <v>363</v>
      </c>
      <c r="F93" s="244"/>
      <c r="G93" s="379" t="s">
        <v>778</v>
      </c>
      <c r="H93" s="157" t="s">
        <v>779</v>
      </c>
      <c r="I93" s="185">
        <f t="shared" ref="I93:L93" si="53">SUM(I94:I95)</f>
        <v>10000</v>
      </c>
      <c r="J93" s="185">
        <f t="shared" ref="J93" si="54">SUM(J94:J95)</f>
        <v>10000</v>
      </c>
      <c r="K93" s="185">
        <f t="shared" si="53"/>
        <v>10000</v>
      </c>
      <c r="L93" s="185">
        <f t="shared" si="53"/>
        <v>10000</v>
      </c>
      <c r="M93" s="185">
        <f t="shared" si="33"/>
        <v>0</v>
      </c>
    </row>
    <row r="94" spans="1:13" ht="30" customHeight="1" x14ac:dyDescent="0.25">
      <c r="A94" s="374" t="s">
        <v>774</v>
      </c>
      <c r="B94" s="240" t="s">
        <v>665</v>
      </c>
      <c r="C94" s="376" t="s">
        <v>783</v>
      </c>
      <c r="D94" s="286" t="s">
        <v>790</v>
      </c>
      <c r="E94" s="163">
        <v>3631</v>
      </c>
      <c r="F94" s="245" t="s">
        <v>404</v>
      </c>
      <c r="G94" s="380" t="s">
        <v>778</v>
      </c>
      <c r="H94" s="164" t="s">
        <v>779</v>
      </c>
      <c r="I94" s="234">
        <v>5000</v>
      </c>
      <c r="J94" s="234">
        <v>5000</v>
      </c>
      <c r="K94" s="234">
        <v>5000</v>
      </c>
      <c r="L94" s="269">
        <f t="shared" ref="L94:L95" si="55">K94</f>
        <v>5000</v>
      </c>
      <c r="M94" s="234">
        <f t="shared" si="33"/>
        <v>0</v>
      </c>
    </row>
    <row r="95" spans="1:13" ht="30" customHeight="1" x14ac:dyDescent="0.25">
      <c r="A95" s="374" t="s">
        <v>774</v>
      </c>
      <c r="B95" s="240" t="s">
        <v>665</v>
      </c>
      <c r="C95" s="376" t="s">
        <v>783</v>
      </c>
      <c r="D95" s="286" t="s">
        <v>790</v>
      </c>
      <c r="E95" s="163">
        <v>3632</v>
      </c>
      <c r="F95" s="245" t="s">
        <v>310</v>
      </c>
      <c r="G95" s="380" t="s">
        <v>778</v>
      </c>
      <c r="H95" s="164" t="s">
        <v>779</v>
      </c>
      <c r="I95" s="234">
        <v>5000</v>
      </c>
      <c r="J95" s="234">
        <v>5000</v>
      </c>
      <c r="K95" s="234">
        <v>5000</v>
      </c>
      <c r="L95" s="269">
        <f t="shared" si="55"/>
        <v>5000</v>
      </c>
      <c r="M95" s="234">
        <f t="shared" si="33"/>
        <v>0</v>
      </c>
    </row>
    <row r="96" spans="1:13" ht="61.2" x14ac:dyDescent="0.25">
      <c r="A96" s="374" t="s">
        <v>774</v>
      </c>
      <c r="B96" s="240" t="s">
        <v>665</v>
      </c>
      <c r="C96" s="376" t="s">
        <v>783</v>
      </c>
      <c r="D96" s="286" t="s">
        <v>790</v>
      </c>
      <c r="E96" s="317">
        <v>38</v>
      </c>
      <c r="F96" s="288"/>
      <c r="G96" s="378" t="s">
        <v>778</v>
      </c>
      <c r="H96" s="289" t="s">
        <v>779</v>
      </c>
      <c r="I96" s="290">
        <f t="shared" ref="I96:L96" si="56">I97</f>
        <v>1600000</v>
      </c>
      <c r="J96" s="290">
        <f t="shared" si="56"/>
        <v>1600000</v>
      </c>
      <c r="K96" s="290">
        <f t="shared" si="56"/>
        <v>0</v>
      </c>
      <c r="L96" s="290">
        <f t="shared" si="56"/>
        <v>0</v>
      </c>
      <c r="M96" s="290">
        <f t="shared" si="33"/>
        <v>0</v>
      </c>
    </row>
    <row r="97" spans="1:13" s="152" customFormat="1" ht="15.6" customHeight="1" x14ac:dyDescent="0.25">
      <c r="A97" s="374" t="s">
        <v>774</v>
      </c>
      <c r="B97" s="240" t="s">
        <v>665</v>
      </c>
      <c r="C97" s="376" t="s">
        <v>783</v>
      </c>
      <c r="D97" s="286" t="s">
        <v>790</v>
      </c>
      <c r="E97" s="177">
        <v>382</v>
      </c>
      <c r="F97" s="244"/>
      <c r="G97" s="379" t="s">
        <v>778</v>
      </c>
      <c r="H97" s="157" t="s">
        <v>779</v>
      </c>
      <c r="I97" s="158">
        <f t="shared" ref="I97:L97" si="57">SUM(I98)</f>
        <v>1600000</v>
      </c>
      <c r="J97" s="158">
        <f t="shared" si="57"/>
        <v>1600000</v>
      </c>
      <c r="K97" s="158">
        <f t="shared" si="57"/>
        <v>0</v>
      </c>
      <c r="L97" s="158">
        <f t="shared" si="57"/>
        <v>0</v>
      </c>
      <c r="M97" s="158">
        <f t="shared" si="33"/>
        <v>0</v>
      </c>
    </row>
    <row r="98" spans="1:13" ht="61.2" x14ac:dyDescent="0.25">
      <c r="A98" s="374" t="s">
        <v>774</v>
      </c>
      <c r="B98" s="240" t="s">
        <v>665</v>
      </c>
      <c r="C98" s="376" t="s">
        <v>783</v>
      </c>
      <c r="D98" s="286" t="s">
        <v>790</v>
      </c>
      <c r="E98" s="163">
        <v>3821</v>
      </c>
      <c r="F98" s="245" t="s">
        <v>739</v>
      </c>
      <c r="G98" s="380" t="s">
        <v>778</v>
      </c>
      <c r="H98" s="164" t="s">
        <v>779</v>
      </c>
      <c r="I98" s="234">
        <v>1600000</v>
      </c>
      <c r="J98" s="234">
        <v>1600000</v>
      </c>
      <c r="K98" s="234">
        <v>0</v>
      </c>
      <c r="L98" s="269">
        <f>K98</f>
        <v>0</v>
      </c>
      <c r="M98" s="234">
        <f t="shared" si="33"/>
        <v>0</v>
      </c>
    </row>
    <row r="99" spans="1:13" ht="61.2" x14ac:dyDescent="0.25">
      <c r="A99" s="374" t="s">
        <v>774</v>
      </c>
      <c r="B99" s="240" t="s">
        <v>665</v>
      </c>
      <c r="C99" s="376" t="s">
        <v>783</v>
      </c>
      <c r="D99" s="286" t="s">
        <v>790</v>
      </c>
      <c r="E99" s="317">
        <v>41</v>
      </c>
      <c r="F99" s="288"/>
      <c r="G99" s="378" t="s">
        <v>778</v>
      </c>
      <c r="H99" s="289" t="s">
        <v>779</v>
      </c>
      <c r="I99" s="290">
        <f t="shared" ref="I99:L99" si="58">I100</f>
        <v>650000</v>
      </c>
      <c r="J99" s="290">
        <f t="shared" si="58"/>
        <v>650000</v>
      </c>
      <c r="K99" s="290">
        <f t="shared" si="58"/>
        <v>50000</v>
      </c>
      <c r="L99" s="290">
        <f t="shared" si="58"/>
        <v>50000</v>
      </c>
      <c r="M99" s="290">
        <f t="shared" si="33"/>
        <v>0</v>
      </c>
    </row>
    <row r="100" spans="1:13" s="152" customFormat="1" ht="15.6" customHeight="1" x14ac:dyDescent="0.25">
      <c r="A100" s="374" t="s">
        <v>774</v>
      </c>
      <c r="B100" s="240" t="s">
        <v>665</v>
      </c>
      <c r="C100" s="376" t="s">
        <v>783</v>
      </c>
      <c r="D100" s="286" t="s">
        <v>790</v>
      </c>
      <c r="E100" s="156">
        <v>412</v>
      </c>
      <c r="F100" s="244"/>
      <c r="G100" s="379" t="s">
        <v>778</v>
      </c>
      <c r="H100" s="157" t="s">
        <v>779</v>
      </c>
      <c r="I100" s="185">
        <f t="shared" ref="I100:L100" si="59">SUM(I101:I102)</f>
        <v>650000</v>
      </c>
      <c r="J100" s="185">
        <f t="shared" ref="J100" si="60">SUM(J101:J102)</f>
        <v>650000</v>
      </c>
      <c r="K100" s="185">
        <f t="shared" si="59"/>
        <v>50000</v>
      </c>
      <c r="L100" s="185">
        <f t="shared" si="59"/>
        <v>50000</v>
      </c>
      <c r="M100" s="185">
        <f t="shared" si="33"/>
        <v>0</v>
      </c>
    </row>
    <row r="101" spans="1:13" s="318" customFormat="1" ht="15" customHeight="1" x14ac:dyDescent="0.25">
      <c r="A101" s="374" t="s">
        <v>774</v>
      </c>
      <c r="B101" s="240" t="s">
        <v>665</v>
      </c>
      <c r="C101" s="376" t="s">
        <v>783</v>
      </c>
      <c r="D101" s="286" t="s">
        <v>790</v>
      </c>
      <c r="E101" s="163">
        <v>4123</v>
      </c>
      <c r="F101" s="245" t="s">
        <v>133</v>
      </c>
      <c r="G101" s="380" t="s">
        <v>778</v>
      </c>
      <c r="H101" s="164" t="s">
        <v>779</v>
      </c>
      <c r="I101" s="234">
        <v>50000</v>
      </c>
      <c r="J101" s="234">
        <v>50000</v>
      </c>
      <c r="K101" s="234">
        <v>50000</v>
      </c>
      <c r="L101" s="269">
        <f t="shared" ref="L101:L102" si="61">K101</f>
        <v>50000</v>
      </c>
      <c r="M101" s="234">
        <f t="shared" si="33"/>
        <v>0</v>
      </c>
    </row>
    <row r="102" spans="1:13" ht="15" customHeight="1" x14ac:dyDescent="0.25">
      <c r="A102" s="374" t="s">
        <v>774</v>
      </c>
      <c r="B102" s="240" t="s">
        <v>665</v>
      </c>
      <c r="C102" s="376" t="s">
        <v>783</v>
      </c>
      <c r="D102" s="286" t="s">
        <v>790</v>
      </c>
      <c r="E102" s="163">
        <v>4126</v>
      </c>
      <c r="F102" s="245" t="s">
        <v>4</v>
      </c>
      <c r="G102" s="380" t="s">
        <v>778</v>
      </c>
      <c r="H102" s="164" t="s">
        <v>779</v>
      </c>
      <c r="I102" s="234">
        <v>600000</v>
      </c>
      <c r="J102" s="234">
        <v>600000</v>
      </c>
      <c r="K102" s="234">
        <v>0</v>
      </c>
      <c r="L102" s="269">
        <f t="shared" si="61"/>
        <v>0</v>
      </c>
      <c r="M102" s="234">
        <f t="shared" si="33"/>
        <v>0</v>
      </c>
    </row>
    <row r="103" spans="1:13" ht="61.2" x14ac:dyDescent="0.25">
      <c r="A103" s="374" t="s">
        <v>774</v>
      </c>
      <c r="B103" s="240" t="s">
        <v>665</v>
      </c>
      <c r="C103" s="376" t="s">
        <v>783</v>
      </c>
      <c r="D103" s="286" t="s">
        <v>790</v>
      </c>
      <c r="E103" s="317">
        <v>42</v>
      </c>
      <c r="F103" s="288"/>
      <c r="G103" s="378" t="s">
        <v>778</v>
      </c>
      <c r="H103" s="289" t="s">
        <v>779</v>
      </c>
      <c r="I103" s="290">
        <f t="shared" ref="I103:L103" si="62">I104+I106</f>
        <v>850000</v>
      </c>
      <c r="J103" s="290">
        <f t="shared" ref="J103" si="63">J104+J106</f>
        <v>850000</v>
      </c>
      <c r="K103" s="290">
        <f t="shared" si="62"/>
        <v>8050000</v>
      </c>
      <c r="L103" s="290">
        <f t="shared" si="62"/>
        <v>8050000</v>
      </c>
      <c r="M103" s="290">
        <f t="shared" si="33"/>
        <v>0</v>
      </c>
    </row>
    <row r="104" spans="1:13" s="152" customFormat="1" ht="15.6" customHeight="1" x14ac:dyDescent="0.25">
      <c r="A104" s="374" t="s">
        <v>774</v>
      </c>
      <c r="B104" s="240" t="s">
        <v>665</v>
      </c>
      <c r="C104" s="376" t="s">
        <v>783</v>
      </c>
      <c r="D104" s="286" t="s">
        <v>790</v>
      </c>
      <c r="E104" s="171">
        <v>421</v>
      </c>
      <c r="F104" s="250"/>
      <c r="G104" s="381" t="s">
        <v>778</v>
      </c>
      <c r="H104" s="202" t="s">
        <v>779</v>
      </c>
      <c r="I104" s="208">
        <f t="shared" ref="I104:L106" si="64">SUM(I105)</f>
        <v>800000</v>
      </c>
      <c r="J104" s="208">
        <f t="shared" si="64"/>
        <v>800000</v>
      </c>
      <c r="K104" s="208">
        <f t="shared" si="64"/>
        <v>8000000</v>
      </c>
      <c r="L104" s="208">
        <f t="shared" si="64"/>
        <v>8000000</v>
      </c>
      <c r="M104" s="208">
        <f t="shared" si="33"/>
        <v>0</v>
      </c>
    </row>
    <row r="105" spans="1:13" ht="15" customHeight="1" x14ac:dyDescent="0.25">
      <c r="A105" s="374" t="s">
        <v>774</v>
      </c>
      <c r="B105" s="240" t="s">
        <v>665</v>
      </c>
      <c r="C105" s="376" t="s">
        <v>783</v>
      </c>
      <c r="D105" s="286" t="s">
        <v>790</v>
      </c>
      <c r="E105" s="173">
        <v>4214</v>
      </c>
      <c r="F105" s="248" t="s">
        <v>154</v>
      </c>
      <c r="G105" s="382" t="s">
        <v>778</v>
      </c>
      <c r="H105" s="191" t="s">
        <v>779</v>
      </c>
      <c r="I105" s="234">
        <v>800000</v>
      </c>
      <c r="J105" s="234">
        <v>800000</v>
      </c>
      <c r="K105" s="234">
        <v>8000000</v>
      </c>
      <c r="L105" s="269">
        <f>K105</f>
        <v>8000000</v>
      </c>
      <c r="M105" s="234">
        <f t="shared" si="33"/>
        <v>0</v>
      </c>
    </row>
    <row r="106" spans="1:13" s="320" customFormat="1" ht="15.6" customHeight="1" x14ac:dyDescent="0.25">
      <c r="A106" s="374" t="s">
        <v>774</v>
      </c>
      <c r="B106" s="240" t="s">
        <v>665</v>
      </c>
      <c r="C106" s="376" t="s">
        <v>783</v>
      </c>
      <c r="D106" s="286" t="s">
        <v>790</v>
      </c>
      <c r="E106" s="171">
        <v>426</v>
      </c>
      <c r="F106" s="250"/>
      <c r="G106" s="381" t="s">
        <v>778</v>
      </c>
      <c r="H106" s="202" t="s">
        <v>779</v>
      </c>
      <c r="I106" s="208">
        <f t="shared" si="64"/>
        <v>50000</v>
      </c>
      <c r="J106" s="208">
        <f t="shared" si="64"/>
        <v>50000</v>
      </c>
      <c r="K106" s="208">
        <f t="shared" si="64"/>
        <v>50000</v>
      </c>
      <c r="L106" s="208">
        <f t="shared" si="64"/>
        <v>50000</v>
      </c>
      <c r="M106" s="208">
        <f t="shared" si="33"/>
        <v>0</v>
      </c>
    </row>
    <row r="107" spans="1:13" s="318" customFormat="1" ht="15" customHeight="1" x14ac:dyDescent="0.25">
      <c r="A107" s="374" t="s">
        <v>774</v>
      </c>
      <c r="B107" s="240" t="s">
        <v>665</v>
      </c>
      <c r="C107" s="376" t="s">
        <v>783</v>
      </c>
      <c r="D107" s="286" t="s">
        <v>790</v>
      </c>
      <c r="E107" s="173">
        <v>4262</v>
      </c>
      <c r="F107" s="248" t="s">
        <v>135</v>
      </c>
      <c r="G107" s="382" t="s">
        <v>778</v>
      </c>
      <c r="H107" s="191" t="s">
        <v>779</v>
      </c>
      <c r="I107" s="234">
        <v>50000</v>
      </c>
      <c r="J107" s="234">
        <v>50000</v>
      </c>
      <c r="K107" s="234">
        <v>50000</v>
      </c>
      <c r="L107" s="269">
        <f>K107</f>
        <v>50000</v>
      </c>
      <c r="M107" s="234">
        <f t="shared" si="33"/>
        <v>0</v>
      </c>
    </row>
    <row r="108" spans="1:13" ht="61.2" x14ac:dyDescent="0.25">
      <c r="A108" s="374" t="s">
        <v>774</v>
      </c>
      <c r="B108" s="240" t="s">
        <v>665</v>
      </c>
      <c r="C108" s="376" t="s">
        <v>783</v>
      </c>
      <c r="D108" s="286" t="s">
        <v>790</v>
      </c>
      <c r="E108" s="317">
        <v>45</v>
      </c>
      <c r="F108" s="288"/>
      <c r="G108" s="378" t="s">
        <v>778</v>
      </c>
      <c r="H108" s="289" t="s">
        <v>779</v>
      </c>
      <c r="I108" s="290">
        <f>I109</f>
        <v>200000</v>
      </c>
      <c r="J108" s="290">
        <f>J109</f>
        <v>200000</v>
      </c>
      <c r="K108" s="290" t="e">
        <f>#REF!+K109</f>
        <v>#REF!</v>
      </c>
      <c r="L108" s="290" t="e">
        <f>#REF!+L109</f>
        <v>#REF!</v>
      </c>
      <c r="M108" s="290">
        <f t="shared" si="33"/>
        <v>0</v>
      </c>
    </row>
    <row r="109" spans="1:13" s="152" customFormat="1" ht="15.6" customHeight="1" x14ac:dyDescent="0.25">
      <c r="A109" s="374" t="s">
        <v>774</v>
      </c>
      <c r="B109" s="240" t="s">
        <v>665</v>
      </c>
      <c r="C109" s="376" t="s">
        <v>783</v>
      </c>
      <c r="D109" s="286" t="s">
        <v>790</v>
      </c>
      <c r="E109" s="156">
        <v>454</v>
      </c>
      <c r="F109" s="244"/>
      <c r="G109" s="379" t="s">
        <v>778</v>
      </c>
      <c r="H109" s="157" t="s">
        <v>779</v>
      </c>
      <c r="I109" s="158">
        <f t="shared" ref="I109:L109" si="65">SUM(I110)</f>
        <v>200000</v>
      </c>
      <c r="J109" s="158">
        <f t="shared" si="65"/>
        <v>200000</v>
      </c>
      <c r="K109" s="158">
        <f t="shared" si="65"/>
        <v>200000</v>
      </c>
      <c r="L109" s="158">
        <f t="shared" si="65"/>
        <v>200000</v>
      </c>
      <c r="M109" s="158">
        <f t="shared" si="33"/>
        <v>0</v>
      </c>
    </row>
    <row r="110" spans="1:13" ht="30" customHeight="1" x14ac:dyDescent="0.25">
      <c r="A110" s="374" t="s">
        <v>774</v>
      </c>
      <c r="B110" s="240" t="s">
        <v>665</v>
      </c>
      <c r="C110" s="376" t="s">
        <v>783</v>
      </c>
      <c r="D110" s="286" t="s">
        <v>790</v>
      </c>
      <c r="E110" s="184">
        <v>4541</v>
      </c>
      <c r="F110" s="245" t="s">
        <v>155</v>
      </c>
      <c r="G110" s="380" t="s">
        <v>778</v>
      </c>
      <c r="H110" s="164" t="s">
        <v>779</v>
      </c>
      <c r="I110" s="234">
        <v>200000</v>
      </c>
      <c r="J110" s="234">
        <v>200000</v>
      </c>
      <c r="K110" s="234">
        <v>200000</v>
      </c>
      <c r="L110" s="269">
        <f>K110</f>
        <v>200000</v>
      </c>
      <c r="M110" s="234">
        <f t="shared" si="33"/>
        <v>0</v>
      </c>
    </row>
    <row r="111" spans="1:13" ht="31.2" x14ac:dyDescent="0.25">
      <c r="A111" s="374" t="s">
        <v>774</v>
      </c>
      <c r="B111" s="240" t="s">
        <v>665</v>
      </c>
      <c r="C111" s="391" t="s">
        <v>784</v>
      </c>
      <c r="D111" s="286"/>
      <c r="E111" s="312"/>
      <c r="F111" s="308" t="s">
        <v>94</v>
      </c>
      <c r="G111" s="377" t="s">
        <v>778</v>
      </c>
      <c r="H111" s="295" t="s">
        <v>779</v>
      </c>
      <c r="I111" s="307">
        <f t="shared" ref="I111:L113" si="66">I112</f>
        <v>4000000</v>
      </c>
      <c r="J111" s="307">
        <f t="shared" si="66"/>
        <v>4000000</v>
      </c>
      <c r="K111" s="307">
        <f t="shared" si="66"/>
        <v>5000000</v>
      </c>
      <c r="L111" s="307">
        <f t="shared" si="66"/>
        <v>5000000</v>
      </c>
      <c r="M111" s="307">
        <f t="shared" si="33"/>
        <v>0</v>
      </c>
    </row>
    <row r="112" spans="1:13" ht="30.6" x14ac:dyDescent="0.25">
      <c r="A112" s="374" t="s">
        <v>774</v>
      </c>
      <c r="B112" s="240" t="s">
        <v>665</v>
      </c>
      <c r="C112" s="391" t="s">
        <v>784</v>
      </c>
      <c r="D112" s="286" t="s">
        <v>790</v>
      </c>
      <c r="E112" s="317">
        <v>41</v>
      </c>
      <c r="F112" s="288"/>
      <c r="G112" s="378" t="s">
        <v>778</v>
      </c>
      <c r="H112" s="289" t="s">
        <v>779</v>
      </c>
      <c r="I112" s="290">
        <f t="shared" si="66"/>
        <v>4000000</v>
      </c>
      <c r="J112" s="290">
        <f t="shared" si="66"/>
        <v>4000000</v>
      </c>
      <c r="K112" s="290">
        <f t="shared" si="66"/>
        <v>5000000</v>
      </c>
      <c r="L112" s="290">
        <f t="shared" si="66"/>
        <v>5000000</v>
      </c>
      <c r="M112" s="290">
        <f t="shared" si="33"/>
        <v>0</v>
      </c>
    </row>
    <row r="113" spans="1:13" ht="15.6" customHeight="1" x14ac:dyDescent="0.25">
      <c r="A113" s="374" t="s">
        <v>774</v>
      </c>
      <c r="B113" s="240" t="s">
        <v>665</v>
      </c>
      <c r="C113" s="391" t="s">
        <v>784</v>
      </c>
      <c r="D113" s="286" t="s">
        <v>790</v>
      </c>
      <c r="E113" s="189">
        <v>412</v>
      </c>
      <c r="F113" s="250"/>
      <c r="G113" s="381" t="s">
        <v>778</v>
      </c>
      <c r="H113" s="202" t="s">
        <v>779</v>
      </c>
      <c r="I113" s="185">
        <f t="shared" si="66"/>
        <v>4000000</v>
      </c>
      <c r="J113" s="185">
        <f t="shared" si="66"/>
        <v>4000000</v>
      </c>
      <c r="K113" s="185">
        <f t="shared" si="66"/>
        <v>5000000</v>
      </c>
      <c r="L113" s="185">
        <f t="shared" si="66"/>
        <v>5000000</v>
      </c>
      <c r="M113" s="185">
        <f t="shared" si="33"/>
        <v>0</v>
      </c>
    </row>
    <row r="114" spans="1:13" ht="15" customHeight="1" x14ac:dyDescent="0.25">
      <c r="A114" s="374" t="s">
        <v>774</v>
      </c>
      <c r="B114" s="240" t="s">
        <v>665</v>
      </c>
      <c r="C114" s="391" t="s">
        <v>784</v>
      </c>
      <c r="D114" s="286" t="s">
        <v>790</v>
      </c>
      <c r="E114" s="190">
        <v>4126</v>
      </c>
      <c r="F114" s="248" t="s">
        <v>4</v>
      </c>
      <c r="G114" s="382" t="s">
        <v>778</v>
      </c>
      <c r="H114" s="191" t="s">
        <v>779</v>
      </c>
      <c r="I114" s="234">
        <v>4000000</v>
      </c>
      <c r="J114" s="234">
        <v>4000000</v>
      </c>
      <c r="K114" s="234">
        <v>5000000</v>
      </c>
      <c r="L114" s="269">
        <f>K114</f>
        <v>5000000</v>
      </c>
      <c r="M114" s="234">
        <f t="shared" si="33"/>
        <v>0</v>
      </c>
    </row>
    <row r="115" spans="1:13" ht="62.4" x14ac:dyDescent="0.25">
      <c r="A115" s="374" t="s">
        <v>774</v>
      </c>
      <c r="B115" s="240" t="s">
        <v>665</v>
      </c>
      <c r="C115" s="392" t="s">
        <v>785</v>
      </c>
      <c r="D115" s="286"/>
      <c r="E115" s="298"/>
      <c r="F115" s="294" t="s">
        <v>636</v>
      </c>
      <c r="G115" s="376" t="s">
        <v>778</v>
      </c>
      <c r="H115" s="295" t="s">
        <v>777</v>
      </c>
      <c r="I115" s="313">
        <f>I116+I121+I127+I141+I144+I150+I164+I167+I173+I187</f>
        <v>2868400</v>
      </c>
      <c r="J115" s="313">
        <f>J116+J121+J127+J141+J144+J150+J164+J167+J173+J187</f>
        <v>2868400</v>
      </c>
      <c r="K115" s="313" t="e">
        <f>K116+#REF!+K121+K127+K141+K144+K150+K164+K167+K173+K187+#REF!+#REF!+#REF!</f>
        <v>#REF!</v>
      </c>
      <c r="L115" s="313" t="e">
        <f>L116+#REF!+L121+L127+L141+L144+L150+L164+L167+L173+L187+#REF!+#REF!+#REF!</f>
        <v>#REF!</v>
      </c>
      <c r="M115" s="313">
        <f t="shared" si="33"/>
        <v>0</v>
      </c>
    </row>
    <row r="116" spans="1:13" ht="30.6" x14ac:dyDescent="0.25">
      <c r="A116" s="374" t="s">
        <v>774</v>
      </c>
      <c r="B116" s="240" t="s">
        <v>665</v>
      </c>
      <c r="C116" s="392" t="s">
        <v>785</v>
      </c>
      <c r="D116" s="286" t="s">
        <v>790</v>
      </c>
      <c r="E116" s="317">
        <v>32</v>
      </c>
      <c r="F116" s="288"/>
      <c r="G116" s="378" t="s">
        <v>778</v>
      </c>
      <c r="H116" s="289" t="s">
        <v>777</v>
      </c>
      <c r="I116" s="290">
        <f t="shared" ref="I116:L116" si="67">I117+I119</f>
        <v>20000</v>
      </c>
      <c r="J116" s="290">
        <f t="shared" ref="J116" si="68">J117+J119</f>
        <v>20000</v>
      </c>
      <c r="K116" s="290">
        <f t="shared" si="67"/>
        <v>0</v>
      </c>
      <c r="L116" s="290">
        <f t="shared" si="67"/>
        <v>0</v>
      </c>
      <c r="M116" s="290">
        <f t="shared" si="33"/>
        <v>0</v>
      </c>
    </row>
    <row r="117" spans="1:13" s="166" customFormat="1" ht="15.6" customHeight="1" x14ac:dyDescent="0.25">
      <c r="A117" s="374" t="s">
        <v>774</v>
      </c>
      <c r="B117" s="240" t="s">
        <v>665</v>
      </c>
      <c r="C117" s="392" t="s">
        <v>785</v>
      </c>
      <c r="D117" s="286" t="s">
        <v>790</v>
      </c>
      <c r="E117" s="189">
        <v>321</v>
      </c>
      <c r="F117" s="250"/>
      <c r="G117" s="381" t="s">
        <v>778</v>
      </c>
      <c r="H117" s="202" t="s">
        <v>777</v>
      </c>
      <c r="I117" s="159">
        <f t="shared" ref="I117:L117" si="69">I118</f>
        <v>10000</v>
      </c>
      <c r="J117" s="159">
        <f t="shared" si="69"/>
        <v>10000</v>
      </c>
      <c r="K117" s="159">
        <f t="shared" si="69"/>
        <v>0</v>
      </c>
      <c r="L117" s="159">
        <f t="shared" si="69"/>
        <v>0</v>
      </c>
      <c r="M117" s="159">
        <f t="shared" si="33"/>
        <v>0</v>
      </c>
    </row>
    <row r="118" spans="1:13" s="166" customFormat="1" ht="15" customHeight="1" x14ac:dyDescent="0.25">
      <c r="A118" s="374" t="s">
        <v>774</v>
      </c>
      <c r="B118" s="240" t="s">
        <v>665</v>
      </c>
      <c r="C118" s="392" t="s">
        <v>785</v>
      </c>
      <c r="D118" s="286" t="s">
        <v>790</v>
      </c>
      <c r="E118" s="190">
        <v>3211</v>
      </c>
      <c r="F118" s="248" t="s">
        <v>110</v>
      </c>
      <c r="G118" s="382" t="s">
        <v>778</v>
      </c>
      <c r="H118" s="191" t="s">
        <v>777</v>
      </c>
      <c r="I118" s="234">
        <v>10000</v>
      </c>
      <c r="J118" s="234">
        <v>10000</v>
      </c>
      <c r="K118" s="234">
        <v>0</v>
      </c>
      <c r="L118" s="269">
        <f>K118</f>
        <v>0</v>
      </c>
      <c r="M118" s="234">
        <f t="shared" si="33"/>
        <v>0</v>
      </c>
    </row>
    <row r="119" spans="1:13" s="166" customFormat="1" ht="15.6" customHeight="1" x14ac:dyDescent="0.25">
      <c r="A119" s="374" t="s">
        <v>774</v>
      </c>
      <c r="B119" s="240" t="s">
        <v>665</v>
      </c>
      <c r="C119" s="392" t="s">
        <v>785</v>
      </c>
      <c r="D119" s="286" t="s">
        <v>790</v>
      </c>
      <c r="E119" s="189">
        <v>323</v>
      </c>
      <c r="F119" s="250"/>
      <c r="G119" s="381" t="s">
        <v>778</v>
      </c>
      <c r="H119" s="202" t="s">
        <v>777</v>
      </c>
      <c r="I119" s="159">
        <f t="shared" ref="I119:L119" si="70">I120</f>
        <v>10000</v>
      </c>
      <c r="J119" s="159">
        <f t="shared" si="70"/>
        <v>10000</v>
      </c>
      <c r="K119" s="159">
        <f t="shared" si="70"/>
        <v>0</v>
      </c>
      <c r="L119" s="159">
        <f t="shared" si="70"/>
        <v>0</v>
      </c>
      <c r="M119" s="159">
        <f t="shared" ref="M119:M173" si="71">I119-J119</f>
        <v>0</v>
      </c>
    </row>
    <row r="120" spans="1:13" s="166" customFormat="1" ht="15" customHeight="1" x14ac:dyDescent="0.25">
      <c r="A120" s="374" t="s">
        <v>774</v>
      </c>
      <c r="B120" s="240" t="s">
        <v>665</v>
      </c>
      <c r="C120" s="392" t="s">
        <v>785</v>
      </c>
      <c r="D120" s="286" t="s">
        <v>790</v>
      </c>
      <c r="E120" s="190">
        <v>3237</v>
      </c>
      <c r="F120" s="248" t="s">
        <v>36</v>
      </c>
      <c r="G120" s="382" t="s">
        <v>778</v>
      </c>
      <c r="H120" s="191" t="s">
        <v>777</v>
      </c>
      <c r="I120" s="234">
        <v>10000</v>
      </c>
      <c r="J120" s="234">
        <v>10000</v>
      </c>
      <c r="K120" s="234">
        <v>0</v>
      </c>
      <c r="L120" s="269">
        <f>K120</f>
        <v>0</v>
      </c>
      <c r="M120" s="234">
        <f t="shared" si="71"/>
        <v>0</v>
      </c>
    </row>
    <row r="121" spans="1:13" s="166" customFormat="1" ht="30.6" x14ac:dyDescent="0.25">
      <c r="A121" s="374" t="s">
        <v>774</v>
      </c>
      <c r="B121" s="240" t="s">
        <v>665</v>
      </c>
      <c r="C121" s="392" t="s">
        <v>785</v>
      </c>
      <c r="D121" s="286" t="s">
        <v>791</v>
      </c>
      <c r="E121" s="317">
        <v>31</v>
      </c>
      <c r="F121" s="288"/>
      <c r="G121" s="378" t="s">
        <v>778</v>
      </c>
      <c r="H121" s="289" t="s">
        <v>777</v>
      </c>
      <c r="I121" s="290">
        <f t="shared" ref="I121:L121" si="72">I122+I124</f>
        <v>36600</v>
      </c>
      <c r="J121" s="290">
        <f t="shared" ref="J121" si="73">J122+J124</f>
        <v>36600</v>
      </c>
      <c r="K121" s="290">
        <f t="shared" si="72"/>
        <v>0</v>
      </c>
      <c r="L121" s="290">
        <f t="shared" si="72"/>
        <v>0</v>
      </c>
      <c r="M121" s="290">
        <f t="shared" si="71"/>
        <v>0</v>
      </c>
    </row>
    <row r="122" spans="1:13" s="166" customFormat="1" ht="15.6" customHeight="1" x14ac:dyDescent="0.25">
      <c r="A122" s="374" t="s">
        <v>774</v>
      </c>
      <c r="B122" s="240" t="s">
        <v>665</v>
      </c>
      <c r="C122" s="392" t="s">
        <v>785</v>
      </c>
      <c r="D122" s="286" t="s">
        <v>791</v>
      </c>
      <c r="E122" s="210">
        <v>311</v>
      </c>
      <c r="F122" s="251"/>
      <c r="G122" s="383" t="s">
        <v>778</v>
      </c>
      <c r="H122" s="211" t="s">
        <v>777</v>
      </c>
      <c r="I122" s="159">
        <f t="shared" ref="I122:L122" si="74">I123</f>
        <v>30000</v>
      </c>
      <c r="J122" s="159">
        <f t="shared" si="74"/>
        <v>30000</v>
      </c>
      <c r="K122" s="159">
        <f t="shared" si="74"/>
        <v>0</v>
      </c>
      <c r="L122" s="159">
        <f t="shared" si="74"/>
        <v>0</v>
      </c>
      <c r="M122" s="159">
        <f t="shared" si="71"/>
        <v>0</v>
      </c>
    </row>
    <row r="123" spans="1:13" s="166" customFormat="1" ht="15" customHeight="1" x14ac:dyDescent="0.25">
      <c r="A123" s="374" t="s">
        <v>774</v>
      </c>
      <c r="B123" s="240" t="s">
        <v>665</v>
      </c>
      <c r="C123" s="392" t="s">
        <v>785</v>
      </c>
      <c r="D123" s="286" t="s">
        <v>791</v>
      </c>
      <c r="E123" s="213">
        <v>3111</v>
      </c>
      <c r="F123" s="252" t="s">
        <v>19</v>
      </c>
      <c r="G123" s="384" t="s">
        <v>778</v>
      </c>
      <c r="H123" s="214" t="s">
        <v>777</v>
      </c>
      <c r="I123" s="234">
        <v>30000</v>
      </c>
      <c r="J123" s="234">
        <v>30000</v>
      </c>
      <c r="K123" s="234">
        <v>0</v>
      </c>
      <c r="L123" s="269">
        <f>K123</f>
        <v>0</v>
      </c>
      <c r="M123" s="234">
        <f t="shared" si="71"/>
        <v>0</v>
      </c>
    </row>
    <row r="124" spans="1:13" s="166" customFormat="1" ht="15.6" customHeight="1" x14ac:dyDescent="0.25">
      <c r="A124" s="374" t="s">
        <v>774</v>
      </c>
      <c r="B124" s="240" t="s">
        <v>665</v>
      </c>
      <c r="C124" s="392" t="s">
        <v>785</v>
      </c>
      <c r="D124" s="286" t="s">
        <v>791</v>
      </c>
      <c r="E124" s="210">
        <v>313</v>
      </c>
      <c r="F124" s="251"/>
      <c r="G124" s="383" t="s">
        <v>778</v>
      </c>
      <c r="H124" s="211" t="s">
        <v>777</v>
      </c>
      <c r="I124" s="159">
        <f t="shared" ref="I124:L124" si="75">SUM(I125:I126)</f>
        <v>6600</v>
      </c>
      <c r="J124" s="159">
        <f t="shared" ref="J124" si="76">SUM(J125:J126)</f>
        <v>6600</v>
      </c>
      <c r="K124" s="159">
        <f t="shared" si="75"/>
        <v>0</v>
      </c>
      <c r="L124" s="159">
        <f t="shared" si="75"/>
        <v>0</v>
      </c>
      <c r="M124" s="159">
        <f t="shared" si="71"/>
        <v>0</v>
      </c>
    </row>
    <row r="125" spans="1:13" s="166" customFormat="1" ht="15" customHeight="1" x14ac:dyDescent="0.25">
      <c r="A125" s="374" t="s">
        <v>774</v>
      </c>
      <c r="B125" s="240" t="s">
        <v>665</v>
      </c>
      <c r="C125" s="392" t="s">
        <v>785</v>
      </c>
      <c r="D125" s="286" t="s">
        <v>791</v>
      </c>
      <c r="E125" s="213">
        <v>3132</v>
      </c>
      <c r="F125" s="252" t="s">
        <v>280</v>
      </c>
      <c r="G125" s="384" t="s">
        <v>778</v>
      </c>
      <c r="H125" s="214" t="s">
        <v>777</v>
      </c>
      <c r="I125" s="234">
        <v>5600</v>
      </c>
      <c r="J125" s="234">
        <v>5600</v>
      </c>
      <c r="K125" s="234">
        <v>0</v>
      </c>
      <c r="L125" s="269">
        <f t="shared" ref="L125:L126" si="77">K125</f>
        <v>0</v>
      </c>
      <c r="M125" s="234">
        <f t="shared" si="71"/>
        <v>0</v>
      </c>
    </row>
    <row r="126" spans="1:13" s="166" customFormat="1" ht="30" customHeight="1" x14ac:dyDescent="0.25">
      <c r="A126" s="374" t="s">
        <v>774</v>
      </c>
      <c r="B126" s="240" t="s">
        <v>665</v>
      </c>
      <c r="C126" s="392" t="s">
        <v>785</v>
      </c>
      <c r="D126" s="286" t="s">
        <v>791</v>
      </c>
      <c r="E126" s="213">
        <v>3133</v>
      </c>
      <c r="F126" s="248" t="s">
        <v>258</v>
      </c>
      <c r="G126" s="382" t="s">
        <v>778</v>
      </c>
      <c r="H126" s="191" t="s">
        <v>777</v>
      </c>
      <c r="I126" s="234">
        <v>1000</v>
      </c>
      <c r="J126" s="234">
        <v>1000</v>
      </c>
      <c r="K126" s="234">
        <v>0</v>
      </c>
      <c r="L126" s="269">
        <f t="shared" si="77"/>
        <v>0</v>
      </c>
      <c r="M126" s="234">
        <f t="shared" si="71"/>
        <v>0</v>
      </c>
    </row>
    <row r="127" spans="1:13" s="166" customFormat="1" ht="30.6" x14ac:dyDescent="0.25">
      <c r="A127" s="374" t="s">
        <v>774</v>
      </c>
      <c r="B127" s="240" t="s">
        <v>665</v>
      </c>
      <c r="C127" s="392" t="s">
        <v>785</v>
      </c>
      <c r="D127" s="286" t="s">
        <v>791</v>
      </c>
      <c r="E127" s="317">
        <v>32</v>
      </c>
      <c r="F127" s="288"/>
      <c r="G127" s="378" t="s">
        <v>778</v>
      </c>
      <c r="H127" s="289" t="s">
        <v>777</v>
      </c>
      <c r="I127" s="290">
        <f t="shared" ref="I127:L127" si="78">I128+I130+I132+I138</f>
        <v>338500</v>
      </c>
      <c r="J127" s="290">
        <f t="shared" ref="J127" si="79">J128+J130+J132+J138</f>
        <v>338500</v>
      </c>
      <c r="K127" s="290">
        <f t="shared" si="78"/>
        <v>0</v>
      </c>
      <c r="L127" s="290">
        <f t="shared" si="78"/>
        <v>0</v>
      </c>
      <c r="M127" s="290">
        <f t="shared" si="71"/>
        <v>0</v>
      </c>
    </row>
    <row r="128" spans="1:13" ht="15.6" customHeight="1" x14ac:dyDescent="0.25">
      <c r="A128" s="374" t="s">
        <v>774</v>
      </c>
      <c r="B128" s="240" t="s">
        <v>665</v>
      </c>
      <c r="C128" s="392" t="s">
        <v>785</v>
      </c>
      <c r="D128" s="286" t="s">
        <v>791</v>
      </c>
      <c r="E128" s="177">
        <v>321</v>
      </c>
      <c r="F128" s="245"/>
      <c r="G128" s="380" t="s">
        <v>778</v>
      </c>
      <c r="H128" s="164" t="s">
        <v>777</v>
      </c>
      <c r="I128" s="159">
        <f t="shared" ref="I128:L128" si="80">I129</f>
        <v>18000</v>
      </c>
      <c r="J128" s="159">
        <f t="shared" si="80"/>
        <v>18000</v>
      </c>
      <c r="K128" s="159">
        <f t="shared" si="80"/>
        <v>0</v>
      </c>
      <c r="L128" s="159">
        <f t="shared" si="80"/>
        <v>0</v>
      </c>
      <c r="M128" s="159">
        <f t="shared" si="71"/>
        <v>0</v>
      </c>
    </row>
    <row r="129" spans="1:13" ht="15" customHeight="1" x14ac:dyDescent="0.25">
      <c r="A129" s="374" t="s">
        <v>774</v>
      </c>
      <c r="B129" s="240" t="s">
        <v>665</v>
      </c>
      <c r="C129" s="392" t="s">
        <v>785</v>
      </c>
      <c r="D129" s="286" t="s">
        <v>791</v>
      </c>
      <c r="E129" s="184">
        <v>3211</v>
      </c>
      <c r="F129" s="245" t="s">
        <v>110</v>
      </c>
      <c r="G129" s="380" t="s">
        <v>778</v>
      </c>
      <c r="H129" s="164" t="s">
        <v>777</v>
      </c>
      <c r="I129" s="234">
        <v>18000</v>
      </c>
      <c r="J129" s="234">
        <v>18000</v>
      </c>
      <c r="K129" s="234">
        <v>0</v>
      </c>
      <c r="L129" s="269">
        <f>K129</f>
        <v>0</v>
      </c>
      <c r="M129" s="234">
        <f t="shared" si="71"/>
        <v>0</v>
      </c>
    </row>
    <row r="130" spans="1:13" s="152" customFormat="1" ht="15.6" customHeight="1" x14ac:dyDescent="0.25">
      <c r="A130" s="374" t="s">
        <v>774</v>
      </c>
      <c r="B130" s="240" t="s">
        <v>665</v>
      </c>
      <c r="C130" s="392" t="s">
        <v>785</v>
      </c>
      <c r="D130" s="286" t="s">
        <v>791</v>
      </c>
      <c r="E130" s="189">
        <v>322</v>
      </c>
      <c r="F130" s="250"/>
      <c r="G130" s="381" t="s">
        <v>778</v>
      </c>
      <c r="H130" s="202" t="s">
        <v>777</v>
      </c>
      <c r="I130" s="159">
        <f t="shared" ref="I130:L130" si="81">SUM(I131)</f>
        <v>19000</v>
      </c>
      <c r="J130" s="159">
        <f t="shared" si="81"/>
        <v>19000</v>
      </c>
      <c r="K130" s="159">
        <f t="shared" si="81"/>
        <v>0</v>
      </c>
      <c r="L130" s="159">
        <f t="shared" si="81"/>
        <v>0</v>
      </c>
      <c r="M130" s="159">
        <f t="shared" si="71"/>
        <v>0</v>
      </c>
    </row>
    <row r="131" spans="1:13" ht="15" customHeight="1" x14ac:dyDescent="0.25">
      <c r="A131" s="374" t="s">
        <v>774</v>
      </c>
      <c r="B131" s="240" t="s">
        <v>665</v>
      </c>
      <c r="C131" s="392" t="s">
        <v>785</v>
      </c>
      <c r="D131" s="286" t="s">
        <v>791</v>
      </c>
      <c r="E131" s="190">
        <v>3223</v>
      </c>
      <c r="F131" s="248" t="s">
        <v>115</v>
      </c>
      <c r="G131" s="382" t="s">
        <v>778</v>
      </c>
      <c r="H131" s="191" t="s">
        <v>777</v>
      </c>
      <c r="I131" s="234">
        <v>19000</v>
      </c>
      <c r="J131" s="234">
        <v>19000</v>
      </c>
      <c r="K131" s="234">
        <v>0</v>
      </c>
      <c r="L131" s="269">
        <f>K131</f>
        <v>0</v>
      </c>
      <c r="M131" s="234">
        <f t="shared" si="71"/>
        <v>0</v>
      </c>
    </row>
    <row r="132" spans="1:13" ht="15.6" customHeight="1" x14ac:dyDescent="0.25">
      <c r="A132" s="374" t="s">
        <v>774</v>
      </c>
      <c r="B132" s="240" t="s">
        <v>665</v>
      </c>
      <c r="C132" s="392" t="s">
        <v>785</v>
      </c>
      <c r="D132" s="286" t="s">
        <v>791</v>
      </c>
      <c r="E132" s="177">
        <v>323</v>
      </c>
      <c r="F132" s="245"/>
      <c r="G132" s="380" t="s">
        <v>778</v>
      </c>
      <c r="H132" s="164" t="s">
        <v>777</v>
      </c>
      <c r="I132" s="159">
        <f t="shared" ref="I132:L132" si="82">SUM(I133:I137)</f>
        <v>291500</v>
      </c>
      <c r="J132" s="159">
        <f t="shared" ref="J132" si="83">SUM(J133:J137)</f>
        <v>291500</v>
      </c>
      <c r="K132" s="159">
        <f t="shared" si="82"/>
        <v>0</v>
      </c>
      <c r="L132" s="159">
        <f t="shared" si="82"/>
        <v>0</v>
      </c>
      <c r="M132" s="159">
        <f t="shared" si="71"/>
        <v>0</v>
      </c>
    </row>
    <row r="133" spans="1:13" ht="15" customHeight="1" x14ac:dyDescent="0.25">
      <c r="A133" s="374" t="s">
        <v>774</v>
      </c>
      <c r="B133" s="240" t="s">
        <v>665</v>
      </c>
      <c r="C133" s="392" t="s">
        <v>785</v>
      </c>
      <c r="D133" s="286" t="s">
        <v>791</v>
      </c>
      <c r="E133" s="184">
        <v>3232</v>
      </c>
      <c r="F133" s="245" t="s">
        <v>118</v>
      </c>
      <c r="G133" s="380" t="s">
        <v>778</v>
      </c>
      <c r="H133" s="164" t="s">
        <v>777</v>
      </c>
      <c r="I133" s="234">
        <v>12000</v>
      </c>
      <c r="J133" s="234">
        <v>12000</v>
      </c>
      <c r="K133" s="234"/>
      <c r="L133" s="269">
        <f t="shared" ref="L133:L137" si="84">K133</f>
        <v>0</v>
      </c>
      <c r="M133" s="234">
        <f t="shared" si="71"/>
        <v>0</v>
      </c>
    </row>
    <row r="134" spans="1:13" ht="15" customHeight="1" x14ac:dyDescent="0.25">
      <c r="A134" s="374" t="s">
        <v>774</v>
      </c>
      <c r="B134" s="240" t="s">
        <v>665</v>
      </c>
      <c r="C134" s="392" t="s">
        <v>785</v>
      </c>
      <c r="D134" s="286" t="s">
        <v>791</v>
      </c>
      <c r="E134" s="184">
        <v>3233</v>
      </c>
      <c r="F134" s="245" t="s">
        <v>119</v>
      </c>
      <c r="G134" s="380" t="s">
        <v>778</v>
      </c>
      <c r="H134" s="164" t="s">
        <v>777</v>
      </c>
      <c r="I134" s="234">
        <v>500</v>
      </c>
      <c r="J134" s="234">
        <v>500</v>
      </c>
      <c r="K134" s="234"/>
      <c r="L134" s="269">
        <f t="shared" si="84"/>
        <v>0</v>
      </c>
      <c r="M134" s="234">
        <f t="shared" si="71"/>
        <v>0</v>
      </c>
    </row>
    <row r="135" spans="1:13" ht="15" customHeight="1" x14ac:dyDescent="0.25">
      <c r="A135" s="374" t="s">
        <v>774</v>
      </c>
      <c r="B135" s="240" t="s">
        <v>665</v>
      </c>
      <c r="C135" s="392" t="s">
        <v>785</v>
      </c>
      <c r="D135" s="286" t="s">
        <v>791</v>
      </c>
      <c r="E135" s="190">
        <v>3235</v>
      </c>
      <c r="F135" s="248" t="s">
        <v>42</v>
      </c>
      <c r="G135" s="382" t="s">
        <v>778</v>
      </c>
      <c r="H135" s="191" t="s">
        <v>777</v>
      </c>
      <c r="I135" s="234">
        <v>500</v>
      </c>
      <c r="J135" s="234">
        <v>500</v>
      </c>
      <c r="K135" s="234"/>
      <c r="L135" s="269">
        <f t="shared" si="84"/>
        <v>0</v>
      </c>
      <c r="M135" s="234">
        <f t="shared" si="71"/>
        <v>0</v>
      </c>
    </row>
    <row r="136" spans="1:13" ht="15" customHeight="1" x14ac:dyDescent="0.25">
      <c r="A136" s="374" t="s">
        <v>774</v>
      </c>
      <c r="B136" s="240" t="s">
        <v>665</v>
      </c>
      <c r="C136" s="392" t="s">
        <v>785</v>
      </c>
      <c r="D136" s="286" t="s">
        <v>791</v>
      </c>
      <c r="E136" s="184">
        <v>3237</v>
      </c>
      <c r="F136" s="245" t="s">
        <v>36</v>
      </c>
      <c r="G136" s="380" t="s">
        <v>778</v>
      </c>
      <c r="H136" s="164" t="s">
        <v>777</v>
      </c>
      <c r="I136" s="234">
        <v>9000</v>
      </c>
      <c r="J136" s="234">
        <v>9000</v>
      </c>
      <c r="K136" s="234"/>
      <c r="L136" s="269">
        <f t="shared" si="84"/>
        <v>0</v>
      </c>
      <c r="M136" s="234">
        <f t="shared" si="71"/>
        <v>0</v>
      </c>
    </row>
    <row r="137" spans="1:13" ht="15" customHeight="1" x14ac:dyDescent="0.25">
      <c r="A137" s="374" t="s">
        <v>774</v>
      </c>
      <c r="B137" s="240" t="s">
        <v>665</v>
      </c>
      <c r="C137" s="392" t="s">
        <v>785</v>
      </c>
      <c r="D137" s="286" t="s">
        <v>791</v>
      </c>
      <c r="E137" s="190">
        <v>3238</v>
      </c>
      <c r="F137" s="248" t="s">
        <v>122</v>
      </c>
      <c r="G137" s="382" t="s">
        <v>778</v>
      </c>
      <c r="H137" s="191" t="s">
        <v>777</v>
      </c>
      <c r="I137" s="234">
        <v>269500</v>
      </c>
      <c r="J137" s="234">
        <v>269500</v>
      </c>
      <c r="K137" s="234"/>
      <c r="L137" s="269">
        <f t="shared" si="84"/>
        <v>0</v>
      </c>
      <c r="M137" s="234">
        <f t="shared" si="71"/>
        <v>0</v>
      </c>
    </row>
    <row r="138" spans="1:13" s="265" customFormat="1" ht="15" customHeight="1" x14ac:dyDescent="0.25">
      <c r="A138" s="374" t="s">
        <v>774</v>
      </c>
      <c r="B138" s="240" t="s">
        <v>665</v>
      </c>
      <c r="C138" s="392" t="s">
        <v>785</v>
      </c>
      <c r="D138" s="286" t="s">
        <v>791</v>
      </c>
      <c r="E138" s="210">
        <v>329</v>
      </c>
      <c r="F138" s="251"/>
      <c r="G138" s="383" t="s">
        <v>778</v>
      </c>
      <c r="H138" s="211" t="s">
        <v>777</v>
      </c>
      <c r="I138" s="276">
        <f t="shared" ref="I138:L138" si="85">I140+I139</f>
        <v>10000</v>
      </c>
      <c r="J138" s="276">
        <f t="shared" ref="J138" si="86">J140+J139</f>
        <v>10000</v>
      </c>
      <c r="K138" s="276">
        <f t="shared" si="85"/>
        <v>0</v>
      </c>
      <c r="L138" s="276">
        <f t="shared" si="85"/>
        <v>0</v>
      </c>
      <c r="M138" s="276">
        <f t="shared" si="71"/>
        <v>0</v>
      </c>
    </row>
    <row r="139" spans="1:13" s="235" customFormat="1" ht="15" customHeight="1" x14ac:dyDescent="0.25">
      <c r="A139" s="374" t="s">
        <v>774</v>
      </c>
      <c r="B139" s="240" t="s">
        <v>665</v>
      </c>
      <c r="C139" s="392" t="s">
        <v>785</v>
      </c>
      <c r="D139" s="286" t="s">
        <v>791</v>
      </c>
      <c r="E139" s="213">
        <v>3292</v>
      </c>
      <c r="F139" s="252" t="s">
        <v>123</v>
      </c>
      <c r="G139" s="384" t="s">
        <v>778</v>
      </c>
      <c r="H139" s="214" t="s">
        <v>777</v>
      </c>
      <c r="I139" s="234">
        <v>8000</v>
      </c>
      <c r="J139" s="234">
        <v>8000</v>
      </c>
      <c r="K139" s="234"/>
      <c r="L139" s="269">
        <f>K139</f>
        <v>0</v>
      </c>
      <c r="M139" s="234">
        <f t="shared" si="71"/>
        <v>0</v>
      </c>
    </row>
    <row r="140" spans="1:13" s="235" customFormat="1" ht="15" customHeight="1" x14ac:dyDescent="0.25">
      <c r="A140" s="374" t="s">
        <v>774</v>
      </c>
      <c r="B140" s="240" t="s">
        <v>665</v>
      </c>
      <c r="C140" s="392" t="s">
        <v>785</v>
      </c>
      <c r="D140" s="286" t="s">
        <v>791</v>
      </c>
      <c r="E140" s="213">
        <v>3293</v>
      </c>
      <c r="F140" s="252" t="s">
        <v>124</v>
      </c>
      <c r="G140" s="384" t="s">
        <v>778</v>
      </c>
      <c r="H140" s="214" t="s">
        <v>777</v>
      </c>
      <c r="I140" s="234">
        <v>2000</v>
      </c>
      <c r="J140" s="234">
        <v>2000</v>
      </c>
      <c r="K140" s="234"/>
      <c r="L140" s="269">
        <f>K140</f>
        <v>0</v>
      </c>
      <c r="M140" s="234">
        <f t="shared" si="71"/>
        <v>0</v>
      </c>
    </row>
    <row r="141" spans="1:13" s="235" customFormat="1" ht="30.6" x14ac:dyDescent="0.25">
      <c r="A141" s="374" t="s">
        <v>774</v>
      </c>
      <c r="B141" s="240" t="s">
        <v>665</v>
      </c>
      <c r="C141" s="392" t="s">
        <v>785</v>
      </c>
      <c r="D141" s="286" t="s">
        <v>791</v>
      </c>
      <c r="E141" s="317">
        <v>42</v>
      </c>
      <c r="F141" s="288"/>
      <c r="G141" s="378" t="s">
        <v>778</v>
      </c>
      <c r="H141" s="289" t="s">
        <v>777</v>
      </c>
      <c r="I141" s="290">
        <f>I142</f>
        <v>23000</v>
      </c>
      <c r="J141" s="290">
        <f>J142</f>
        <v>23000</v>
      </c>
      <c r="K141" s="290" t="e">
        <f>K142+#REF!</f>
        <v>#REF!</v>
      </c>
      <c r="L141" s="290" t="e">
        <f>L142+#REF!</f>
        <v>#REF!</v>
      </c>
      <c r="M141" s="290">
        <f t="shared" si="71"/>
        <v>0</v>
      </c>
    </row>
    <row r="142" spans="1:13" ht="15.6" customHeight="1" x14ac:dyDescent="0.25">
      <c r="A142" s="374" t="s">
        <v>774</v>
      </c>
      <c r="B142" s="240" t="s">
        <v>665</v>
      </c>
      <c r="C142" s="392" t="s">
        <v>785</v>
      </c>
      <c r="D142" s="286" t="s">
        <v>791</v>
      </c>
      <c r="E142" s="189">
        <v>422</v>
      </c>
      <c r="F142" s="250"/>
      <c r="G142" s="381" t="s">
        <v>778</v>
      </c>
      <c r="H142" s="202" t="s">
        <v>777</v>
      </c>
      <c r="I142" s="217">
        <f>I143</f>
        <v>23000</v>
      </c>
      <c r="J142" s="217">
        <f>J143</f>
        <v>23000</v>
      </c>
      <c r="K142" s="217" t="e">
        <f>#REF!+K143</f>
        <v>#REF!</v>
      </c>
      <c r="L142" s="217" t="e">
        <f>#REF!+L143</f>
        <v>#REF!</v>
      </c>
      <c r="M142" s="217">
        <f t="shared" si="71"/>
        <v>0</v>
      </c>
    </row>
    <row r="143" spans="1:13" ht="15" customHeight="1" x14ac:dyDescent="0.25">
      <c r="A143" s="374" t="s">
        <v>774</v>
      </c>
      <c r="B143" s="240" t="s">
        <v>665</v>
      </c>
      <c r="C143" s="392" t="s">
        <v>785</v>
      </c>
      <c r="D143" s="286" t="s">
        <v>791</v>
      </c>
      <c r="E143" s="190">
        <v>4221</v>
      </c>
      <c r="F143" s="248" t="s">
        <v>129</v>
      </c>
      <c r="G143" s="382" t="s">
        <v>778</v>
      </c>
      <c r="H143" s="191" t="s">
        <v>777</v>
      </c>
      <c r="I143" s="234">
        <v>23000</v>
      </c>
      <c r="J143" s="234">
        <v>23000</v>
      </c>
      <c r="K143" s="234"/>
      <c r="L143" s="269">
        <f>K143</f>
        <v>0</v>
      </c>
      <c r="M143" s="234">
        <f t="shared" si="71"/>
        <v>0</v>
      </c>
    </row>
    <row r="144" spans="1:13" ht="30.6" x14ac:dyDescent="0.25">
      <c r="A144" s="374" t="s">
        <v>774</v>
      </c>
      <c r="B144" s="240" t="s">
        <v>665</v>
      </c>
      <c r="C144" s="392" t="s">
        <v>785</v>
      </c>
      <c r="D144" s="286" t="s">
        <v>792</v>
      </c>
      <c r="E144" s="317">
        <v>31</v>
      </c>
      <c r="F144" s="288"/>
      <c r="G144" s="378" t="s">
        <v>778</v>
      </c>
      <c r="H144" s="289" t="s">
        <v>777</v>
      </c>
      <c r="I144" s="290">
        <f t="shared" ref="I144:L144" si="87">I145+I147</f>
        <v>25000</v>
      </c>
      <c r="J144" s="290">
        <f t="shared" ref="J144" si="88">J145+J147</f>
        <v>25000</v>
      </c>
      <c r="K144" s="290">
        <f t="shared" si="87"/>
        <v>0</v>
      </c>
      <c r="L144" s="290">
        <f t="shared" si="87"/>
        <v>0</v>
      </c>
      <c r="M144" s="290">
        <f t="shared" si="71"/>
        <v>0</v>
      </c>
    </row>
    <row r="145" spans="1:13" ht="15.6" customHeight="1" x14ac:dyDescent="0.25">
      <c r="A145" s="374" t="s">
        <v>774</v>
      </c>
      <c r="B145" s="240" t="s">
        <v>665</v>
      </c>
      <c r="C145" s="392" t="s">
        <v>785</v>
      </c>
      <c r="D145" s="286" t="s">
        <v>792</v>
      </c>
      <c r="E145" s="189">
        <v>311</v>
      </c>
      <c r="F145" s="250"/>
      <c r="G145" s="381" t="s">
        <v>778</v>
      </c>
      <c r="H145" s="202" t="s">
        <v>777</v>
      </c>
      <c r="I145" s="159">
        <f t="shared" ref="I145:L145" si="89">I146</f>
        <v>20000</v>
      </c>
      <c r="J145" s="159">
        <f t="shared" si="89"/>
        <v>20000</v>
      </c>
      <c r="K145" s="159">
        <f t="shared" si="89"/>
        <v>0</v>
      </c>
      <c r="L145" s="159">
        <f t="shared" si="89"/>
        <v>0</v>
      </c>
      <c r="M145" s="159">
        <f t="shared" si="71"/>
        <v>0</v>
      </c>
    </row>
    <row r="146" spans="1:13" ht="15" customHeight="1" x14ac:dyDescent="0.25">
      <c r="A146" s="374" t="s">
        <v>774</v>
      </c>
      <c r="B146" s="240" t="s">
        <v>665</v>
      </c>
      <c r="C146" s="392" t="s">
        <v>785</v>
      </c>
      <c r="D146" s="286" t="s">
        <v>792</v>
      </c>
      <c r="E146" s="190">
        <v>3111</v>
      </c>
      <c r="F146" s="248" t="s">
        <v>19</v>
      </c>
      <c r="G146" s="382" t="s">
        <v>778</v>
      </c>
      <c r="H146" s="191" t="s">
        <v>777</v>
      </c>
      <c r="I146" s="359">
        <v>20000</v>
      </c>
      <c r="J146" s="359">
        <v>20000</v>
      </c>
      <c r="K146" s="234"/>
      <c r="L146" s="284"/>
      <c r="M146" s="359">
        <f t="shared" si="71"/>
        <v>0</v>
      </c>
    </row>
    <row r="147" spans="1:13" ht="15.6" customHeight="1" x14ac:dyDescent="0.25">
      <c r="A147" s="374" t="s">
        <v>774</v>
      </c>
      <c r="B147" s="240" t="s">
        <v>665</v>
      </c>
      <c r="C147" s="392" t="s">
        <v>785</v>
      </c>
      <c r="D147" s="286" t="s">
        <v>792</v>
      </c>
      <c r="E147" s="189">
        <v>313</v>
      </c>
      <c r="F147" s="250"/>
      <c r="G147" s="381" t="s">
        <v>778</v>
      </c>
      <c r="H147" s="202" t="s">
        <v>777</v>
      </c>
      <c r="I147" s="159">
        <f t="shared" ref="I147:L147" si="90">SUM(I148:I149)</f>
        <v>5000</v>
      </c>
      <c r="J147" s="159">
        <f t="shared" ref="J147" si="91">SUM(J148:J149)</f>
        <v>5000</v>
      </c>
      <c r="K147" s="159">
        <f t="shared" si="90"/>
        <v>0</v>
      </c>
      <c r="L147" s="159">
        <f t="shared" si="90"/>
        <v>0</v>
      </c>
      <c r="M147" s="159">
        <f t="shared" si="71"/>
        <v>0</v>
      </c>
    </row>
    <row r="148" spans="1:13" ht="15" customHeight="1" x14ac:dyDescent="0.25">
      <c r="A148" s="374" t="s">
        <v>774</v>
      </c>
      <c r="B148" s="240" t="s">
        <v>665</v>
      </c>
      <c r="C148" s="392" t="s">
        <v>785</v>
      </c>
      <c r="D148" s="286" t="s">
        <v>792</v>
      </c>
      <c r="E148" s="190">
        <v>3132</v>
      </c>
      <c r="F148" s="248" t="s">
        <v>280</v>
      </c>
      <c r="G148" s="382" t="s">
        <v>778</v>
      </c>
      <c r="H148" s="191" t="s">
        <v>777</v>
      </c>
      <c r="I148" s="359">
        <v>4000</v>
      </c>
      <c r="J148" s="359">
        <v>4000</v>
      </c>
      <c r="K148" s="234"/>
      <c r="L148" s="284"/>
      <c r="M148" s="359">
        <f t="shared" si="71"/>
        <v>0</v>
      </c>
    </row>
    <row r="149" spans="1:13" ht="30" customHeight="1" x14ac:dyDescent="0.25">
      <c r="A149" s="374" t="s">
        <v>774</v>
      </c>
      <c r="B149" s="240" t="s">
        <v>665</v>
      </c>
      <c r="C149" s="392" t="s">
        <v>785</v>
      </c>
      <c r="D149" s="286" t="s">
        <v>792</v>
      </c>
      <c r="E149" s="190">
        <v>3133</v>
      </c>
      <c r="F149" s="248" t="s">
        <v>258</v>
      </c>
      <c r="G149" s="382" t="s">
        <v>778</v>
      </c>
      <c r="H149" s="191" t="s">
        <v>777</v>
      </c>
      <c r="I149" s="359">
        <v>1000</v>
      </c>
      <c r="J149" s="359">
        <v>1000</v>
      </c>
      <c r="K149" s="234"/>
      <c r="L149" s="284"/>
      <c r="M149" s="359">
        <f t="shared" si="71"/>
        <v>0</v>
      </c>
    </row>
    <row r="150" spans="1:13" ht="30.6" x14ac:dyDescent="0.25">
      <c r="A150" s="374" t="s">
        <v>774</v>
      </c>
      <c r="B150" s="240" t="s">
        <v>665</v>
      </c>
      <c r="C150" s="392" t="s">
        <v>785</v>
      </c>
      <c r="D150" s="286" t="s">
        <v>792</v>
      </c>
      <c r="E150" s="317">
        <v>32</v>
      </c>
      <c r="F150" s="288"/>
      <c r="G150" s="378" t="s">
        <v>778</v>
      </c>
      <c r="H150" s="289" t="s">
        <v>777</v>
      </c>
      <c r="I150" s="290">
        <f t="shared" ref="I150:L150" si="92">I151+I153+I155+I161</f>
        <v>157000</v>
      </c>
      <c r="J150" s="290">
        <f t="shared" ref="J150" si="93">J151+J153+J155+J161</f>
        <v>157000</v>
      </c>
      <c r="K150" s="290">
        <f t="shared" si="92"/>
        <v>0</v>
      </c>
      <c r="L150" s="290">
        <f t="shared" si="92"/>
        <v>0</v>
      </c>
      <c r="M150" s="290">
        <f t="shared" si="71"/>
        <v>0</v>
      </c>
    </row>
    <row r="151" spans="1:13" ht="15.6" customHeight="1" x14ac:dyDescent="0.25">
      <c r="A151" s="374" t="s">
        <v>774</v>
      </c>
      <c r="B151" s="240" t="s">
        <v>665</v>
      </c>
      <c r="C151" s="392" t="s">
        <v>785</v>
      </c>
      <c r="D151" s="286" t="s">
        <v>792</v>
      </c>
      <c r="E151" s="189">
        <v>321</v>
      </c>
      <c r="F151" s="248"/>
      <c r="G151" s="382" t="s">
        <v>778</v>
      </c>
      <c r="H151" s="191" t="s">
        <v>777</v>
      </c>
      <c r="I151" s="159">
        <f t="shared" ref="I151:L151" si="94">I152</f>
        <v>20000</v>
      </c>
      <c r="J151" s="159">
        <f t="shared" si="94"/>
        <v>20000</v>
      </c>
      <c r="K151" s="159">
        <f t="shared" si="94"/>
        <v>0</v>
      </c>
      <c r="L151" s="159">
        <f t="shared" si="94"/>
        <v>0</v>
      </c>
      <c r="M151" s="159">
        <f t="shared" si="71"/>
        <v>0</v>
      </c>
    </row>
    <row r="152" spans="1:13" ht="15" customHeight="1" x14ac:dyDescent="0.25">
      <c r="A152" s="374" t="s">
        <v>774</v>
      </c>
      <c r="B152" s="240" t="s">
        <v>665</v>
      </c>
      <c r="C152" s="392" t="s">
        <v>785</v>
      </c>
      <c r="D152" s="286" t="s">
        <v>792</v>
      </c>
      <c r="E152" s="190">
        <v>3211</v>
      </c>
      <c r="F152" s="248" t="s">
        <v>110</v>
      </c>
      <c r="G152" s="382" t="s">
        <v>778</v>
      </c>
      <c r="H152" s="191" t="s">
        <v>777</v>
      </c>
      <c r="I152" s="234">
        <v>20000</v>
      </c>
      <c r="J152" s="234">
        <v>20000</v>
      </c>
      <c r="K152" s="234"/>
      <c r="L152" s="284"/>
      <c r="M152" s="234">
        <f t="shared" si="71"/>
        <v>0</v>
      </c>
    </row>
    <row r="153" spans="1:13" s="152" customFormat="1" ht="15.6" customHeight="1" x14ac:dyDescent="0.25">
      <c r="A153" s="374" t="s">
        <v>774</v>
      </c>
      <c r="B153" s="240" t="s">
        <v>665</v>
      </c>
      <c r="C153" s="392" t="s">
        <v>785</v>
      </c>
      <c r="D153" s="286" t="s">
        <v>792</v>
      </c>
      <c r="E153" s="189">
        <v>322</v>
      </c>
      <c r="F153" s="250"/>
      <c r="G153" s="381" t="s">
        <v>778</v>
      </c>
      <c r="H153" s="202" t="s">
        <v>777</v>
      </c>
      <c r="I153" s="159">
        <f t="shared" ref="I153:L153" si="95">SUM(I154)</f>
        <v>20000</v>
      </c>
      <c r="J153" s="159">
        <f t="shared" si="95"/>
        <v>20000</v>
      </c>
      <c r="K153" s="159">
        <f t="shared" si="95"/>
        <v>0</v>
      </c>
      <c r="L153" s="159">
        <f t="shared" si="95"/>
        <v>0</v>
      </c>
      <c r="M153" s="159">
        <f t="shared" si="71"/>
        <v>0</v>
      </c>
    </row>
    <row r="154" spans="1:13" ht="15" customHeight="1" x14ac:dyDescent="0.25">
      <c r="A154" s="374" t="s">
        <v>774</v>
      </c>
      <c r="B154" s="240" t="s">
        <v>665</v>
      </c>
      <c r="C154" s="392" t="s">
        <v>785</v>
      </c>
      <c r="D154" s="286" t="s">
        <v>792</v>
      </c>
      <c r="E154" s="190">
        <v>3223</v>
      </c>
      <c r="F154" s="248" t="s">
        <v>115</v>
      </c>
      <c r="G154" s="382" t="s">
        <v>778</v>
      </c>
      <c r="H154" s="191" t="s">
        <v>777</v>
      </c>
      <c r="I154" s="234">
        <v>20000</v>
      </c>
      <c r="J154" s="234">
        <v>20000</v>
      </c>
      <c r="K154" s="234"/>
      <c r="L154" s="284"/>
      <c r="M154" s="234">
        <f t="shared" si="71"/>
        <v>0</v>
      </c>
    </row>
    <row r="155" spans="1:13" ht="15.6" customHeight="1" x14ac:dyDescent="0.25">
      <c r="A155" s="374" t="s">
        <v>774</v>
      </c>
      <c r="B155" s="240" t="s">
        <v>665</v>
      </c>
      <c r="C155" s="392" t="s">
        <v>785</v>
      </c>
      <c r="D155" s="286" t="s">
        <v>792</v>
      </c>
      <c r="E155" s="189">
        <v>323</v>
      </c>
      <c r="F155" s="250"/>
      <c r="G155" s="381" t="s">
        <v>778</v>
      </c>
      <c r="H155" s="202" t="s">
        <v>777</v>
      </c>
      <c r="I155" s="159">
        <f t="shared" ref="I155:L155" si="96">SUM(I156:I160)</f>
        <v>97000</v>
      </c>
      <c r="J155" s="159">
        <f t="shared" ref="J155" si="97">SUM(J156:J160)</f>
        <v>97000</v>
      </c>
      <c r="K155" s="159">
        <f t="shared" si="96"/>
        <v>0</v>
      </c>
      <c r="L155" s="159">
        <f t="shared" si="96"/>
        <v>0</v>
      </c>
      <c r="M155" s="159">
        <f t="shared" si="71"/>
        <v>0</v>
      </c>
    </row>
    <row r="156" spans="1:13" ht="15" customHeight="1" x14ac:dyDescent="0.25">
      <c r="A156" s="374" t="s">
        <v>774</v>
      </c>
      <c r="B156" s="240" t="s">
        <v>665</v>
      </c>
      <c r="C156" s="392" t="s">
        <v>785</v>
      </c>
      <c r="D156" s="286" t="s">
        <v>792</v>
      </c>
      <c r="E156" s="190">
        <v>3232</v>
      </c>
      <c r="F156" s="248" t="s">
        <v>118</v>
      </c>
      <c r="G156" s="382" t="s">
        <v>778</v>
      </c>
      <c r="H156" s="191" t="s">
        <v>777</v>
      </c>
      <c r="I156" s="234">
        <v>10000</v>
      </c>
      <c r="J156" s="234">
        <v>10000</v>
      </c>
      <c r="K156" s="234"/>
      <c r="L156" s="284"/>
      <c r="M156" s="234">
        <f t="shared" si="71"/>
        <v>0</v>
      </c>
    </row>
    <row r="157" spans="1:13" ht="15" customHeight="1" x14ac:dyDescent="0.25">
      <c r="A157" s="374" t="s">
        <v>774</v>
      </c>
      <c r="B157" s="240" t="s">
        <v>665</v>
      </c>
      <c r="C157" s="392" t="s">
        <v>785</v>
      </c>
      <c r="D157" s="286" t="s">
        <v>792</v>
      </c>
      <c r="E157" s="190">
        <v>3233</v>
      </c>
      <c r="F157" s="248" t="s">
        <v>119</v>
      </c>
      <c r="G157" s="382" t="s">
        <v>778</v>
      </c>
      <c r="H157" s="191" t="s">
        <v>777</v>
      </c>
      <c r="I157" s="234">
        <v>3000</v>
      </c>
      <c r="J157" s="234">
        <v>3000</v>
      </c>
      <c r="K157" s="234"/>
      <c r="L157" s="284"/>
      <c r="M157" s="234">
        <f t="shared" si="71"/>
        <v>0</v>
      </c>
    </row>
    <row r="158" spans="1:13" ht="15" customHeight="1" x14ac:dyDescent="0.25">
      <c r="A158" s="374" t="s">
        <v>774</v>
      </c>
      <c r="B158" s="240" t="s">
        <v>665</v>
      </c>
      <c r="C158" s="392" t="s">
        <v>785</v>
      </c>
      <c r="D158" s="286" t="s">
        <v>792</v>
      </c>
      <c r="E158" s="190">
        <v>3235</v>
      </c>
      <c r="F158" s="248" t="s">
        <v>42</v>
      </c>
      <c r="G158" s="382" t="s">
        <v>778</v>
      </c>
      <c r="H158" s="191" t="s">
        <v>777</v>
      </c>
      <c r="I158" s="234">
        <v>4000</v>
      </c>
      <c r="J158" s="234">
        <v>4000</v>
      </c>
      <c r="K158" s="234"/>
      <c r="L158" s="284"/>
      <c r="M158" s="234">
        <f t="shared" si="71"/>
        <v>0</v>
      </c>
    </row>
    <row r="159" spans="1:13" ht="15" customHeight="1" x14ac:dyDescent="0.25">
      <c r="A159" s="374" t="s">
        <v>774</v>
      </c>
      <c r="B159" s="240" t="s">
        <v>665</v>
      </c>
      <c r="C159" s="392" t="s">
        <v>785</v>
      </c>
      <c r="D159" s="286" t="s">
        <v>792</v>
      </c>
      <c r="E159" s="190">
        <v>3237</v>
      </c>
      <c r="F159" s="248" t="s">
        <v>36</v>
      </c>
      <c r="G159" s="382" t="s">
        <v>778</v>
      </c>
      <c r="H159" s="191" t="s">
        <v>777</v>
      </c>
      <c r="I159" s="234">
        <v>30000</v>
      </c>
      <c r="J159" s="234">
        <v>30000</v>
      </c>
      <c r="K159" s="234"/>
      <c r="L159" s="284"/>
      <c r="M159" s="234">
        <f t="shared" si="71"/>
        <v>0</v>
      </c>
    </row>
    <row r="160" spans="1:13" ht="15" customHeight="1" x14ac:dyDescent="0.25">
      <c r="A160" s="374" t="s">
        <v>774</v>
      </c>
      <c r="B160" s="240" t="s">
        <v>665</v>
      </c>
      <c r="C160" s="392" t="s">
        <v>785</v>
      </c>
      <c r="D160" s="286" t="s">
        <v>792</v>
      </c>
      <c r="E160" s="190">
        <v>3238</v>
      </c>
      <c r="F160" s="248" t="s">
        <v>122</v>
      </c>
      <c r="G160" s="382" t="s">
        <v>778</v>
      </c>
      <c r="H160" s="191" t="s">
        <v>777</v>
      </c>
      <c r="I160" s="234">
        <v>50000</v>
      </c>
      <c r="J160" s="234">
        <v>50000</v>
      </c>
      <c r="K160" s="234"/>
      <c r="L160" s="284"/>
      <c r="M160" s="234">
        <f t="shared" si="71"/>
        <v>0</v>
      </c>
    </row>
    <row r="161" spans="1:13" s="265" customFormat="1" ht="15" customHeight="1" x14ac:dyDescent="0.25">
      <c r="A161" s="374" t="s">
        <v>774</v>
      </c>
      <c r="B161" s="240" t="s">
        <v>665</v>
      </c>
      <c r="C161" s="392" t="s">
        <v>785</v>
      </c>
      <c r="D161" s="286" t="s">
        <v>792</v>
      </c>
      <c r="E161" s="210">
        <v>329</v>
      </c>
      <c r="F161" s="251"/>
      <c r="G161" s="383" t="s">
        <v>778</v>
      </c>
      <c r="H161" s="211" t="s">
        <v>777</v>
      </c>
      <c r="I161" s="276">
        <f t="shared" ref="I161:L161" si="98">I163+I162</f>
        <v>20000</v>
      </c>
      <c r="J161" s="276">
        <f t="shared" ref="J161" si="99">J163+J162</f>
        <v>20000</v>
      </c>
      <c r="K161" s="276">
        <f t="shared" si="98"/>
        <v>0</v>
      </c>
      <c r="L161" s="276">
        <f t="shared" si="98"/>
        <v>0</v>
      </c>
      <c r="M161" s="276">
        <f t="shared" si="71"/>
        <v>0</v>
      </c>
    </row>
    <row r="162" spans="1:13" s="235" customFormat="1" ht="15" customHeight="1" x14ac:dyDescent="0.25">
      <c r="A162" s="374" t="s">
        <v>774</v>
      </c>
      <c r="B162" s="240" t="s">
        <v>665</v>
      </c>
      <c r="C162" s="392" t="s">
        <v>785</v>
      </c>
      <c r="D162" s="286" t="s">
        <v>792</v>
      </c>
      <c r="E162" s="213">
        <v>3292</v>
      </c>
      <c r="F162" s="252" t="s">
        <v>123</v>
      </c>
      <c r="G162" s="384" t="s">
        <v>778</v>
      </c>
      <c r="H162" s="214" t="s">
        <v>777</v>
      </c>
      <c r="I162" s="234">
        <v>10000</v>
      </c>
      <c r="J162" s="234">
        <v>10000</v>
      </c>
      <c r="K162" s="234"/>
      <c r="L162" s="284"/>
      <c r="M162" s="234">
        <f t="shared" si="71"/>
        <v>0</v>
      </c>
    </row>
    <row r="163" spans="1:13" s="235" customFormat="1" ht="15" customHeight="1" x14ac:dyDescent="0.25">
      <c r="A163" s="374" t="s">
        <v>774</v>
      </c>
      <c r="B163" s="240" t="s">
        <v>665</v>
      </c>
      <c r="C163" s="392" t="s">
        <v>785</v>
      </c>
      <c r="D163" s="286" t="s">
        <v>792</v>
      </c>
      <c r="E163" s="213">
        <v>3293</v>
      </c>
      <c r="F163" s="252" t="s">
        <v>124</v>
      </c>
      <c r="G163" s="384" t="s">
        <v>778</v>
      </c>
      <c r="H163" s="214" t="s">
        <v>777</v>
      </c>
      <c r="I163" s="234">
        <v>10000</v>
      </c>
      <c r="J163" s="234">
        <v>10000</v>
      </c>
      <c r="K163" s="234"/>
      <c r="L163" s="284"/>
      <c r="M163" s="234">
        <f t="shared" si="71"/>
        <v>0</v>
      </c>
    </row>
    <row r="164" spans="1:13" s="235" customFormat="1" ht="30.6" x14ac:dyDescent="0.25">
      <c r="A164" s="374" t="s">
        <v>774</v>
      </c>
      <c r="B164" s="240" t="s">
        <v>665</v>
      </c>
      <c r="C164" s="392" t="s">
        <v>785</v>
      </c>
      <c r="D164" s="286" t="s">
        <v>792</v>
      </c>
      <c r="E164" s="317">
        <v>42</v>
      </c>
      <c r="F164" s="288"/>
      <c r="G164" s="378" t="s">
        <v>778</v>
      </c>
      <c r="H164" s="289" t="s">
        <v>777</v>
      </c>
      <c r="I164" s="290">
        <f>I165</f>
        <v>20000</v>
      </c>
      <c r="J164" s="290">
        <f>J165</f>
        <v>20000</v>
      </c>
      <c r="K164" s="290" t="e">
        <f>K165+#REF!</f>
        <v>#REF!</v>
      </c>
      <c r="L164" s="290" t="e">
        <f>L165+#REF!</f>
        <v>#REF!</v>
      </c>
      <c r="M164" s="290">
        <f t="shared" si="71"/>
        <v>0</v>
      </c>
    </row>
    <row r="165" spans="1:13" ht="15.6" customHeight="1" x14ac:dyDescent="0.25">
      <c r="A165" s="374" t="s">
        <v>774</v>
      </c>
      <c r="B165" s="240" t="s">
        <v>665</v>
      </c>
      <c r="C165" s="392" t="s">
        <v>785</v>
      </c>
      <c r="D165" s="286" t="s">
        <v>792</v>
      </c>
      <c r="E165" s="189">
        <v>422</v>
      </c>
      <c r="F165" s="250"/>
      <c r="G165" s="381" t="s">
        <v>778</v>
      </c>
      <c r="H165" s="202" t="s">
        <v>777</v>
      </c>
      <c r="I165" s="159">
        <f>I166</f>
        <v>20000</v>
      </c>
      <c r="J165" s="159">
        <f>J166</f>
        <v>20000</v>
      </c>
      <c r="K165" s="159" t="e">
        <f>#REF!+K166</f>
        <v>#REF!</v>
      </c>
      <c r="L165" s="159" t="e">
        <f>#REF!+L166</f>
        <v>#REF!</v>
      </c>
      <c r="M165" s="159">
        <f t="shared" si="71"/>
        <v>0</v>
      </c>
    </row>
    <row r="166" spans="1:13" ht="15" customHeight="1" x14ac:dyDescent="0.25">
      <c r="A166" s="374" t="s">
        <v>774</v>
      </c>
      <c r="B166" s="240" t="s">
        <v>665</v>
      </c>
      <c r="C166" s="392" t="s">
        <v>785</v>
      </c>
      <c r="D166" s="286" t="s">
        <v>792</v>
      </c>
      <c r="E166" s="190">
        <v>4221</v>
      </c>
      <c r="F166" s="248" t="s">
        <v>129</v>
      </c>
      <c r="G166" s="382" t="s">
        <v>778</v>
      </c>
      <c r="H166" s="191" t="s">
        <v>777</v>
      </c>
      <c r="I166" s="234">
        <v>20000</v>
      </c>
      <c r="J166" s="234">
        <v>20000</v>
      </c>
      <c r="K166" s="234"/>
      <c r="L166" s="284"/>
      <c r="M166" s="234">
        <f t="shared" si="71"/>
        <v>0</v>
      </c>
    </row>
    <row r="167" spans="1:13" ht="30.6" x14ac:dyDescent="0.25">
      <c r="A167" s="374" t="s">
        <v>774</v>
      </c>
      <c r="B167" s="240" t="s">
        <v>665</v>
      </c>
      <c r="C167" s="392" t="s">
        <v>785</v>
      </c>
      <c r="D167" s="286" t="s">
        <v>793</v>
      </c>
      <c r="E167" s="317">
        <v>31</v>
      </c>
      <c r="F167" s="288"/>
      <c r="G167" s="378" t="s">
        <v>778</v>
      </c>
      <c r="H167" s="289" t="s">
        <v>777</v>
      </c>
      <c r="I167" s="290">
        <f t="shared" ref="I167:L167" si="100">I168+I170</f>
        <v>199300</v>
      </c>
      <c r="J167" s="290">
        <f t="shared" ref="J167" si="101">J168+J170</f>
        <v>199300</v>
      </c>
      <c r="K167" s="290">
        <f t="shared" si="100"/>
        <v>0</v>
      </c>
      <c r="L167" s="290">
        <f t="shared" si="100"/>
        <v>0</v>
      </c>
      <c r="M167" s="290">
        <f t="shared" si="71"/>
        <v>0</v>
      </c>
    </row>
    <row r="168" spans="1:13" ht="30.6" x14ac:dyDescent="0.25">
      <c r="A168" s="374" t="s">
        <v>774</v>
      </c>
      <c r="B168" s="240" t="s">
        <v>665</v>
      </c>
      <c r="C168" s="392" t="s">
        <v>785</v>
      </c>
      <c r="D168" s="286" t="s">
        <v>793</v>
      </c>
      <c r="E168" s="189">
        <v>311</v>
      </c>
      <c r="F168" s="250"/>
      <c r="G168" s="381" t="s">
        <v>778</v>
      </c>
      <c r="H168" s="202" t="s">
        <v>777</v>
      </c>
      <c r="I168" s="159">
        <f t="shared" ref="I168:L168" si="102">I169</f>
        <v>163500</v>
      </c>
      <c r="J168" s="159">
        <f t="shared" si="102"/>
        <v>163500</v>
      </c>
      <c r="K168" s="159">
        <f t="shared" si="102"/>
        <v>0</v>
      </c>
      <c r="L168" s="159">
        <f t="shared" si="102"/>
        <v>0</v>
      </c>
      <c r="M168" s="159">
        <f t="shared" si="71"/>
        <v>0</v>
      </c>
    </row>
    <row r="169" spans="1:13" ht="30.6" x14ac:dyDescent="0.25">
      <c r="A169" s="374" t="s">
        <v>774</v>
      </c>
      <c r="B169" s="240" t="s">
        <v>665</v>
      </c>
      <c r="C169" s="392" t="s">
        <v>785</v>
      </c>
      <c r="D169" s="286" t="s">
        <v>793</v>
      </c>
      <c r="E169" s="190">
        <v>3111</v>
      </c>
      <c r="F169" s="248" t="s">
        <v>19</v>
      </c>
      <c r="G169" s="382" t="s">
        <v>778</v>
      </c>
      <c r="H169" s="191" t="s">
        <v>777</v>
      </c>
      <c r="I169" s="234">
        <v>163500</v>
      </c>
      <c r="J169" s="234">
        <v>163500</v>
      </c>
      <c r="K169" s="234"/>
      <c r="L169" s="284"/>
      <c r="M169" s="234">
        <f t="shared" si="71"/>
        <v>0</v>
      </c>
    </row>
    <row r="170" spans="1:13" ht="30.6" x14ac:dyDescent="0.25">
      <c r="A170" s="374" t="s">
        <v>774</v>
      </c>
      <c r="B170" s="240" t="s">
        <v>665</v>
      </c>
      <c r="C170" s="392" t="s">
        <v>785</v>
      </c>
      <c r="D170" s="286" t="s">
        <v>793</v>
      </c>
      <c r="E170" s="189">
        <v>313</v>
      </c>
      <c r="F170" s="250"/>
      <c r="G170" s="381" t="s">
        <v>778</v>
      </c>
      <c r="H170" s="202" t="s">
        <v>777</v>
      </c>
      <c r="I170" s="264">
        <f t="shared" ref="I170:L170" si="103">SUM(I171:I172)</f>
        <v>35800</v>
      </c>
      <c r="J170" s="264">
        <f t="shared" ref="J170" si="104">SUM(J171:J172)</f>
        <v>35800</v>
      </c>
      <c r="K170" s="159">
        <f t="shared" si="103"/>
        <v>0</v>
      </c>
      <c r="L170" s="159">
        <f t="shared" si="103"/>
        <v>0</v>
      </c>
      <c r="M170" s="264">
        <f t="shared" si="71"/>
        <v>0</v>
      </c>
    </row>
    <row r="171" spans="1:13" ht="30.6" x14ac:dyDescent="0.25">
      <c r="A171" s="374" t="s">
        <v>774</v>
      </c>
      <c r="B171" s="240" t="s">
        <v>665</v>
      </c>
      <c r="C171" s="392" t="s">
        <v>785</v>
      </c>
      <c r="D171" s="286" t="s">
        <v>793</v>
      </c>
      <c r="E171" s="190">
        <v>3132</v>
      </c>
      <c r="F171" s="248" t="s">
        <v>280</v>
      </c>
      <c r="G171" s="382" t="s">
        <v>778</v>
      </c>
      <c r="H171" s="191" t="s">
        <v>777</v>
      </c>
      <c r="I171" s="234">
        <v>30000</v>
      </c>
      <c r="J171" s="234">
        <v>30000</v>
      </c>
      <c r="K171" s="234"/>
      <c r="L171" s="284"/>
      <c r="M171" s="234">
        <f t="shared" si="71"/>
        <v>0</v>
      </c>
    </row>
    <row r="172" spans="1:13" ht="30.6" x14ac:dyDescent="0.25">
      <c r="A172" s="374" t="s">
        <v>774</v>
      </c>
      <c r="B172" s="240" t="s">
        <v>665</v>
      </c>
      <c r="C172" s="392" t="s">
        <v>785</v>
      </c>
      <c r="D172" s="286" t="s">
        <v>793</v>
      </c>
      <c r="E172" s="190">
        <v>3133</v>
      </c>
      <c r="F172" s="248" t="s">
        <v>258</v>
      </c>
      <c r="G172" s="382" t="s">
        <v>778</v>
      </c>
      <c r="H172" s="191" t="s">
        <v>777</v>
      </c>
      <c r="I172" s="234">
        <v>5800</v>
      </c>
      <c r="J172" s="234">
        <v>5800</v>
      </c>
      <c r="K172" s="234"/>
      <c r="L172" s="284"/>
      <c r="M172" s="234">
        <f t="shared" si="71"/>
        <v>0</v>
      </c>
    </row>
    <row r="173" spans="1:13" ht="30.6" x14ac:dyDescent="0.25">
      <c r="A173" s="374" t="s">
        <v>774</v>
      </c>
      <c r="B173" s="240" t="s">
        <v>665</v>
      </c>
      <c r="C173" s="392" t="s">
        <v>785</v>
      </c>
      <c r="D173" s="286" t="s">
        <v>793</v>
      </c>
      <c r="E173" s="317">
        <v>32</v>
      </c>
      <c r="F173" s="288"/>
      <c r="G173" s="378" t="s">
        <v>778</v>
      </c>
      <c r="H173" s="289" t="s">
        <v>777</v>
      </c>
      <c r="I173" s="290">
        <f t="shared" ref="I173:L173" si="105">I174+I176+I178+I184</f>
        <v>1921000</v>
      </c>
      <c r="J173" s="290">
        <f t="shared" ref="J173" si="106">J174+J176+J178+J184</f>
        <v>1921000</v>
      </c>
      <c r="K173" s="290">
        <f t="shared" si="105"/>
        <v>0</v>
      </c>
      <c r="L173" s="290">
        <f t="shared" si="105"/>
        <v>0</v>
      </c>
      <c r="M173" s="290">
        <f t="shared" si="71"/>
        <v>0</v>
      </c>
    </row>
    <row r="174" spans="1:13" ht="30.6" x14ac:dyDescent="0.25">
      <c r="A174" s="374" t="s">
        <v>774</v>
      </c>
      <c r="B174" s="240" t="s">
        <v>665</v>
      </c>
      <c r="C174" s="392" t="s">
        <v>785</v>
      </c>
      <c r="D174" s="286" t="s">
        <v>793</v>
      </c>
      <c r="E174" s="189">
        <v>321</v>
      </c>
      <c r="F174" s="248"/>
      <c r="G174" s="382" t="s">
        <v>778</v>
      </c>
      <c r="H174" s="191" t="s">
        <v>777</v>
      </c>
      <c r="I174" s="264">
        <f t="shared" ref="I174:L174" si="107">I175</f>
        <v>100000</v>
      </c>
      <c r="J174" s="264">
        <f t="shared" si="107"/>
        <v>100000</v>
      </c>
      <c r="K174" s="159">
        <f t="shared" si="107"/>
        <v>0</v>
      </c>
      <c r="L174" s="159">
        <f t="shared" si="107"/>
        <v>0</v>
      </c>
      <c r="M174" s="264">
        <f t="shared" ref="M174:M209" si="108">I174-J174</f>
        <v>0</v>
      </c>
    </row>
    <row r="175" spans="1:13" ht="30.6" x14ac:dyDescent="0.25">
      <c r="A175" s="374" t="s">
        <v>774</v>
      </c>
      <c r="B175" s="240" t="s">
        <v>665</v>
      </c>
      <c r="C175" s="392" t="s">
        <v>785</v>
      </c>
      <c r="D175" s="286" t="s">
        <v>793</v>
      </c>
      <c r="E175" s="190">
        <v>3211</v>
      </c>
      <c r="F175" s="248" t="s">
        <v>110</v>
      </c>
      <c r="G175" s="382" t="s">
        <v>778</v>
      </c>
      <c r="H175" s="191" t="s">
        <v>777</v>
      </c>
      <c r="I175" s="234">
        <v>100000</v>
      </c>
      <c r="J175" s="234">
        <v>100000</v>
      </c>
      <c r="K175" s="234"/>
      <c r="L175" s="284"/>
      <c r="M175" s="234">
        <f t="shared" si="108"/>
        <v>0</v>
      </c>
    </row>
    <row r="176" spans="1:13" ht="30.6" x14ac:dyDescent="0.25">
      <c r="A176" s="374" t="s">
        <v>774</v>
      </c>
      <c r="B176" s="240" t="s">
        <v>665</v>
      </c>
      <c r="C176" s="392" t="s">
        <v>785</v>
      </c>
      <c r="D176" s="286" t="s">
        <v>793</v>
      </c>
      <c r="E176" s="189">
        <v>322</v>
      </c>
      <c r="F176" s="250"/>
      <c r="G176" s="381" t="s">
        <v>778</v>
      </c>
      <c r="H176" s="202" t="s">
        <v>777</v>
      </c>
      <c r="I176" s="264">
        <f t="shared" ref="I176:L176" si="109">SUM(I177)</f>
        <v>110000</v>
      </c>
      <c r="J176" s="264">
        <f t="shared" si="109"/>
        <v>110000</v>
      </c>
      <c r="K176" s="159">
        <f t="shared" si="109"/>
        <v>0</v>
      </c>
      <c r="L176" s="159">
        <f t="shared" si="109"/>
        <v>0</v>
      </c>
      <c r="M176" s="264">
        <f t="shared" si="108"/>
        <v>0</v>
      </c>
    </row>
    <row r="177" spans="1:13" ht="27" customHeight="1" x14ac:dyDescent="0.25">
      <c r="A177" s="374" t="s">
        <v>774</v>
      </c>
      <c r="B177" s="240" t="s">
        <v>665</v>
      </c>
      <c r="C177" s="392" t="s">
        <v>785</v>
      </c>
      <c r="D177" s="286" t="s">
        <v>793</v>
      </c>
      <c r="E177" s="190">
        <v>3223</v>
      </c>
      <c r="F177" s="248" t="s">
        <v>115</v>
      </c>
      <c r="G177" s="382" t="s">
        <v>778</v>
      </c>
      <c r="H177" s="191" t="s">
        <v>777</v>
      </c>
      <c r="I177" s="234">
        <v>110000</v>
      </c>
      <c r="J177" s="234">
        <v>110000</v>
      </c>
      <c r="K177" s="234"/>
      <c r="L177" s="284"/>
      <c r="M177" s="234">
        <f t="shared" si="108"/>
        <v>0</v>
      </c>
    </row>
    <row r="178" spans="1:13" ht="30.6" x14ac:dyDescent="0.25">
      <c r="A178" s="374" t="s">
        <v>774</v>
      </c>
      <c r="B178" s="240" t="s">
        <v>665</v>
      </c>
      <c r="C178" s="392" t="s">
        <v>785</v>
      </c>
      <c r="D178" s="286" t="s">
        <v>793</v>
      </c>
      <c r="E178" s="189">
        <v>323</v>
      </c>
      <c r="F178" s="250"/>
      <c r="G178" s="381" t="s">
        <v>778</v>
      </c>
      <c r="H178" s="202" t="s">
        <v>777</v>
      </c>
      <c r="I178" s="264">
        <f t="shared" ref="I178:L178" si="110">SUM(I179:I183)</f>
        <v>1654000</v>
      </c>
      <c r="J178" s="264">
        <f t="shared" ref="J178" si="111">SUM(J179:J183)</f>
        <v>1654000</v>
      </c>
      <c r="K178" s="159">
        <f t="shared" si="110"/>
        <v>0</v>
      </c>
      <c r="L178" s="159">
        <f t="shared" si="110"/>
        <v>0</v>
      </c>
      <c r="M178" s="264">
        <f t="shared" si="108"/>
        <v>0</v>
      </c>
    </row>
    <row r="179" spans="1:13" ht="30.6" x14ac:dyDescent="0.25">
      <c r="A179" s="374" t="s">
        <v>774</v>
      </c>
      <c r="B179" s="240" t="s">
        <v>665</v>
      </c>
      <c r="C179" s="392" t="s">
        <v>785</v>
      </c>
      <c r="D179" s="286" t="s">
        <v>793</v>
      </c>
      <c r="E179" s="190">
        <v>3232</v>
      </c>
      <c r="F179" s="248" t="s">
        <v>118</v>
      </c>
      <c r="G179" s="382" t="s">
        <v>778</v>
      </c>
      <c r="H179" s="191" t="s">
        <v>777</v>
      </c>
      <c r="I179" s="234">
        <v>65000</v>
      </c>
      <c r="J179" s="234">
        <v>65000</v>
      </c>
      <c r="K179" s="234"/>
      <c r="L179" s="284"/>
      <c r="M179" s="234">
        <f t="shared" si="108"/>
        <v>0</v>
      </c>
    </row>
    <row r="180" spans="1:13" ht="30.6" x14ac:dyDescent="0.25">
      <c r="A180" s="374" t="s">
        <v>774</v>
      </c>
      <c r="B180" s="240" t="s">
        <v>665</v>
      </c>
      <c r="C180" s="392" t="s">
        <v>785</v>
      </c>
      <c r="D180" s="286" t="s">
        <v>793</v>
      </c>
      <c r="E180" s="190">
        <v>3233</v>
      </c>
      <c r="F180" s="248" t="s">
        <v>119</v>
      </c>
      <c r="G180" s="382" t="s">
        <v>778</v>
      </c>
      <c r="H180" s="191" t="s">
        <v>777</v>
      </c>
      <c r="I180" s="234">
        <v>3000</v>
      </c>
      <c r="J180" s="234">
        <v>3000</v>
      </c>
      <c r="K180" s="234"/>
      <c r="L180" s="284"/>
      <c r="M180" s="234">
        <f t="shared" si="108"/>
        <v>0</v>
      </c>
    </row>
    <row r="181" spans="1:13" ht="30.6" x14ac:dyDescent="0.25">
      <c r="A181" s="374" t="s">
        <v>774</v>
      </c>
      <c r="B181" s="240" t="s">
        <v>665</v>
      </c>
      <c r="C181" s="392" t="s">
        <v>785</v>
      </c>
      <c r="D181" s="286" t="s">
        <v>793</v>
      </c>
      <c r="E181" s="190">
        <v>3235</v>
      </c>
      <c r="F181" s="248" t="s">
        <v>42</v>
      </c>
      <c r="G181" s="382" t="s">
        <v>778</v>
      </c>
      <c r="H181" s="191" t="s">
        <v>777</v>
      </c>
      <c r="I181" s="234">
        <v>4000</v>
      </c>
      <c r="J181" s="234">
        <v>4000</v>
      </c>
      <c r="K181" s="234"/>
      <c r="L181" s="284"/>
      <c r="M181" s="234">
        <f t="shared" si="108"/>
        <v>0</v>
      </c>
    </row>
    <row r="182" spans="1:13" ht="30.6" x14ac:dyDescent="0.25">
      <c r="A182" s="374" t="s">
        <v>774</v>
      </c>
      <c r="B182" s="240" t="s">
        <v>665</v>
      </c>
      <c r="C182" s="392" t="s">
        <v>785</v>
      </c>
      <c r="D182" s="286" t="s">
        <v>793</v>
      </c>
      <c r="E182" s="190">
        <v>3237</v>
      </c>
      <c r="F182" s="248" t="s">
        <v>36</v>
      </c>
      <c r="G182" s="382" t="s">
        <v>778</v>
      </c>
      <c r="H182" s="191" t="s">
        <v>777</v>
      </c>
      <c r="I182" s="234">
        <v>50000</v>
      </c>
      <c r="J182" s="234">
        <v>50000</v>
      </c>
      <c r="K182" s="234"/>
      <c r="L182" s="284"/>
      <c r="M182" s="234">
        <f t="shared" si="108"/>
        <v>0</v>
      </c>
    </row>
    <row r="183" spans="1:13" ht="30.6" x14ac:dyDescent="0.25">
      <c r="A183" s="374" t="s">
        <v>774</v>
      </c>
      <c r="B183" s="240" t="s">
        <v>665</v>
      </c>
      <c r="C183" s="392" t="s">
        <v>785</v>
      </c>
      <c r="D183" s="286" t="s">
        <v>793</v>
      </c>
      <c r="E183" s="190">
        <v>3238</v>
      </c>
      <c r="F183" s="248" t="s">
        <v>122</v>
      </c>
      <c r="G183" s="382" t="s">
        <v>778</v>
      </c>
      <c r="H183" s="191" t="s">
        <v>777</v>
      </c>
      <c r="I183" s="234">
        <v>1532000</v>
      </c>
      <c r="J183" s="234">
        <v>1532000</v>
      </c>
      <c r="K183" s="234"/>
      <c r="L183" s="284"/>
      <c r="M183" s="234">
        <f t="shared" si="108"/>
        <v>0</v>
      </c>
    </row>
    <row r="184" spans="1:13" ht="30.6" x14ac:dyDescent="0.25">
      <c r="A184" s="374" t="s">
        <v>774</v>
      </c>
      <c r="B184" s="240" t="s">
        <v>665</v>
      </c>
      <c r="C184" s="392" t="s">
        <v>785</v>
      </c>
      <c r="D184" s="286" t="s">
        <v>793</v>
      </c>
      <c r="E184" s="210">
        <v>329</v>
      </c>
      <c r="F184" s="251"/>
      <c r="G184" s="383" t="s">
        <v>778</v>
      </c>
      <c r="H184" s="211" t="s">
        <v>777</v>
      </c>
      <c r="I184" s="276">
        <f t="shared" ref="I184:L184" si="112">I186+I185</f>
        <v>57000</v>
      </c>
      <c r="J184" s="276">
        <f t="shared" ref="J184" si="113">J186+J185</f>
        <v>57000</v>
      </c>
      <c r="K184" s="276">
        <f t="shared" si="112"/>
        <v>0</v>
      </c>
      <c r="L184" s="276">
        <f t="shared" si="112"/>
        <v>0</v>
      </c>
      <c r="M184" s="276">
        <f t="shared" si="108"/>
        <v>0</v>
      </c>
    </row>
    <row r="185" spans="1:13" ht="30.6" x14ac:dyDescent="0.25">
      <c r="A185" s="374" t="s">
        <v>774</v>
      </c>
      <c r="B185" s="240" t="s">
        <v>665</v>
      </c>
      <c r="C185" s="392" t="s">
        <v>785</v>
      </c>
      <c r="D185" s="286" t="s">
        <v>793</v>
      </c>
      <c r="E185" s="213">
        <v>3292</v>
      </c>
      <c r="F185" s="252" t="s">
        <v>123</v>
      </c>
      <c r="G185" s="384" t="s">
        <v>778</v>
      </c>
      <c r="H185" s="214" t="s">
        <v>777</v>
      </c>
      <c r="I185" s="234">
        <v>43000</v>
      </c>
      <c r="J185" s="234">
        <v>43000</v>
      </c>
      <c r="K185" s="234"/>
      <c r="L185" s="284"/>
      <c r="M185" s="234">
        <f t="shared" si="108"/>
        <v>0</v>
      </c>
    </row>
    <row r="186" spans="1:13" ht="30.6" x14ac:dyDescent="0.25">
      <c r="A186" s="374" t="s">
        <v>774</v>
      </c>
      <c r="B186" s="240" t="s">
        <v>665</v>
      </c>
      <c r="C186" s="392" t="s">
        <v>785</v>
      </c>
      <c r="D186" s="286" t="s">
        <v>793</v>
      </c>
      <c r="E186" s="213">
        <v>3293</v>
      </c>
      <c r="F186" s="252" t="s">
        <v>124</v>
      </c>
      <c r="G186" s="384" t="s">
        <v>778</v>
      </c>
      <c r="H186" s="214" t="s">
        <v>777</v>
      </c>
      <c r="I186" s="234">
        <v>14000</v>
      </c>
      <c r="J186" s="234">
        <v>14000</v>
      </c>
      <c r="K186" s="234"/>
      <c r="L186" s="284"/>
      <c r="M186" s="234">
        <f t="shared" si="108"/>
        <v>0</v>
      </c>
    </row>
    <row r="187" spans="1:13" s="166" customFormat="1" ht="30.6" x14ac:dyDescent="0.25">
      <c r="A187" s="374" t="s">
        <v>774</v>
      </c>
      <c r="B187" s="240" t="s">
        <v>665</v>
      </c>
      <c r="C187" s="392" t="s">
        <v>785</v>
      </c>
      <c r="D187" s="286" t="s">
        <v>793</v>
      </c>
      <c r="E187" s="317">
        <v>42</v>
      </c>
      <c r="F187" s="288"/>
      <c r="G187" s="378" t="s">
        <v>778</v>
      </c>
      <c r="H187" s="289" t="s">
        <v>777</v>
      </c>
      <c r="I187" s="290">
        <f>I188</f>
        <v>128000</v>
      </c>
      <c r="J187" s="290">
        <f>J188</f>
        <v>128000</v>
      </c>
      <c r="K187" s="290" t="e">
        <f>K188+#REF!</f>
        <v>#REF!</v>
      </c>
      <c r="L187" s="290" t="e">
        <f>L188+#REF!</f>
        <v>#REF!</v>
      </c>
      <c r="M187" s="290">
        <f t="shared" si="108"/>
        <v>0</v>
      </c>
    </row>
    <row r="188" spans="1:13" ht="30.6" x14ac:dyDescent="0.25">
      <c r="A188" s="374" t="s">
        <v>774</v>
      </c>
      <c r="B188" s="240" t="s">
        <v>665</v>
      </c>
      <c r="C188" s="392" t="s">
        <v>785</v>
      </c>
      <c r="D188" s="286" t="s">
        <v>793</v>
      </c>
      <c r="E188" s="189">
        <v>422</v>
      </c>
      <c r="F188" s="250"/>
      <c r="G188" s="381" t="s">
        <v>778</v>
      </c>
      <c r="H188" s="202" t="s">
        <v>777</v>
      </c>
      <c r="I188" s="159">
        <f t="shared" ref="I188:L188" si="114">I190+I189</f>
        <v>128000</v>
      </c>
      <c r="J188" s="159">
        <f t="shared" ref="J188" si="115">J190+J189</f>
        <v>128000</v>
      </c>
      <c r="K188" s="159">
        <f t="shared" si="114"/>
        <v>0</v>
      </c>
      <c r="L188" s="159">
        <f t="shared" si="114"/>
        <v>0</v>
      </c>
      <c r="M188" s="159">
        <f t="shared" si="108"/>
        <v>0</v>
      </c>
    </row>
    <row r="189" spans="1:13" s="152" customFormat="1" ht="30.6" x14ac:dyDescent="0.25">
      <c r="A189" s="374" t="s">
        <v>774</v>
      </c>
      <c r="B189" s="240" t="s">
        <v>665</v>
      </c>
      <c r="C189" s="392" t="s">
        <v>785</v>
      </c>
      <c r="D189" s="286" t="s">
        <v>793</v>
      </c>
      <c r="E189" s="190">
        <v>4221</v>
      </c>
      <c r="F189" s="248" t="s">
        <v>129</v>
      </c>
      <c r="G189" s="382" t="s">
        <v>778</v>
      </c>
      <c r="H189" s="191" t="s">
        <v>777</v>
      </c>
      <c r="I189" s="234">
        <v>128000</v>
      </c>
      <c r="J189" s="234">
        <v>128000</v>
      </c>
      <c r="K189" s="234"/>
      <c r="L189" s="284"/>
      <c r="M189" s="234">
        <f t="shared" si="108"/>
        <v>0</v>
      </c>
    </row>
    <row r="190" spans="1:13" ht="30.6" x14ac:dyDescent="0.25">
      <c r="A190" s="374" t="s">
        <v>774</v>
      </c>
      <c r="B190" s="240" t="s">
        <v>665</v>
      </c>
      <c r="C190" s="392" t="s">
        <v>785</v>
      </c>
      <c r="D190" s="286" t="s">
        <v>793</v>
      </c>
      <c r="E190" s="190">
        <v>4225</v>
      </c>
      <c r="F190" s="248" t="s">
        <v>134</v>
      </c>
      <c r="G190" s="382" t="s">
        <v>778</v>
      </c>
      <c r="H190" s="191" t="s">
        <v>777</v>
      </c>
      <c r="I190" s="234">
        <v>0</v>
      </c>
      <c r="J190" s="234">
        <v>0</v>
      </c>
      <c r="K190" s="234"/>
      <c r="L190" s="284"/>
      <c r="M190" s="234">
        <f t="shared" si="108"/>
        <v>0</v>
      </c>
    </row>
    <row r="191" spans="1:13" ht="31.2" x14ac:dyDescent="0.25">
      <c r="A191" s="374" t="s">
        <v>774</v>
      </c>
      <c r="B191" s="240" t="s">
        <v>665</v>
      </c>
      <c r="C191" s="391" t="s">
        <v>786</v>
      </c>
      <c r="D191" s="286"/>
      <c r="E191" s="312"/>
      <c r="F191" s="308" t="s">
        <v>645</v>
      </c>
      <c r="G191" s="376" t="s">
        <v>778</v>
      </c>
      <c r="H191" s="295" t="s">
        <v>777</v>
      </c>
      <c r="I191" s="307">
        <f>I192+I197+I203+I212+I215+I221+I230+I233+I239+I248</f>
        <v>5490700</v>
      </c>
      <c r="J191" s="307">
        <f>J192+J197+J203+J212+J215+J221+J230+J233+J239+J248</f>
        <v>5490700</v>
      </c>
      <c r="K191" s="307" t="e">
        <f>K192+K197+K203+K212+K215+K221+K230+K233+K239+K248+#REF!+#REF!+#REF!</f>
        <v>#REF!</v>
      </c>
      <c r="L191" s="307" t="e">
        <f>L192+L197+L203+L212+L215+L221+L230+L233+L239+L248+#REF!+#REF!+#REF!</f>
        <v>#REF!</v>
      </c>
      <c r="M191" s="307">
        <f t="shared" si="108"/>
        <v>0</v>
      </c>
    </row>
    <row r="192" spans="1:13" ht="30.6" x14ac:dyDescent="0.25">
      <c r="A192" s="374" t="s">
        <v>774</v>
      </c>
      <c r="B192" s="240" t="s">
        <v>665</v>
      </c>
      <c r="C192" s="391" t="s">
        <v>786</v>
      </c>
      <c r="D192" s="286" t="s">
        <v>790</v>
      </c>
      <c r="E192" s="317">
        <v>32</v>
      </c>
      <c r="F192" s="288"/>
      <c r="G192" s="378" t="s">
        <v>778</v>
      </c>
      <c r="H192" s="289" t="s">
        <v>777</v>
      </c>
      <c r="I192" s="290">
        <f t="shared" ref="I192:L192" si="116">I193+I195</f>
        <v>60000</v>
      </c>
      <c r="J192" s="290">
        <f t="shared" ref="J192" si="117">J193+J195</f>
        <v>60000</v>
      </c>
      <c r="K192" s="290">
        <f t="shared" si="116"/>
        <v>0</v>
      </c>
      <c r="L192" s="290">
        <f t="shared" si="116"/>
        <v>0</v>
      </c>
      <c r="M192" s="290">
        <f t="shared" si="108"/>
        <v>0</v>
      </c>
    </row>
    <row r="193" spans="1:13" ht="30.6" x14ac:dyDescent="0.25">
      <c r="A193" s="374" t="s">
        <v>774</v>
      </c>
      <c r="B193" s="240" t="s">
        <v>665</v>
      </c>
      <c r="C193" s="391" t="s">
        <v>786</v>
      </c>
      <c r="D193" s="286" t="s">
        <v>790</v>
      </c>
      <c r="E193" s="189">
        <v>321</v>
      </c>
      <c r="F193" s="250"/>
      <c r="G193" s="381" t="s">
        <v>778</v>
      </c>
      <c r="H193" s="202" t="s">
        <v>777</v>
      </c>
      <c r="I193" s="159">
        <f t="shared" ref="I193:L193" si="118">I194</f>
        <v>10000</v>
      </c>
      <c r="J193" s="159">
        <f t="shared" si="118"/>
        <v>10000</v>
      </c>
      <c r="K193" s="159">
        <f t="shared" si="118"/>
        <v>0</v>
      </c>
      <c r="L193" s="159">
        <f t="shared" si="118"/>
        <v>0</v>
      </c>
      <c r="M193" s="159">
        <f t="shared" si="108"/>
        <v>0</v>
      </c>
    </row>
    <row r="194" spans="1:13" ht="30.6" x14ac:dyDescent="0.25">
      <c r="A194" s="374" t="s">
        <v>774</v>
      </c>
      <c r="B194" s="240" t="s">
        <v>665</v>
      </c>
      <c r="C194" s="391" t="s">
        <v>786</v>
      </c>
      <c r="D194" s="286" t="s">
        <v>790</v>
      </c>
      <c r="E194" s="190">
        <v>3211</v>
      </c>
      <c r="F194" s="248" t="s">
        <v>110</v>
      </c>
      <c r="G194" s="382" t="s">
        <v>778</v>
      </c>
      <c r="H194" s="191" t="s">
        <v>777</v>
      </c>
      <c r="I194" s="234">
        <v>10000</v>
      </c>
      <c r="J194" s="234">
        <v>10000</v>
      </c>
      <c r="K194" s="234"/>
      <c r="L194" s="269">
        <f>K194</f>
        <v>0</v>
      </c>
      <c r="M194" s="234">
        <f t="shared" si="108"/>
        <v>0</v>
      </c>
    </row>
    <row r="195" spans="1:13" ht="30.6" x14ac:dyDescent="0.25">
      <c r="A195" s="374" t="s">
        <v>774</v>
      </c>
      <c r="B195" s="240" t="s">
        <v>665</v>
      </c>
      <c r="C195" s="391" t="s">
        <v>786</v>
      </c>
      <c r="D195" s="286" t="s">
        <v>790</v>
      </c>
      <c r="E195" s="189">
        <v>323</v>
      </c>
      <c r="F195" s="250"/>
      <c r="G195" s="381" t="s">
        <v>778</v>
      </c>
      <c r="H195" s="202" t="s">
        <v>777</v>
      </c>
      <c r="I195" s="159">
        <f t="shared" ref="I195:L195" si="119">I196</f>
        <v>50000</v>
      </c>
      <c r="J195" s="159">
        <f t="shared" si="119"/>
        <v>50000</v>
      </c>
      <c r="K195" s="159">
        <f t="shared" si="119"/>
        <v>0</v>
      </c>
      <c r="L195" s="159">
        <f t="shared" si="119"/>
        <v>0</v>
      </c>
      <c r="M195" s="159">
        <f t="shared" si="108"/>
        <v>0</v>
      </c>
    </row>
    <row r="196" spans="1:13" ht="30.6" x14ac:dyDescent="0.25">
      <c r="A196" s="374" t="s">
        <v>774</v>
      </c>
      <c r="B196" s="240" t="s">
        <v>665</v>
      </c>
      <c r="C196" s="391" t="s">
        <v>786</v>
      </c>
      <c r="D196" s="286" t="s">
        <v>790</v>
      </c>
      <c r="E196" s="190">
        <v>3237</v>
      </c>
      <c r="F196" s="248" t="s">
        <v>36</v>
      </c>
      <c r="G196" s="382" t="s">
        <v>778</v>
      </c>
      <c r="H196" s="191" t="s">
        <v>777</v>
      </c>
      <c r="I196" s="234">
        <v>50000</v>
      </c>
      <c r="J196" s="234">
        <v>50000</v>
      </c>
      <c r="K196" s="234"/>
      <c r="L196" s="269">
        <f>K196</f>
        <v>0</v>
      </c>
      <c r="M196" s="234">
        <f t="shared" si="108"/>
        <v>0</v>
      </c>
    </row>
    <row r="197" spans="1:13" ht="30.6" x14ac:dyDescent="0.25">
      <c r="A197" s="374" t="s">
        <v>774</v>
      </c>
      <c r="B197" s="240" t="s">
        <v>665</v>
      </c>
      <c r="C197" s="391" t="s">
        <v>786</v>
      </c>
      <c r="D197" s="286" t="s">
        <v>791</v>
      </c>
      <c r="E197" s="317">
        <v>31</v>
      </c>
      <c r="F197" s="288"/>
      <c r="G197" s="378" t="s">
        <v>778</v>
      </c>
      <c r="H197" s="289" t="s">
        <v>777</v>
      </c>
      <c r="I197" s="290">
        <f t="shared" ref="I197:L197" si="120">I198+I200</f>
        <v>78500</v>
      </c>
      <c r="J197" s="290">
        <f t="shared" ref="J197" si="121">J198+J200</f>
        <v>78500</v>
      </c>
      <c r="K197" s="290">
        <f t="shared" si="120"/>
        <v>0</v>
      </c>
      <c r="L197" s="290">
        <f t="shared" si="120"/>
        <v>0</v>
      </c>
      <c r="M197" s="290">
        <f t="shared" si="108"/>
        <v>0</v>
      </c>
    </row>
    <row r="198" spans="1:13" ht="30.6" x14ac:dyDescent="0.25">
      <c r="A198" s="374" t="s">
        <v>774</v>
      </c>
      <c r="B198" s="240" t="s">
        <v>665</v>
      </c>
      <c r="C198" s="391" t="s">
        <v>786</v>
      </c>
      <c r="D198" s="286" t="s">
        <v>791</v>
      </c>
      <c r="E198" s="189">
        <v>311</v>
      </c>
      <c r="F198" s="250"/>
      <c r="G198" s="381" t="s">
        <v>778</v>
      </c>
      <c r="H198" s="202" t="s">
        <v>777</v>
      </c>
      <c r="I198" s="159">
        <f t="shared" ref="I198:L198" si="122">I199</f>
        <v>66000</v>
      </c>
      <c r="J198" s="159">
        <f t="shared" si="122"/>
        <v>66000</v>
      </c>
      <c r="K198" s="159">
        <f t="shared" si="122"/>
        <v>0</v>
      </c>
      <c r="L198" s="159">
        <f t="shared" si="122"/>
        <v>0</v>
      </c>
      <c r="M198" s="159">
        <f t="shared" si="108"/>
        <v>0</v>
      </c>
    </row>
    <row r="199" spans="1:13" ht="30.6" x14ac:dyDescent="0.25">
      <c r="A199" s="374" t="s">
        <v>774</v>
      </c>
      <c r="B199" s="240" t="s">
        <v>665</v>
      </c>
      <c r="C199" s="391" t="s">
        <v>786</v>
      </c>
      <c r="D199" s="286" t="s">
        <v>791</v>
      </c>
      <c r="E199" s="190">
        <v>3111</v>
      </c>
      <c r="F199" s="248" t="s">
        <v>19</v>
      </c>
      <c r="G199" s="382" t="s">
        <v>778</v>
      </c>
      <c r="H199" s="191" t="s">
        <v>777</v>
      </c>
      <c r="I199" s="234">
        <v>66000</v>
      </c>
      <c r="J199" s="234">
        <v>66000</v>
      </c>
      <c r="K199" s="234"/>
      <c r="L199" s="269">
        <f>K199</f>
        <v>0</v>
      </c>
      <c r="M199" s="234">
        <f t="shared" si="108"/>
        <v>0</v>
      </c>
    </row>
    <row r="200" spans="1:13" ht="30.6" x14ac:dyDescent="0.25">
      <c r="A200" s="374" t="s">
        <v>774</v>
      </c>
      <c r="B200" s="240" t="s">
        <v>665</v>
      </c>
      <c r="C200" s="391" t="s">
        <v>786</v>
      </c>
      <c r="D200" s="286" t="s">
        <v>791</v>
      </c>
      <c r="E200" s="189">
        <v>313</v>
      </c>
      <c r="F200" s="250"/>
      <c r="G200" s="381" t="s">
        <v>778</v>
      </c>
      <c r="H200" s="202" t="s">
        <v>777</v>
      </c>
      <c r="I200" s="159">
        <f t="shared" ref="I200:L200" si="123">SUM(I201:I202)</f>
        <v>12500</v>
      </c>
      <c r="J200" s="159">
        <f t="shared" ref="J200" si="124">SUM(J201:J202)</f>
        <v>12500</v>
      </c>
      <c r="K200" s="159">
        <f t="shared" si="123"/>
        <v>0</v>
      </c>
      <c r="L200" s="159">
        <f t="shared" si="123"/>
        <v>0</v>
      </c>
      <c r="M200" s="159">
        <f t="shared" si="108"/>
        <v>0</v>
      </c>
    </row>
    <row r="201" spans="1:13" ht="27" customHeight="1" x14ac:dyDescent="0.25">
      <c r="A201" s="374" t="s">
        <v>774</v>
      </c>
      <c r="B201" s="240" t="s">
        <v>665</v>
      </c>
      <c r="C201" s="391" t="s">
        <v>786</v>
      </c>
      <c r="D201" s="286" t="s">
        <v>791</v>
      </c>
      <c r="E201" s="190">
        <v>3132</v>
      </c>
      <c r="F201" s="248" t="s">
        <v>280</v>
      </c>
      <c r="G201" s="382" t="s">
        <v>778</v>
      </c>
      <c r="H201" s="191" t="s">
        <v>777</v>
      </c>
      <c r="I201" s="234">
        <v>11000</v>
      </c>
      <c r="J201" s="234">
        <v>11000</v>
      </c>
      <c r="K201" s="234"/>
      <c r="L201" s="269">
        <f t="shared" ref="L201:L202" si="125">K201</f>
        <v>0</v>
      </c>
      <c r="M201" s="234">
        <f t="shared" si="108"/>
        <v>0</v>
      </c>
    </row>
    <row r="202" spans="1:13" ht="30.6" x14ac:dyDescent="0.25">
      <c r="A202" s="374" t="s">
        <v>774</v>
      </c>
      <c r="B202" s="240" t="s">
        <v>665</v>
      </c>
      <c r="C202" s="391" t="s">
        <v>786</v>
      </c>
      <c r="D202" s="286" t="s">
        <v>791</v>
      </c>
      <c r="E202" s="190">
        <v>3133</v>
      </c>
      <c r="F202" s="248" t="s">
        <v>258</v>
      </c>
      <c r="G202" s="382" t="s">
        <v>778</v>
      </c>
      <c r="H202" s="191" t="s">
        <v>777</v>
      </c>
      <c r="I202" s="234">
        <v>1500</v>
      </c>
      <c r="J202" s="234">
        <v>1500</v>
      </c>
      <c r="K202" s="234"/>
      <c r="L202" s="269">
        <f t="shared" si="125"/>
        <v>0</v>
      </c>
      <c r="M202" s="234">
        <f t="shared" si="108"/>
        <v>0</v>
      </c>
    </row>
    <row r="203" spans="1:13" ht="30.6" x14ac:dyDescent="0.25">
      <c r="A203" s="374" t="s">
        <v>774</v>
      </c>
      <c r="B203" s="240" t="s">
        <v>665</v>
      </c>
      <c r="C203" s="391" t="s">
        <v>786</v>
      </c>
      <c r="D203" s="286" t="s">
        <v>791</v>
      </c>
      <c r="E203" s="317">
        <v>32</v>
      </c>
      <c r="F203" s="288"/>
      <c r="G203" s="378" t="s">
        <v>778</v>
      </c>
      <c r="H203" s="289" t="s">
        <v>777</v>
      </c>
      <c r="I203" s="290">
        <f t="shared" ref="I203:L203" si="126">I204+I208+I206</f>
        <v>483700</v>
      </c>
      <c r="J203" s="290">
        <f t="shared" ref="J203" si="127">J204+J208+J206</f>
        <v>483700</v>
      </c>
      <c r="K203" s="290">
        <f t="shared" si="126"/>
        <v>0</v>
      </c>
      <c r="L203" s="290">
        <f t="shared" si="126"/>
        <v>0</v>
      </c>
      <c r="M203" s="290">
        <f t="shared" si="108"/>
        <v>0</v>
      </c>
    </row>
    <row r="204" spans="1:13" ht="30.6" x14ac:dyDescent="0.25">
      <c r="A204" s="374" t="s">
        <v>774</v>
      </c>
      <c r="B204" s="240" t="s">
        <v>665</v>
      </c>
      <c r="C204" s="391" t="s">
        <v>786</v>
      </c>
      <c r="D204" s="286" t="s">
        <v>791</v>
      </c>
      <c r="E204" s="189">
        <v>321</v>
      </c>
      <c r="F204" s="250"/>
      <c r="G204" s="381" t="s">
        <v>778</v>
      </c>
      <c r="H204" s="202" t="s">
        <v>777</v>
      </c>
      <c r="I204" s="159">
        <f t="shared" ref="I204:L206" si="128">I205</f>
        <v>11000</v>
      </c>
      <c r="J204" s="159">
        <f t="shared" si="128"/>
        <v>11000</v>
      </c>
      <c r="K204" s="159">
        <f t="shared" si="128"/>
        <v>0</v>
      </c>
      <c r="L204" s="159">
        <f t="shared" si="128"/>
        <v>0</v>
      </c>
      <c r="M204" s="159">
        <f t="shared" si="108"/>
        <v>0</v>
      </c>
    </row>
    <row r="205" spans="1:13" ht="30.6" x14ac:dyDescent="0.25">
      <c r="A205" s="374" t="s">
        <v>774</v>
      </c>
      <c r="B205" s="240" t="s">
        <v>665</v>
      </c>
      <c r="C205" s="391" t="s">
        <v>786</v>
      </c>
      <c r="D205" s="286" t="s">
        <v>791</v>
      </c>
      <c r="E205" s="190">
        <v>3211</v>
      </c>
      <c r="F205" s="248" t="s">
        <v>110</v>
      </c>
      <c r="G205" s="382" t="s">
        <v>778</v>
      </c>
      <c r="H205" s="191" t="s">
        <v>777</v>
      </c>
      <c r="I205" s="234">
        <v>11000</v>
      </c>
      <c r="J205" s="234">
        <v>11000</v>
      </c>
      <c r="K205" s="234"/>
      <c r="L205" s="269">
        <f>K205</f>
        <v>0</v>
      </c>
      <c r="M205" s="234">
        <f t="shared" si="108"/>
        <v>0</v>
      </c>
    </row>
    <row r="206" spans="1:13" ht="30.6" x14ac:dyDescent="0.25">
      <c r="A206" s="374" t="s">
        <v>774</v>
      </c>
      <c r="B206" s="240" t="s">
        <v>665</v>
      </c>
      <c r="C206" s="391" t="s">
        <v>786</v>
      </c>
      <c r="D206" s="286" t="s">
        <v>791</v>
      </c>
      <c r="E206" s="189">
        <v>322</v>
      </c>
      <c r="F206" s="250"/>
      <c r="G206" s="381" t="s">
        <v>778</v>
      </c>
      <c r="H206" s="202" t="s">
        <v>777</v>
      </c>
      <c r="I206" s="159">
        <f t="shared" si="128"/>
        <v>2000</v>
      </c>
      <c r="J206" s="159">
        <f t="shared" si="128"/>
        <v>2000</v>
      </c>
      <c r="K206" s="159">
        <f t="shared" si="128"/>
        <v>0</v>
      </c>
      <c r="L206" s="159">
        <f t="shared" si="128"/>
        <v>0</v>
      </c>
      <c r="M206" s="159">
        <f t="shared" si="108"/>
        <v>0</v>
      </c>
    </row>
    <row r="207" spans="1:13" ht="30.6" x14ac:dyDescent="0.25">
      <c r="A207" s="374" t="s">
        <v>774</v>
      </c>
      <c r="B207" s="240" t="s">
        <v>665</v>
      </c>
      <c r="C207" s="391" t="s">
        <v>786</v>
      </c>
      <c r="D207" s="286" t="s">
        <v>791</v>
      </c>
      <c r="E207" s="190">
        <v>3223</v>
      </c>
      <c r="F207" s="248" t="s">
        <v>115</v>
      </c>
      <c r="G207" s="382" t="s">
        <v>778</v>
      </c>
      <c r="H207" s="191" t="s">
        <v>777</v>
      </c>
      <c r="I207" s="234">
        <v>2000</v>
      </c>
      <c r="J207" s="234">
        <v>2000</v>
      </c>
      <c r="K207" s="234"/>
      <c r="L207" s="269">
        <f>K207</f>
        <v>0</v>
      </c>
      <c r="M207" s="234">
        <f t="shared" si="108"/>
        <v>0</v>
      </c>
    </row>
    <row r="208" spans="1:13" ht="30.6" x14ac:dyDescent="0.25">
      <c r="A208" s="374" t="s">
        <v>774</v>
      </c>
      <c r="B208" s="240" t="s">
        <v>665</v>
      </c>
      <c r="C208" s="391" t="s">
        <v>786</v>
      </c>
      <c r="D208" s="286" t="s">
        <v>791</v>
      </c>
      <c r="E208" s="189">
        <v>323</v>
      </c>
      <c r="F208" s="250"/>
      <c r="G208" s="381" t="s">
        <v>778</v>
      </c>
      <c r="H208" s="202" t="s">
        <v>777</v>
      </c>
      <c r="I208" s="159">
        <f t="shared" ref="I208:L208" si="129">SUM(I209:I211)</f>
        <v>470700</v>
      </c>
      <c r="J208" s="159">
        <f t="shared" ref="J208" si="130">SUM(J209:J211)</f>
        <v>470700</v>
      </c>
      <c r="K208" s="159">
        <f t="shared" si="129"/>
        <v>0</v>
      </c>
      <c r="L208" s="159">
        <f t="shared" si="129"/>
        <v>0</v>
      </c>
      <c r="M208" s="159">
        <f t="shared" si="108"/>
        <v>0</v>
      </c>
    </row>
    <row r="209" spans="1:13" ht="30.6" x14ac:dyDescent="0.25">
      <c r="A209" s="374" t="s">
        <v>774</v>
      </c>
      <c r="B209" s="240" t="s">
        <v>665</v>
      </c>
      <c r="C209" s="391" t="s">
        <v>786</v>
      </c>
      <c r="D209" s="286" t="s">
        <v>791</v>
      </c>
      <c r="E209" s="190">
        <v>3233</v>
      </c>
      <c r="F209" s="248" t="s">
        <v>119</v>
      </c>
      <c r="G209" s="382" t="s">
        <v>778</v>
      </c>
      <c r="H209" s="191" t="s">
        <v>777</v>
      </c>
      <c r="I209" s="234">
        <v>5700</v>
      </c>
      <c r="J209" s="234">
        <v>5700</v>
      </c>
      <c r="K209" s="234"/>
      <c r="L209" s="269">
        <f t="shared" ref="L209:L211" si="131">K209</f>
        <v>0</v>
      </c>
      <c r="M209" s="234">
        <f t="shared" si="108"/>
        <v>0</v>
      </c>
    </row>
    <row r="210" spans="1:13" ht="30.6" x14ac:dyDescent="0.25">
      <c r="A210" s="374" t="s">
        <v>774</v>
      </c>
      <c r="B210" s="240" t="s">
        <v>665</v>
      </c>
      <c r="C210" s="391" t="s">
        <v>786</v>
      </c>
      <c r="D210" s="286" t="s">
        <v>791</v>
      </c>
      <c r="E210" s="190">
        <v>3237</v>
      </c>
      <c r="F210" s="248" t="s">
        <v>36</v>
      </c>
      <c r="G210" s="382" t="s">
        <v>778</v>
      </c>
      <c r="H210" s="191" t="s">
        <v>777</v>
      </c>
      <c r="I210" s="234">
        <v>135000</v>
      </c>
      <c r="J210" s="234">
        <v>135000</v>
      </c>
      <c r="K210" s="234"/>
      <c r="L210" s="269">
        <f t="shared" si="131"/>
        <v>0</v>
      </c>
      <c r="M210" s="234">
        <f t="shared" ref="M210:M255" si="132">I210-J210</f>
        <v>0</v>
      </c>
    </row>
    <row r="211" spans="1:13" s="166" customFormat="1" ht="30.6" x14ac:dyDescent="0.25">
      <c r="A211" s="374" t="s">
        <v>774</v>
      </c>
      <c r="B211" s="240" t="s">
        <v>665</v>
      </c>
      <c r="C211" s="391" t="s">
        <v>786</v>
      </c>
      <c r="D211" s="286" t="s">
        <v>791</v>
      </c>
      <c r="E211" s="190">
        <v>3238</v>
      </c>
      <c r="F211" s="248" t="s">
        <v>122</v>
      </c>
      <c r="G211" s="382" t="s">
        <v>778</v>
      </c>
      <c r="H211" s="191" t="s">
        <v>777</v>
      </c>
      <c r="I211" s="234">
        <v>330000</v>
      </c>
      <c r="J211" s="234">
        <v>330000</v>
      </c>
      <c r="K211" s="234"/>
      <c r="L211" s="269">
        <f t="shared" si="131"/>
        <v>0</v>
      </c>
      <c r="M211" s="234">
        <f t="shared" si="132"/>
        <v>0</v>
      </c>
    </row>
    <row r="212" spans="1:13" ht="30.6" x14ac:dyDescent="0.25">
      <c r="A212" s="374" t="s">
        <v>774</v>
      </c>
      <c r="B212" s="240" t="s">
        <v>665</v>
      </c>
      <c r="C212" s="391" t="s">
        <v>786</v>
      </c>
      <c r="D212" s="286" t="s">
        <v>791</v>
      </c>
      <c r="E212" s="317">
        <v>42</v>
      </c>
      <c r="F212" s="288"/>
      <c r="G212" s="378" t="s">
        <v>778</v>
      </c>
      <c r="H212" s="289" t="s">
        <v>777</v>
      </c>
      <c r="I212" s="290">
        <f t="shared" ref="I212:L213" si="133">I213</f>
        <v>180000</v>
      </c>
      <c r="J212" s="290">
        <f t="shared" si="133"/>
        <v>180000</v>
      </c>
      <c r="K212" s="290">
        <f t="shared" si="133"/>
        <v>0</v>
      </c>
      <c r="L212" s="290">
        <f t="shared" si="133"/>
        <v>0</v>
      </c>
      <c r="M212" s="290">
        <f t="shared" si="132"/>
        <v>0</v>
      </c>
    </row>
    <row r="213" spans="1:13" s="152" customFormat="1" ht="30.6" x14ac:dyDescent="0.25">
      <c r="A213" s="374" t="s">
        <v>774</v>
      </c>
      <c r="B213" s="240" t="s">
        <v>665</v>
      </c>
      <c r="C213" s="391" t="s">
        <v>786</v>
      </c>
      <c r="D213" s="286" t="s">
        <v>791</v>
      </c>
      <c r="E213" s="189">
        <v>422</v>
      </c>
      <c r="F213" s="250"/>
      <c r="G213" s="381" t="s">
        <v>778</v>
      </c>
      <c r="H213" s="202" t="s">
        <v>777</v>
      </c>
      <c r="I213" s="159">
        <f t="shared" si="133"/>
        <v>180000</v>
      </c>
      <c r="J213" s="159">
        <f t="shared" si="133"/>
        <v>180000</v>
      </c>
      <c r="K213" s="159">
        <f t="shared" si="133"/>
        <v>0</v>
      </c>
      <c r="L213" s="159">
        <f t="shared" si="133"/>
        <v>0</v>
      </c>
      <c r="M213" s="159">
        <f t="shared" si="132"/>
        <v>0</v>
      </c>
    </row>
    <row r="214" spans="1:13" ht="30.6" x14ac:dyDescent="0.25">
      <c r="A214" s="374" t="s">
        <v>774</v>
      </c>
      <c r="B214" s="240" t="s">
        <v>665</v>
      </c>
      <c r="C214" s="391" t="s">
        <v>786</v>
      </c>
      <c r="D214" s="286" t="s">
        <v>791</v>
      </c>
      <c r="E214" s="190">
        <v>4222</v>
      </c>
      <c r="F214" s="248" t="s">
        <v>130</v>
      </c>
      <c r="G214" s="382" t="s">
        <v>778</v>
      </c>
      <c r="H214" s="191" t="s">
        <v>777</v>
      </c>
      <c r="I214" s="234">
        <v>180000</v>
      </c>
      <c r="J214" s="234">
        <v>180000</v>
      </c>
      <c r="K214" s="234"/>
      <c r="L214" s="269">
        <f>K214</f>
        <v>0</v>
      </c>
      <c r="M214" s="234">
        <f t="shared" si="132"/>
        <v>0</v>
      </c>
    </row>
    <row r="215" spans="1:13" s="152" customFormat="1" ht="30.6" x14ac:dyDescent="0.25">
      <c r="A215" s="374" t="s">
        <v>774</v>
      </c>
      <c r="B215" s="240" t="s">
        <v>665</v>
      </c>
      <c r="C215" s="391" t="s">
        <v>786</v>
      </c>
      <c r="D215" s="286" t="s">
        <v>792</v>
      </c>
      <c r="E215" s="317">
        <v>31</v>
      </c>
      <c r="F215" s="288"/>
      <c r="G215" s="378" t="s">
        <v>778</v>
      </c>
      <c r="H215" s="289" t="s">
        <v>777</v>
      </c>
      <c r="I215" s="290">
        <f t="shared" ref="I215:L215" si="134">I216+I218</f>
        <v>437500</v>
      </c>
      <c r="J215" s="290">
        <f t="shared" ref="J215" si="135">J216+J218</f>
        <v>437500</v>
      </c>
      <c r="K215" s="290">
        <f t="shared" si="134"/>
        <v>0</v>
      </c>
      <c r="L215" s="290">
        <f t="shared" si="134"/>
        <v>0</v>
      </c>
      <c r="M215" s="290">
        <f t="shared" si="132"/>
        <v>0</v>
      </c>
    </row>
    <row r="216" spans="1:13" ht="30.6" x14ac:dyDescent="0.25">
      <c r="A216" s="374" t="s">
        <v>774</v>
      </c>
      <c r="B216" s="240" t="s">
        <v>665</v>
      </c>
      <c r="C216" s="391" t="s">
        <v>786</v>
      </c>
      <c r="D216" s="286" t="s">
        <v>792</v>
      </c>
      <c r="E216" s="189">
        <v>311</v>
      </c>
      <c r="F216" s="250"/>
      <c r="G216" s="381" t="s">
        <v>778</v>
      </c>
      <c r="H216" s="202" t="s">
        <v>777</v>
      </c>
      <c r="I216" s="159">
        <f t="shared" ref="I216:L216" si="136">I217</f>
        <v>363000</v>
      </c>
      <c r="J216" s="159">
        <f t="shared" si="136"/>
        <v>363000</v>
      </c>
      <c r="K216" s="159">
        <f t="shared" si="136"/>
        <v>0</v>
      </c>
      <c r="L216" s="159">
        <f t="shared" si="136"/>
        <v>0</v>
      </c>
      <c r="M216" s="159">
        <f t="shared" si="132"/>
        <v>0</v>
      </c>
    </row>
    <row r="217" spans="1:13" ht="30.6" x14ac:dyDescent="0.25">
      <c r="A217" s="374" t="s">
        <v>774</v>
      </c>
      <c r="B217" s="240" t="s">
        <v>665</v>
      </c>
      <c r="C217" s="391" t="s">
        <v>786</v>
      </c>
      <c r="D217" s="286" t="s">
        <v>792</v>
      </c>
      <c r="E217" s="190">
        <v>3111</v>
      </c>
      <c r="F217" s="248" t="s">
        <v>19</v>
      </c>
      <c r="G217" s="382" t="s">
        <v>778</v>
      </c>
      <c r="H217" s="191" t="s">
        <v>777</v>
      </c>
      <c r="I217" s="234">
        <v>363000</v>
      </c>
      <c r="J217" s="234">
        <v>363000</v>
      </c>
      <c r="K217" s="234"/>
      <c r="L217" s="284"/>
      <c r="M217" s="234">
        <f t="shared" si="132"/>
        <v>0</v>
      </c>
    </row>
    <row r="218" spans="1:13" s="152" customFormat="1" ht="30.6" x14ac:dyDescent="0.25">
      <c r="A218" s="374" t="s">
        <v>774</v>
      </c>
      <c r="B218" s="240" t="s">
        <v>665</v>
      </c>
      <c r="C218" s="391" t="s">
        <v>786</v>
      </c>
      <c r="D218" s="286" t="s">
        <v>792</v>
      </c>
      <c r="E218" s="189">
        <v>313</v>
      </c>
      <c r="F218" s="250"/>
      <c r="G218" s="381" t="s">
        <v>778</v>
      </c>
      <c r="H218" s="202" t="s">
        <v>777</v>
      </c>
      <c r="I218" s="159">
        <f t="shared" ref="I218:L218" si="137">I219+I220</f>
        <v>74500</v>
      </c>
      <c r="J218" s="159">
        <f t="shared" ref="J218" si="138">J219+J220</f>
        <v>74500</v>
      </c>
      <c r="K218" s="159">
        <f t="shared" si="137"/>
        <v>0</v>
      </c>
      <c r="L218" s="159">
        <f t="shared" si="137"/>
        <v>0</v>
      </c>
      <c r="M218" s="159">
        <f t="shared" si="132"/>
        <v>0</v>
      </c>
    </row>
    <row r="219" spans="1:13" ht="30.6" x14ac:dyDescent="0.25">
      <c r="A219" s="374" t="s">
        <v>774</v>
      </c>
      <c r="B219" s="240" t="s">
        <v>665</v>
      </c>
      <c r="C219" s="391" t="s">
        <v>786</v>
      </c>
      <c r="D219" s="286" t="s">
        <v>792</v>
      </c>
      <c r="E219" s="190">
        <v>3132</v>
      </c>
      <c r="F219" s="248" t="s">
        <v>280</v>
      </c>
      <c r="G219" s="382" t="s">
        <v>778</v>
      </c>
      <c r="H219" s="191" t="s">
        <v>777</v>
      </c>
      <c r="I219" s="234">
        <v>66000</v>
      </c>
      <c r="J219" s="234">
        <v>66000</v>
      </c>
      <c r="K219" s="234"/>
      <c r="L219" s="284"/>
      <c r="M219" s="234">
        <f t="shared" si="132"/>
        <v>0</v>
      </c>
    </row>
    <row r="220" spans="1:13" s="152" customFormat="1" ht="30.6" x14ac:dyDescent="0.25">
      <c r="A220" s="374" t="s">
        <v>774</v>
      </c>
      <c r="B220" s="240" t="s">
        <v>665</v>
      </c>
      <c r="C220" s="391" t="s">
        <v>786</v>
      </c>
      <c r="D220" s="286" t="s">
        <v>792</v>
      </c>
      <c r="E220" s="190">
        <v>3133</v>
      </c>
      <c r="F220" s="248" t="s">
        <v>258</v>
      </c>
      <c r="G220" s="382" t="s">
        <v>778</v>
      </c>
      <c r="H220" s="191" t="s">
        <v>777</v>
      </c>
      <c r="I220" s="234">
        <v>8500</v>
      </c>
      <c r="J220" s="234">
        <v>8500</v>
      </c>
      <c r="K220" s="234"/>
      <c r="L220" s="284"/>
      <c r="M220" s="234">
        <f t="shared" si="132"/>
        <v>0</v>
      </c>
    </row>
    <row r="221" spans="1:13" ht="30.6" x14ac:dyDescent="0.25">
      <c r="A221" s="374" t="s">
        <v>774</v>
      </c>
      <c r="B221" s="240" t="s">
        <v>665</v>
      </c>
      <c r="C221" s="391" t="s">
        <v>786</v>
      </c>
      <c r="D221" s="286" t="s">
        <v>792</v>
      </c>
      <c r="E221" s="317">
        <v>32</v>
      </c>
      <c r="F221" s="288"/>
      <c r="G221" s="378" t="s">
        <v>778</v>
      </c>
      <c r="H221" s="289" t="s">
        <v>777</v>
      </c>
      <c r="I221" s="290">
        <f t="shared" ref="I221:L221" si="139">I222+I224+I226</f>
        <v>80000</v>
      </c>
      <c r="J221" s="290">
        <f t="shared" ref="J221" si="140">J222+J224+J226</f>
        <v>80000</v>
      </c>
      <c r="K221" s="290">
        <f t="shared" si="139"/>
        <v>0</v>
      </c>
      <c r="L221" s="290">
        <f t="shared" si="139"/>
        <v>0</v>
      </c>
      <c r="M221" s="290">
        <f t="shared" si="132"/>
        <v>0</v>
      </c>
    </row>
    <row r="222" spans="1:13" ht="30.6" x14ac:dyDescent="0.25">
      <c r="A222" s="374" t="s">
        <v>774</v>
      </c>
      <c r="B222" s="240" t="s">
        <v>665</v>
      </c>
      <c r="C222" s="391" t="s">
        <v>786</v>
      </c>
      <c r="D222" s="286" t="s">
        <v>792</v>
      </c>
      <c r="E222" s="189">
        <v>321</v>
      </c>
      <c r="F222" s="250"/>
      <c r="G222" s="381" t="s">
        <v>778</v>
      </c>
      <c r="H222" s="202" t="s">
        <v>777</v>
      </c>
      <c r="I222" s="159">
        <f t="shared" ref="I222:L224" si="141">I223</f>
        <v>5000</v>
      </c>
      <c r="J222" s="159">
        <f t="shared" si="141"/>
        <v>5000</v>
      </c>
      <c r="K222" s="159">
        <f t="shared" si="141"/>
        <v>0</v>
      </c>
      <c r="L222" s="159">
        <f t="shared" si="141"/>
        <v>0</v>
      </c>
      <c r="M222" s="159">
        <f t="shared" si="132"/>
        <v>0</v>
      </c>
    </row>
    <row r="223" spans="1:13" ht="30.6" x14ac:dyDescent="0.25">
      <c r="A223" s="374" t="s">
        <v>774</v>
      </c>
      <c r="B223" s="240" t="s">
        <v>665</v>
      </c>
      <c r="C223" s="391" t="s">
        <v>786</v>
      </c>
      <c r="D223" s="286" t="s">
        <v>792</v>
      </c>
      <c r="E223" s="190">
        <v>3211</v>
      </c>
      <c r="F223" s="248" t="s">
        <v>110</v>
      </c>
      <c r="G223" s="382" t="s">
        <v>778</v>
      </c>
      <c r="H223" s="191" t="s">
        <v>777</v>
      </c>
      <c r="I223" s="234">
        <v>5000</v>
      </c>
      <c r="J223" s="234">
        <v>5000</v>
      </c>
      <c r="K223" s="234"/>
      <c r="L223" s="284"/>
      <c r="M223" s="234">
        <f t="shared" si="132"/>
        <v>0</v>
      </c>
    </row>
    <row r="224" spans="1:13" ht="30.6" x14ac:dyDescent="0.25">
      <c r="A224" s="374" t="s">
        <v>774</v>
      </c>
      <c r="B224" s="240" t="s">
        <v>665</v>
      </c>
      <c r="C224" s="391" t="s">
        <v>786</v>
      </c>
      <c r="D224" s="286" t="s">
        <v>792</v>
      </c>
      <c r="E224" s="189">
        <v>322</v>
      </c>
      <c r="F224" s="250"/>
      <c r="G224" s="381" t="s">
        <v>778</v>
      </c>
      <c r="H224" s="202" t="s">
        <v>777</v>
      </c>
      <c r="I224" s="159">
        <f t="shared" si="141"/>
        <v>5000</v>
      </c>
      <c r="J224" s="159">
        <f t="shared" si="141"/>
        <v>5000</v>
      </c>
      <c r="K224" s="159">
        <f t="shared" si="141"/>
        <v>0</v>
      </c>
      <c r="L224" s="159">
        <f t="shared" si="141"/>
        <v>0</v>
      </c>
      <c r="M224" s="159">
        <f t="shared" si="132"/>
        <v>0</v>
      </c>
    </row>
    <row r="225" spans="1:13" ht="30.6" x14ac:dyDescent="0.25">
      <c r="A225" s="374" t="s">
        <v>774</v>
      </c>
      <c r="B225" s="240" t="s">
        <v>665</v>
      </c>
      <c r="C225" s="391" t="s">
        <v>786</v>
      </c>
      <c r="D225" s="286" t="s">
        <v>792</v>
      </c>
      <c r="E225" s="190">
        <v>3223</v>
      </c>
      <c r="F225" s="248" t="s">
        <v>115</v>
      </c>
      <c r="G225" s="382" t="s">
        <v>778</v>
      </c>
      <c r="H225" s="191" t="s">
        <v>777</v>
      </c>
      <c r="I225" s="234">
        <v>5000</v>
      </c>
      <c r="J225" s="234">
        <v>5000</v>
      </c>
      <c r="K225" s="234"/>
      <c r="L225" s="284"/>
      <c r="M225" s="234">
        <f t="shared" si="132"/>
        <v>0</v>
      </c>
    </row>
    <row r="226" spans="1:13" s="152" customFormat="1" ht="30.6" x14ac:dyDescent="0.25">
      <c r="A226" s="374" t="s">
        <v>774</v>
      </c>
      <c r="B226" s="240" t="s">
        <v>665</v>
      </c>
      <c r="C226" s="391" t="s">
        <v>786</v>
      </c>
      <c r="D226" s="286" t="s">
        <v>792</v>
      </c>
      <c r="E226" s="189">
        <v>323</v>
      </c>
      <c r="F226" s="250"/>
      <c r="G226" s="381" t="s">
        <v>778</v>
      </c>
      <c r="H226" s="202" t="s">
        <v>777</v>
      </c>
      <c r="I226" s="159">
        <f t="shared" ref="I226:L226" si="142">SUM(I227:I229)</f>
        <v>70000</v>
      </c>
      <c r="J226" s="159">
        <f t="shared" ref="J226" si="143">SUM(J227:J229)</f>
        <v>70000</v>
      </c>
      <c r="K226" s="159">
        <f t="shared" si="142"/>
        <v>0</v>
      </c>
      <c r="L226" s="159">
        <f t="shared" si="142"/>
        <v>0</v>
      </c>
      <c r="M226" s="159">
        <f t="shared" si="132"/>
        <v>0</v>
      </c>
    </row>
    <row r="227" spans="1:13" ht="30.6" x14ac:dyDescent="0.25">
      <c r="A227" s="374" t="s">
        <v>774</v>
      </c>
      <c r="B227" s="240" t="s">
        <v>665</v>
      </c>
      <c r="C227" s="391" t="s">
        <v>786</v>
      </c>
      <c r="D227" s="286" t="s">
        <v>792</v>
      </c>
      <c r="E227" s="190">
        <v>3233</v>
      </c>
      <c r="F227" s="248" t="s">
        <v>119</v>
      </c>
      <c r="G227" s="382" t="s">
        <v>778</v>
      </c>
      <c r="H227" s="191" t="s">
        <v>777</v>
      </c>
      <c r="I227" s="234">
        <v>5000</v>
      </c>
      <c r="J227" s="234">
        <v>5000</v>
      </c>
      <c r="K227" s="234"/>
      <c r="L227" s="284"/>
      <c r="M227" s="234">
        <f t="shared" si="132"/>
        <v>0</v>
      </c>
    </row>
    <row r="228" spans="1:13" ht="30.6" x14ac:dyDescent="0.25">
      <c r="A228" s="374" t="s">
        <v>774</v>
      </c>
      <c r="B228" s="240" t="s">
        <v>665</v>
      </c>
      <c r="C228" s="391" t="s">
        <v>786</v>
      </c>
      <c r="D228" s="286" t="s">
        <v>792</v>
      </c>
      <c r="E228" s="190">
        <v>3237</v>
      </c>
      <c r="F228" s="248" t="s">
        <v>36</v>
      </c>
      <c r="G228" s="382" t="s">
        <v>778</v>
      </c>
      <c r="H228" s="191" t="s">
        <v>777</v>
      </c>
      <c r="I228" s="234">
        <v>25000</v>
      </c>
      <c r="J228" s="234">
        <v>25000</v>
      </c>
      <c r="K228" s="234"/>
      <c r="L228" s="284"/>
      <c r="M228" s="234">
        <f t="shared" si="132"/>
        <v>0</v>
      </c>
    </row>
    <row r="229" spans="1:13" s="152" customFormat="1" ht="30.6" x14ac:dyDescent="0.25">
      <c r="A229" s="374" t="s">
        <v>774</v>
      </c>
      <c r="B229" s="240" t="s">
        <v>665</v>
      </c>
      <c r="C229" s="391" t="s">
        <v>786</v>
      </c>
      <c r="D229" s="286" t="s">
        <v>792</v>
      </c>
      <c r="E229" s="190">
        <v>3238</v>
      </c>
      <c r="F229" s="248" t="s">
        <v>122</v>
      </c>
      <c r="G229" s="382" t="s">
        <v>778</v>
      </c>
      <c r="H229" s="191" t="s">
        <v>777</v>
      </c>
      <c r="I229" s="234">
        <v>40000</v>
      </c>
      <c r="J229" s="234">
        <v>40000</v>
      </c>
      <c r="K229" s="234"/>
      <c r="L229" s="284"/>
      <c r="M229" s="234">
        <f t="shared" si="132"/>
        <v>0</v>
      </c>
    </row>
    <row r="230" spans="1:13" ht="30.6" x14ac:dyDescent="0.25">
      <c r="A230" s="374" t="s">
        <v>774</v>
      </c>
      <c r="B230" s="240" t="s">
        <v>665</v>
      </c>
      <c r="C230" s="391" t="s">
        <v>786</v>
      </c>
      <c r="D230" s="286" t="s">
        <v>792</v>
      </c>
      <c r="E230" s="317">
        <v>42</v>
      </c>
      <c r="F230" s="288"/>
      <c r="G230" s="378" t="s">
        <v>778</v>
      </c>
      <c r="H230" s="289" t="s">
        <v>777</v>
      </c>
      <c r="I230" s="290">
        <f t="shared" ref="I230:L231" si="144">I231</f>
        <v>20000</v>
      </c>
      <c r="J230" s="290">
        <f t="shared" si="144"/>
        <v>20000</v>
      </c>
      <c r="K230" s="290">
        <f t="shared" si="144"/>
        <v>0</v>
      </c>
      <c r="L230" s="290">
        <f t="shared" si="144"/>
        <v>0</v>
      </c>
      <c r="M230" s="290">
        <f t="shared" si="132"/>
        <v>0</v>
      </c>
    </row>
    <row r="231" spans="1:13" s="152" customFormat="1" ht="30.6" x14ac:dyDescent="0.25">
      <c r="A231" s="374" t="s">
        <v>774</v>
      </c>
      <c r="B231" s="240" t="s">
        <v>665</v>
      </c>
      <c r="C231" s="391" t="s">
        <v>786</v>
      </c>
      <c r="D231" s="286" t="s">
        <v>792</v>
      </c>
      <c r="E231" s="189">
        <v>422</v>
      </c>
      <c r="F231" s="250"/>
      <c r="G231" s="381" t="s">
        <v>778</v>
      </c>
      <c r="H231" s="202" t="s">
        <v>777</v>
      </c>
      <c r="I231" s="159">
        <f t="shared" si="144"/>
        <v>20000</v>
      </c>
      <c r="J231" s="159">
        <f t="shared" si="144"/>
        <v>20000</v>
      </c>
      <c r="K231" s="159">
        <f t="shared" si="144"/>
        <v>0</v>
      </c>
      <c r="L231" s="159">
        <f t="shared" si="144"/>
        <v>0</v>
      </c>
      <c r="M231" s="159">
        <f t="shared" si="132"/>
        <v>0</v>
      </c>
    </row>
    <row r="232" spans="1:13" ht="30.6" x14ac:dyDescent="0.25">
      <c r="A232" s="374" t="s">
        <v>774</v>
      </c>
      <c r="B232" s="240" t="s">
        <v>665</v>
      </c>
      <c r="C232" s="391" t="s">
        <v>786</v>
      </c>
      <c r="D232" s="286" t="s">
        <v>792</v>
      </c>
      <c r="E232" s="190">
        <v>4222</v>
      </c>
      <c r="F232" s="248" t="s">
        <v>130</v>
      </c>
      <c r="G232" s="382" t="s">
        <v>778</v>
      </c>
      <c r="H232" s="191" t="s">
        <v>777</v>
      </c>
      <c r="I232" s="234">
        <v>20000</v>
      </c>
      <c r="J232" s="234">
        <v>20000</v>
      </c>
      <c r="K232" s="234"/>
      <c r="L232" s="284"/>
      <c r="M232" s="234">
        <f t="shared" si="132"/>
        <v>0</v>
      </c>
    </row>
    <row r="233" spans="1:13" ht="30.6" x14ac:dyDescent="0.25">
      <c r="A233" s="374" t="s">
        <v>774</v>
      </c>
      <c r="B233" s="240" t="s">
        <v>665</v>
      </c>
      <c r="C233" s="391" t="s">
        <v>786</v>
      </c>
      <c r="D233" s="286" t="s">
        <v>793</v>
      </c>
      <c r="E233" s="317">
        <v>31</v>
      </c>
      <c r="F233" s="288"/>
      <c r="G233" s="378" t="s">
        <v>778</v>
      </c>
      <c r="H233" s="289" t="s">
        <v>777</v>
      </c>
      <c r="I233" s="290">
        <f>I234+I236</f>
        <v>437500</v>
      </c>
      <c r="J233" s="290">
        <f>J234+J236</f>
        <v>437500</v>
      </c>
      <c r="K233" s="290">
        <f t="shared" ref="K233:L233" si="145">K234+K236</f>
        <v>0</v>
      </c>
      <c r="L233" s="290">
        <f t="shared" si="145"/>
        <v>0</v>
      </c>
      <c r="M233" s="290">
        <f t="shared" si="132"/>
        <v>0</v>
      </c>
    </row>
    <row r="234" spans="1:13" s="152" customFormat="1" ht="30.6" x14ac:dyDescent="0.25">
      <c r="A234" s="374" t="s">
        <v>774</v>
      </c>
      <c r="B234" s="240" t="s">
        <v>665</v>
      </c>
      <c r="C234" s="391" t="s">
        <v>786</v>
      </c>
      <c r="D234" s="286" t="s">
        <v>793</v>
      </c>
      <c r="E234" s="189">
        <v>311</v>
      </c>
      <c r="F234" s="250"/>
      <c r="G234" s="381" t="s">
        <v>778</v>
      </c>
      <c r="H234" s="202" t="s">
        <v>777</v>
      </c>
      <c r="I234" s="159">
        <f t="shared" ref="I234:L234" si="146">I235</f>
        <v>363000</v>
      </c>
      <c r="J234" s="159">
        <f t="shared" si="146"/>
        <v>363000</v>
      </c>
      <c r="K234" s="159">
        <f t="shared" si="146"/>
        <v>0</v>
      </c>
      <c r="L234" s="159">
        <f t="shared" si="146"/>
        <v>0</v>
      </c>
      <c r="M234" s="159">
        <f t="shared" si="132"/>
        <v>0</v>
      </c>
    </row>
    <row r="235" spans="1:13" ht="30.6" x14ac:dyDescent="0.25">
      <c r="A235" s="374" t="s">
        <v>774</v>
      </c>
      <c r="B235" s="240" t="s">
        <v>665</v>
      </c>
      <c r="C235" s="391" t="s">
        <v>786</v>
      </c>
      <c r="D235" s="286" t="s">
        <v>793</v>
      </c>
      <c r="E235" s="190">
        <v>3111</v>
      </c>
      <c r="F235" s="248" t="s">
        <v>19</v>
      </c>
      <c r="G235" s="382" t="s">
        <v>778</v>
      </c>
      <c r="H235" s="191" t="s">
        <v>777</v>
      </c>
      <c r="I235" s="234">
        <v>363000</v>
      </c>
      <c r="J235" s="234">
        <v>363000</v>
      </c>
      <c r="K235" s="234"/>
      <c r="L235" s="284"/>
      <c r="M235" s="234">
        <f t="shared" si="132"/>
        <v>0</v>
      </c>
    </row>
    <row r="236" spans="1:13" s="152" customFormat="1" ht="30.6" x14ac:dyDescent="0.25">
      <c r="A236" s="374" t="s">
        <v>774</v>
      </c>
      <c r="B236" s="240" t="s">
        <v>665</v>
      </c>
      <c r="C236" s="391" t="s">
        <v>786</v>
      </c>
      <c r="D236" s="286" t="s">
        <v>793</v>
      </c>
      <c r="E236" s="189">
        <v>313</v>
      </c>
      <c r="F236" s="250"/>
      <c r="G236" s="381" t="s">
        <v>778</v>
      </c>
      <c r="H236" s="202" t="s">
        <v>777</v>
      </c>
      <c r="I236" s="159">
        <f t="shared" ref="I236:L236" si="147">I237+I238</f>
        <v>74500</v>
      </c>
      <c r="J236" s="159">
        <f t="shared" ref="J236" si="148">J237+J238</f>
        <v>74500</v>
      </c>
      <c r="K236" s="159">
        <f t="shared" si="147"/>
        <v>0</v>
      </c>
      <c r="L236" s="159">
        <f t="shared" si="147"/>
        <v>0</v>
      </c>
      <c r="M236" s="159">
        <f t="shared" si="132"/>
        <v>0</v>
      </c>
    </row>
    <row r="237" spans="1:13" ht="32.4" customHeight="1" x14ac:dyDescent="0.25">
      <c r="A237" s="374" t="s">
        <v>774</v>
      </c>
      <c r="B237" s="240" t="s">
        <v>665</v>
      </c>
      <c r="C237" s="391" t="s">
        <v>786</v>
      </c>
      <c r="D237" s="286" t="s">
        <v>793</v>
      </c>
      <c r="E237" s="190">
        <v>3132</v>
      </c>
      <c r="F237" s="248" t="s">
        <v>280</v>
      </c>
      <c r="G237" s="382" t="s">
        <v>778</v>
      </c>
      <c r="H237" s="191" t="s">
        <v>777</v>
      </c>
      <c r="I237" s="234">
        <v>66000</v>
      </c>
      <c r="J237" s="234">
        <v>66000</v>
      </c>
      <c r="K237" s="234"/>
      <c r="L237" s="284"/>
      <c r="M237" s="234">
        <f t="shared" si="132"/>
        <v>0</v>
      </c>
    </row>
    <row r="238" spans="1:13" ht="30.6" x14ac:dyDescent="0.25">
      <c r="A238" s="374" t="s">
        <v>774</v>
      </c>
      <c r="B238" s="240" t="s">
        <v>665</v>
      </c>
      <c r="C238" s="391" t="s">
        <v>786</v>
      </c>
      <c r="D238" s="286" t="s">
        <v>793</v>
      </c>
      <c r="E238" s="190">
        <v>3133</v>
      </c>
      <c r="F238" s="248" t="s">
        <v>258</v>
      </c>
      <c r="G238" s="382" t="s">
        <v>778</v>
      </c>
      <c r="H238" s="191" t="s">
        <v>777</v>
      </c>
      <c r="I238" s="234">
        <v>8500</v>
      </c>
      <c r="J238" s="234">
        <v>8500</v>
      </c>
      <c r="K238" s="234"/>
      <c r="L238" s="284"/>
      <c r="M238" s="234">
        <f t="shared" si="132"/>
        <v>0</v>
      </c>
    </row>
    <row r="239" spans="1:13" ht="30.6" x14ac:dyDescent="0.25">
      <c r="A239" s="374" t="s">
        <v>774</v>
      </c>
      <c r="B239" s="240" t="s">
        <v>665</v>
      </c>
      <c r="C239" s="391" t="s">
        <v>786</v>
      </c>
      <c r="D239" s="286" t="s">
        <v>793</v>
      </c>
      <c r="E239" s="317">
        <v>32</v>
      </c>
      <c r="F239" s="288"/>
      <c r="G239" s="378" t="s">
        <v>778</v>
      </c>
      <c r="H239" s="289" t="s">
        <v>777</v>
      </c>
      <c r="I239" s="290">
        <f t="shared" ref="I239:L239" si="149">I240+I242+I244</f>
        <v>2713500</v>
      </c>
      <c r="J239" s="290">
        <f t="shared" ref="J239" si="150">J240+J242+J244</f>
        <v>2713500</v>
      </c>
      <c r="K239" s="290">
        <f t="shared" si="149"/>
        <v>0</v>
      </c>
      <c r="L239" s="290">
        <f t="shared" si="149"/>
        <v>0</v>
      </c>
      <c r="M239" s="290">
        <f t="shared" si="132"/>
        <v>0</v>
      </c>
    </row>
    <row r="240" spans="1:13" s="152" customFormat="1" ht="30.6" x14ac:dyDescent="0.25">
      <c r="A240" s="374" t="s">
        <v>774</v>
      </c>
      <c r="B240" s="240" t="s">
        <v>665</v>
      </c>
      <c r="C240" s="391" t="s">
        <v>786</v>
      </c>
      <c r="D240" s="286" t="s">
        <v>793</v>
      </c>
      <c r="E240" s="189">
        <v>321</v>
      </c>
      <c r="F240" s="250"/>
      <c r="G240" s="381" t="s">
        <v>778</v>
      </c>
      <c r="H240" s="202" t="s">
        <v>777</v>
      </c>
      <c r="I240" s="159">
        <f t="shared" ref="I240:L242" si="151">I241</f>
        <v>68000</v>
      </c>
      <c r="J240" s="159">
        <f t="shared" si="151"/>
        <v>68000</v>
      </c>
      <c r="K240" s="159">
        <f t="shared" si="151"/>
        <v>0</v>
      </c>
      <c r="L240" s="159">
        <f t="shared" si="151"/>
        <v>0</v>
      </c>
      <c r="M240" s="159">
        <f t="shared" si="132"/>
        <v>0</v>
      </c>
    </row>
    <row r="241" spans="1:13" ht="30.6" x14ac:dyDescent="0.25">
      <c r="A241" s="374" t="s">
        <v>774</v>
      </c>
      <c r="B241" s="240" t="s">
        <v>665</v>
      </c>
      <c r="C241" s="391" t="s">
        <v>786</v>
      </c>
      <c r="D241" s="286" t="s">
        <v>793</v>
      </c>
      <c r="E241" s="190">
        <v>3211</v>
      </c>
      <c r="F241" s="248" t="s">
        <v>110</v>
      </c>
      <c r="G241" s="382" t="s">
        <v>778</v>
      </c>
      <c r="H241" s="191" t="s">
        <v>777</v>
      </c>
      <c r="I241" s="234">
        <v>68000</v>
      </c>
      <c r="J241" s="234">
        <v>68000</v>
      </c>
      <c r="K241" s="234"/>
      <c r="L241" s="284"/>
      <c r="M241" s="234">
        <f t="shared" si="132"/>
        <v>0</v>
      </c>
    </row>
    <row r="242" spans="1:13" ht="30.6" x14ac:dyDescent="0.25">
      <c r="A242" s="374" t="s">
        <v>774</v>
      </c>
      <c r="B242" s="240" t="s">
        <v>665</v>
      </c>
      <c r="C242" s="391" t="s">
        <v>786</v>
      </c>
      <c r="D242" s="286" t="s">
        <v>793</v>
      </c>
      <c r="E242" s="189">
        <v>322</v>
      </c>
      <c r="F242" s="250"/>
      <c r="G242" s="381" t="s">
        <v>778</v>
      </c>
      <c r="H242" s="202" t="s">
        <v>777</v>
      </c>
      <c r="I242" s="159">
        <f t="shared" si="151"/>
        <v>13000</v>
      </c>
      <c r="J242" s="159">
        <f t="shared" si="151"/>
        <v>13000</v>
      </c>
      <c r="K242" s="159">
        <f t="shared" si="151"/>
        <v>0</v>
      </c>
      <c r="L242" s="159">
        <f t="shared" si="151"/>
        <v>0</v>
      </c>
      <c r="M242" s="159">
        <f t="shared" si="132"/>
        <v>0</v>
      </c>
    </row>
    <row r="243" spans="1:13" s="152" customFormat="1" ht="30.6" x14ac:dyDescent="0.25">
      <c r="A243" s="374" t="s">
        <v>774</v>
      </c>
      <c r="B243" s="240" t="s">
        <v>665</v>
      </c>
      <c r="C243" s="391" t="s">
        <v>786</v>
      </c>
      <c r="D243" s="286" t="s">
        <v>793</v>
      </c>
      <c r="E243" s="190">
        <v>3223</v>
      </c>
      <c r="F243" s="248" t="s">
        <v>115</v>
      </c>
      <c r="G243" s="382" t="s">
        <v>778</v>
      </c>
      <c r="H243" s="191" t="s">
        <v>777</v>
      </c>
      <c r="I243" s="234">
        <v>13000</v>
      </c>
      <c r="J243" s="234">
        <v>13000</v>
      </c>
      <c r="K243" s="234"/>
      <c r="L243" s="284"/>
      <c r="M243" s="234">
        <f t="shared" si="132"/>
        <v>0</v>
      </c>
    </row>
    <row r="244" spans="1:13" ht="30.6" x14ac:dyDescent="0.25">
      <c r="A244" s="374" t="s">
        <v>774</v>
      </c>
      <c r="B244" s="240" t="s">
        <v>665</v>
      </c>
      <c r="C244" s="391" t="s">
        <v>786</v>
      </c>
      <c r="D244" s="286" t="s">
        <v>793</v>
      </c>
      <c r="E244" s="189">
        <v>323</v>
      </c>
      <c r="F244" s="250"/>
      <c r="G244" s="381" t="s">
        <v>778</v>
      </c>
      <c r="H244" s="202" t="s">
        <v>777</v>
      </c>
      <c r="I244" s="159">
        <f t="shared" ref="I244:L244" si="152">SUM(I245:I247)</f>
        <v>2632500</v>
      </c>
      <c r="J244" s="159">
        <f t="shared" ref="J244" si="153">SUM(J245:J247)</f>
        <v>2632500</v>
      </c>
      <c r="K244" s="159">
        <f t="shared" si="152"/>
        <v>0</v>
      </c>
      <c r="L244" s="159">
        <f t="shared" si="152"/>
        <v>0</v>
      </c>
      <c r="M244" s="159">
        <f t="shared" si="132"/>
        <v>0</v>
      </c>
    </row>
    <row r="245" spans="1:13" s="152" customFormat="1" ht="30.6" x14ac:dyDescent="0.25">
      <c r="A245" s="374" t="s">
        <v>774</v>
      </c>
      <c r="B245" s="240" t="s">
        <v>665</v>
      </c>
      <c r="C245" s="391" t="s">
        <v>786</v>
      </c>
      <c r="D245" s="286" t="s">
        <v>793</v>
      </c>
      <c r="E245" s="190">
        <v>3233</v>
      </c>
      <c r="F245" s="248" t="s">
        <v>119</v>
      </c>
      <c r="G245" s="382" t="s">
        <v>778</v>
      </c>
      <c r="H245" s="191" t="s">
        <v>777</v>
      </c>
      <c r="I245" s="234">
        <v>32500</v>
      </c>
      <c r="J245" s="234">
        <v>32500</v>
      </c>
      <c r="K245" s="234"/>
      <c r="L245" s="284"/>
      <c r="M245" s="234">
        <f t="shared" si="132"/>
        <v>0</v>
      </c>
    </row>
    <row r="246" spans="1:13" ht="30.6" x14ac:dyDescent="0.25">
      <c r="A246" s="374" t="s">
        <v>774</v>
      </c>
      <c r="B246" s="240" t="s">
        <v>665</v>
      </c>
      <c r="C246" s="391" t="s">
        <v>786</v>
      </c>
      <c r="D246" s="286" t="s">
        <v>793</v>
      </c>
      <c r="E246" s="190">
        <v>3237</v>
      </c>
      <c r="F246" s="248" t="s">
        <v>36</v>
      </c>
      <c r="G246" s="382" t="s">
        <v>778</v>
      </c>
      <c r="H246" s="191" t="s">
        <v>777</v>
      </c>
      <c r="I246" s="234">
        <v>765000</v>
      </c>
      <c r="J246" s="234">
        <v>765000</v>
      </c>
      <c r="K246" s="234"/>
      <c r="L246" s="284"/>
      <c r="M246" s="234">
        <f t="shared" si="132"/>
        <v>0</v>
      </c>
    </row>
    <row r="247" spans="1:13" ht="30.6" x14ac:dyDescent="0.25">
      <c r="A247" s="374" t="s">
        <v>774</v>
      </c>
      <c r="B247" s="240" t="s">
        <v>665</v>
      </c>
      <c r="C247" s="391" t="s">
        <v>786</v>
      </c>
      <c r="D247" s="286" t="s">
        <v>793</v>
      </c>
      <c r="E247" s="190">
        <v>3238</v>
      </c>
      <c r="F247" s="248" t="s">
        <v>122</v>
      </c>
      <c r="G247" s="382" t="s">
        <v>778</v>
      </c>
      <c r="H247" s="191" t="s">
        <v>777</v>
      </c>
      <c r="I247" s="234">
        <v>1835000</v>
      </c>
      <c r="J247" s="234">
        <v>1835000</v>
      </c>
      <c r="K247" s="234"/>
      <c r="L247" s="284"/>
      <c r="M247" s="234">
        <f t="shared" si="132"/>
        <v>0</v>
      </c>
    </row>
    <row r="248" spans="1:13" ht="30.6" x14ac:dyDescent="0.25">
      <c r="A248" s="374" t="s">
        <v>774</v>
      </c>
      <c r="B248" s="240" t="s">
        <v>665</v>
      </c>
      <c r="C248" s="391" t="s">
        <v>786</v>
      </c>
      <c r="D248" s="286" t="s">
        <v>793</v>
      </c>
      <c r="E248" s="317">
        <v>42</v>
      </c>
      <c r="F248" s="288"/>
      <c r="G248" s="378" t="s">
        <v>778</v>
      </c>
      <c r="H248" s="289" t="s">
        <v>777</v>
      </c>
      <c r="I248" s="290">
        <f t="shared" ref="I248:L249" si="154">I249</f>
        <v>1000000</v>
      </c>
      <c r="J248" s="290">
        <f t="shared" si="154"/>
        <v>1000000</v>
      </c>
      <c r="K248" s="290">
        <f t="shared" si="154"/>
        <v>0</v>
      </c>
      <c r="L248" s="290">
        <f t="shared" si="154"/>
        <v>0</v>
      </c>
      <c r="M248" s="290">
        <f t="shared" si="132"/>
        <v>0</v>
      </c>
    </row>
    <row r="249" spans="1:13" ht="30.6" x14ac:dyDescent="0.25">
      <c r="A249" s="374" t="s">
        <v>774</v>
      </c>
      <c r="B249" s="240" t="s">
        <v>665</v>
      </c>
      <c r="C249" s="391" t="s">
        <v>786</v>
      </c>
      <c r="D249" s="286" t="s">
        <v>793</v>
      </c>
      <c r="E249" s="189">
        <v>422</v>
      </c>
      <c r="F249" s="250"/>
      <c r="G249" s="381" t="s">
        <v>778</v>
      </c>
      <c r="H249" s="202" t="s">
        <v>777</v>
      </c>
      <c r="I249" s="159">
        <f t="shared" si="154"/>
        <v>1000000</v>
      </c>
      <c r="J249" s="159">
        <f t="shared" si="154"/>
        <v>1000000</v>
      </c>
      <c r="K249" s="159">
        <f t="shared" si="154"/>
        <v>0</v>
      </c>
      <c r="L249" s="159">
        <f t="shared" si="154"/>
        <v>0</v>
      </c>
      <c r="M249" s="159">
        <f t="shared" si="132"/>
        <v>0</v>
      </c>
    </row>
    <row r="250" spans="1:13" s="152" customFormat="1" ht="30.6" x14ac:dyDescent="0.25">
      <c r="A250" s="374" t="s">
        <v>774</v>
      </c>
      <c r="B250" s="240" t="s">
        <v>665</v>
      </c>
      <c r="C250" s="391" t="s">
        <v>786</v>
      </c>
      <c r="D250" s="286" t="s">
        <v>793</v>
      </c>
      <c r="E250" s="190">
        <v>4222</v>
      </c>
      <c r="F250" s="248" t="s">
        <v>130</v>
      </c>
      <c r="G250" s="382" t="s">
        <v>778</v>
      </c>
      <c r="H250" s="191" t="s">
        <v>777</v>
      </c>
      <c r="I250" s="234">
        <v>1000000</v>
      </c>
      <c r="J250" s="234">
        <v>1000000</v>
      </c>
      <c r="K250" s="234"/>
      <c r="L250" s="284"/>
      <c r="M250" s="234">
        <f t="shared" si="132"/>
        <v>0</v>
      </c>
    </row>
    <row r="251" spans="1:13" s="152" customFormat="1" ht="62.4" customHeight="1" x14ac:dyDescent="0.25">
      <c r="A251" s="374" t="s">
        <v>774</v>
      </c>
      <c r="B251" s="240" t="s">
        <v>665</v>
      </c>
      <c r="C251" s="391" t="s">
        <v>787</v>
      </c>
      <c r="D251" s="286"/>
      <c r="E251" s="315"/>
      <c r="F251" s="316" t="s">
        <v>688</v>
      </c>
      <c r="G251" s="376" t="s">
        <v>778</v>
      </c>
      <c r="H251" s="295" t="s">
        <v>777</v>
      </c>
      <c r="I251" s="313">
        <f>I252+I258+I271+I274+I280+I293</f>
        <v>315000</v>
      </c>
      <c r="J251" s="313">
        <f>J252+J258+J271+J274+J280+J293</f>
        <v>315000</v>
      </c>
      <c r="K251" s="313" t="e">
        <f>K252+K258+K271+K274+K280+K293</f>
        <v>#REF!</v>
      </c>
      <c r="L251" s="313" t="e">
        <f>L252+L258+L271+L274+L280+L293</f>
        <v>#REF!</v>
      </c>
      <c r="M251" s="313">
        <f t="shared" si="132"/>
        <v>0</v>
      </c>
    </row>
    <row r="252" spans="1:13" s="152" customFormat="1" ht="30.6" x14ac:dyDescent="0.25">
      <c r="A252" s="374" t="s">
        <v>774</v>
      </c>
      <c r="B252" s="240" t="s">
        <v>665</v>
      </c>
      <c r="C252" s="391" t="s">
        <v>787</v>
      </c>
      <c r="D252" s="286" t="s">
        <v>791</v>
      </c>
      <c r="E252" s="317">
        <v>31</v>
      </c>
      <c r="F252" s="288"/>
      <c r="G252" s="378" t="s">
        <v>778</v>
      </c>
      <c r="H252" s="289" t="s">
        <v>777</v>
      </c>
      <c r="I252" s="290">
        <f t="shared" ref="I252:L252" si="155">I253+I255</f>
        <v>18000</v>
      </c>
      <c r="J252" s="290">
        <f t="shared" ref="J252" si="156">J253+J255</f>
        <v>18000</v>
      </c>
      <c r="K252" s="290">
        <f t="shared" si="155"/>
        <v>0</v>
      </c>
      <c r="L252" s="290">
        <f t="shared" si="155"/>
        <v>0</v>
      </c>
      <c r="M252" s="290">
        <f t="shared" si="132"/>
        <v>0</v>
      </c>
    </row>
    <row r="253" spans="1:13" s="152" customFormat="1" ht="30.6" x14ac:dyDescent="0.25">
      <c r="A253" s="374" t="s">
        <v>774</v>
      </c>
      <c r="B253" s="240" t="s">
        <v>665</v>
      </c>
      <c r="C253" s="391" t="s">
        <v>787</v>
      </c>
      <c r="D253" s="286" t="s">
        <v>791</v>
      </c>
      <c r="E253" s="189">
        <v>311</v>
      </c>
      <c r="F253" s="250"/>
      <c r="G253" s="381" t="s">
        <v>778</v>
      </c>
      <c r="H253" s="202" t="s">
        <v>777</v>
      </c>
      <c r="I253" s="159">
        <f t="shared" ref="I253:L253" si="157">SUM(I254)</f>
        <v>14000</v>
      </c>
      <c r="J253" s="159">
        <f t="shared" si="157"/>
        <v>14000</v>
      </c>
      <c r="K253" s="159">
        <f t="shared" si="157"/>
        <v>0</v>
      </c>
      <c r="L253" s="159">
        <f t="shared" si="157"/>
        <v>0</v>
      </c>
      <c r="M253" s="159">
        <f t="shared" si="132"/>
        <v>0</v>
      </c>
    </row>
    <row r="254" spans="1:13" ht="30.6" x14ac:dyDescent="0.25">
      <c r="A254" s="374" t="s">
        <v>774</v>
      </c>
      <c r="B254" s="240" t="s">
        <v>665</v>
      </c>
      <c r="C254" s="391" t="s">
        <v>787</v>
      </c>
      <c r="D254" s="286" t="s">
        <v>791</v>
      </c>
      <c r="E254" s="190">
        <v>3111</v>
      </c>
      <c r="F254" s="248" t="s">
        <v>19</v>
      </c>
      <c r="G254" s="382" t="s">
        <v>778</v>
      </c>
      <c r="H254" s="191" t="s">
        <v>777</v>
      </c>
      <c r="I254" s="234">
        <v>14000</v>
      </c>
      <c r="J254" s="234">
        <v>14000</v>
      </c>
      <c r="K254" s="234"/>
      <c r="L254" s="269">
        <f>K254</f>
        <v>0</v>
      </c>
      <c r="M254" s="234">
        <f t="shared" si="132"/>
        <v>0</v>
      </c>
    </row>
    <row r="255" spans="1:13" s="152" customFormat="1" ht="30.6" x14ac:dyDescent="0.25">
      <c r="A255" s="374" t="s">
        <v>774</v>
      </c>
      <c r="B255" s="240" t="s">
        <v>665</v>
      </c>
      <c r="C255" s="391" t="s">
        <v>787</v>
      </c>
      <c r="D255" s="286" t="s">
        <v>791</v>
      </c>
      <c r="E255" s="189">
        <v>313</v>
      </c>
      <c r="F255" s="250"/>
      <c r="G255" s="381" t="s">
        <v>778</v>
      </c>
      <c r="H255" s="202" t="s">
        <v>777</v>
      </c>
      <c r="I255" s="159">
        <f t="shared" ref="I255:L255" si="158">SUM(I256:I257)</f>
        <v>4000</v>
      </c>
      <c r="J255" s="159">
        <f t="shared" ref="J255" si="159">SUM(J256:J257)</f>
        <v>4000</v>
      </c>
      <c r="K255" s="159">
        <f t="shared" si="158"/>
        <v>0</v>
      </c>
      <c r="L255" s="159">
        <f t="shared" si="158"/>
        <v>0</v>
      </c>
      <c r="M255" s="159">
        <f t="shared" si="132"/>
        <v>0</v>
      </c>
    </row>
    <row r="256" spans="1:13" ht="31.2" customHeight="1" x14ac:dyDescent="0.25">
      <c r="A256" s="374" t="s">
        <v>774</v>
      </c>
      <c r="B256" s="240" t="s">
        <v>665</v>
      </c>
      <c r="C256" s="391" t="s">
        <v>787</v>
      </c>
      <c r="D256" s="286" t="s">
        <v>791</v>
      </c>
      <c r="E256" s="190">
        <v>3132</v>
      </c>
      <c r="F256" s="248" t="s">
        <v>280</v>
      </c>
      <c r="G256" s="382" t="s">
        <v>778</v>
      </c>
      <c r="H256" s="191" t="s">
        <v>777</v>
      </c>
      <c r="I256" s="234">
        <v>3000</v>
      </c>
      <c r="J256" s="234">
        <v>3000</v>
      </c>
      <c r="K256" s="234"/>
      <c r="L256" s="269">
        <f t="shared" ref="L256:L257" si="160">K256</f>
        <v>0</v>
      </c>
      <c r="M256" s="234">
        <f t="shared" ref="M256:M305" si="161">I256-J256</f>
        <v>0</v>
      </c>
    </row>
    <row r="257" spans="1:13" ht="30.6" x14ac:dyDescent="0.25">
      <c r="A257" s="374" t="s">
        <v>774</v>
      </c>
      <c r="B257" s="240" t="s">
        <v>665</v>
      </c>
      <c r="C257" s="391" t="s">
        <v>787</v>
      </c>
      <c r="D257" s="286" t="s">
        <v>791</v>
      </c>
      <c r="E257" s="190">
        <v>3133</v>
      </c>
      <c r="F257" s="248" t="s">
        <v>687</v>
      </c>
      <c r="G257" s="382" t="s">
        <v>778</v>
      </c>
      <c r="H257" s="191" t="s">
        <v>777</v>
      </c>
      <c r="I257" s="234">
        <v>1000</v>
      </c>
      <c r="J257" s="234">
        <v>1000</v>
      </c>
      <c r="K257" s="234"/>
      <c r="L257" s="269">
        <f t="shared" si="160"/>
        <v>0</v>
      </c>
      <c r="M257" s="234">
        <f t="shared" si="161"/>
        <v>0</v>
      </c>
    </row>
    <row r="258" spans="1:13" ht="30.6" x14ac:dyDescent="0.25">
      <c r="A258" s="374" t="s">
        <v>774</v>
      </c>
      <c r="B258" s="240" t="s">
        <v>665</v>
      </c>
      <c r="C258" s="391" t="s">
        <v>787</v>
      </c>
      <c r="D258" s="286" t="s">
        <v>791</v>
      </c>
      <c r="E258" s="317">
        <v>32</v>
      </c>
      <c r="F258" s="288"/>
      <c r="G258" s="378" t="s">
        <v>778</v>
      </c>
      <c r="H258" s="289" t="s">
        <v>777</v>
      </c>
      <c r="I258" s="290">
        <f>I259+I262+I264+I269</f>
        <v>29000</v>
      </c>
      <c r="J258" s="290">
        <f>J259+J262+J264+J269</f>
        <v>29000</v>
      </c>
      <c r="K258" s="290">
        <f>K259+K262+K264+K269</f>
        <v>0</v>
      </c>
      <c r="L258" s="290">
        <f>L259+L262+L264+L269</f>
        <v>0</v>
      </c>
      <c r="M258" s="290">
        <f t="shared" si="161"/>
        <v>0</v>
      </c>
    </row>
    <row r="259" spans="1:13" s="152" customFormat="1" ht="30.6" x14ac:dyDescent="0.25">
      <c r="A259" s="374" t="s">
        <v>774</v>
      </c>
      <c r="B259" s="240" t="s">
        <v>665</v>
      </c>
      <c r="C259" s="391" t="s">
        <v>787</v>
      </c>
      <c r="D259" s="286" t="s">
        <v>791</v>
      </c>
      <c r="E259" s="189">
        <v>321</v>
      </c>
      <c r="F259" s="250"/>
      <c r="G259" s="381" t="s">
        <v>778</v>
      </c>
      <c r="H259" s="202" t="s">
        <v>777</v>
      </c>
      <c r="I259" s="159">
        <f t="shared" ref="I259:L259" si="162">SUM(I260+I261)</f>
        <v>7000</v>
      </c>
      <c r="J259" s="159">
        <f t="shared" ref="J259" si="163">SUM(J260+J261)</f>
        <v>7000</v>
      </c>
      <c r="K259" s="159">
        <f t="shared" si="162"/>
        <v>0</v>
      </c>
      <c r="L259" s="159">
        <f t="shared" si="162"/>
        <v>0</v>
      </c>
      <c r="M259" s="159">
        <f t="shared" si="161"/>
        <v>0</v>
      </c>
    </row>
    <row r="260" spans="1:13" ht="30.6" x14ac:dyDescent="0.25">
      <c r="A260" s="374" t="s">
        <v>774</v>
      </c>
      <c r="B260" s="240" t="s">
        <v>665</v>
      </c>
      <c r="C260" s="391" t="s">
        <v>787</v>
      </c>
      <c r="D260" s="286" t="s">
        <v>791</v>
      </c>
      <c r="E260" s="190">
        <v>3211</v>
      </c>
      <c r="F260" s="248" t="s">
        <v>110</v>
      </c>
      <c r="G260" s="382" t="s">
        <v>778</v>
      </c>
      <c r="H260" s="191" t="s">
        <v>777</v>
      </c>
      <c r="I260" s="234">
        <v>6000</v>
      </c>
      <c r="J260" s="234">
        <v>6000</v>
      </c>
      <c r="K260" s="234"/>
      <c r="L260" s="269">
        <f>K260</f>
        <v>0</v>
      </c>
      <c r="M260" s="234">
        <f t="shared" si="161"/>
        <v>0</v>
      </c>
    </row>
    <row r="261" spans="1:13" ht="30.6" x14ac:dyDescent="0.25">
      <c r="A261" s="374" t="s">
        <v>774</v>
      </c>
      <c r="B261" s="240" t="s">
        <v>665</v>
      </c>
      <c r="C261" s="391" t="s">
        <v>787</v>
      </c>
      <c r="D261" s="286" t="s">
        <v>791</v>
      </c>
      <c r="E261" s="190">
        <v>3213</v>
      </c>
      <c r="F261" s="248" t="s">
        <v>112</v>
      </c>
      <c r="G261" s="382" t="s">
        <v>778</v>
      </c>
      <c r="H261" s="191" t="s">
        <v>777</v>
      </c>
      <c r="I261" s="234">
        <v>1000</v>
      </c>
      <c r="J261" s="234">
        <v>1000</v>
      </c>
      <c r="K261" s="234"/>
      <c r="L261" s="269">
        <f>K261</f>
        <v>0</v>
      </c>
      <c r="M261" s="234">
        <f t="shared" si="161"/>
        <v>0</v>
      </c>
    </row>
    <row r="262" spans="1:13" s="152" customFormat="1" ht="30.6" x14ac:dyDescent="0.25">
      <c r="A262" s="374" t="s">
        <v>774</v>
      </c>
      <c r="B262" s="240" t="s">
        <v>665</v>
      </c>
      <c r="C262" s="391" t="s">
        <v>787</v>
      </c>
      <c r="D262" s="286" t="s">
        <v>791</v>
      </c>
      <c r="E262" s="189">
        <v>322</v>
      </c>
      <c r="F262" s="250"/>
      <c r="G262" s="381" t="s">
        <v>778</v>
      </c>
      <c r="H262" s="202" t="s">
        <v>777</v>
      </c>
      <c r="I262" s="159">
        <f t="shared" ref="I262:L262" si="164">SUM(I263)</f>
        <v>1000</v>
      </c>
      <c r="J262" s="159">
        <f t="shared" si="164"/>
        <v>1000</v>
      </c>
      <c r="K262" s="159">
        <f t="shared" si="164"/>
        <v>0</v>
      </c>
      <c r="L262" s="159">
        <f t="shared" si="164"/>
        <v>0</v>
      </c>
      <c r="M262" s="159">
        <f t="shared" si="161"/>
        <v>0</v>
      </c>
    </row>
    <row r="263" spans="1:13" ht="30.6" x14ac:dyDescent="0.25">
      <c r="A263" s="374" t="s">
        <v>774</v>
      </c>
      <c r="B263" s="240" t="s">
        <v>665</v>
      </c>
      <c r="C263" s="391" t="s">
        <v>787</v>
      </c>
      <c r="D263" s="286" t="s">
        <v>791</v>
      </c>
      <c r="E263" s="190">
        <v>3223</v>
      </c>
      <c r="F263" s="248" t="s">
        <v>115</v>
      </c>
      <c r="G263" s="382" t="s">
        <v>778</v>
      </c>
      <c r="H263" s="191" t="s">
        <v>777</v>
      </c>
      <c r="I263" s="234">
        <v>1000</v>
      </c>
      <c r="J263" s="234">
        <v>1000</v>
      </c>
      <c r="K263" s="234"/>
      <c r="L263" s="269">
        <f>K263</f>
        <v>0</v>
      </c>
      <c r="M263" s="234">
        <f t="shared" si="161"/>
        <v>0</v>
      </c>
    </row>
    <row r="264" spans="1:13" s="152" customFormat="1" ht="30.6" x14ac:dyDescent="0.25">
      <c r="A264" s="374" t="s">
        <v>774</v>
      </c>
      <c r="B264" s="240" t="s">
        <v>665</v>
      </c>
      <c r="C264" s="391" t="s">
        <v>787</v>
      </c>
      <c r="D264" s="286" t="s">
        <v>791</v>
      </c>
      <c r="E264" s="189">
        <v>323</v>
      </c>
      <c r="F264" s="250"/>
      <c r="G264" s="381" t="s">
        <v>778</v>
      </c>
      <c r="H264" s="202" t="s">
        <v>777</v>
      </c>
      <c r="I264" s="159">
        <f>SUM(I265:I268)</f>
        <v>18000</v>
      </c>
      <c r="J264" s="159">
        <f>SUM(J265:J268)</f>
        <v>18000</v>
      </c>
      <c r="K264" s="159">
        <f>SUM(K265:K268)</f>
        <v>0</v>
      </c>
      <c r="L264" s="159">
        <f>SUM(L265:L268)</f>
        <v>0</v>
      </c>
      <c r="M264" s="159">
        <f t="shared" si="161"/>
        <v>0</v>
      </c>
    </row>
    <row r="265" spans="1:13" ht="30.6" x14ac:dyDescent="0.25">
      <c r="A265" s="374" t="s">
        <v>774</v>
      </c>
      <c r="B265" s="240" t="s">
        <v>665</v>
      </c>
      <c r="C265" s="391" t="s">
        <v>787</v>
      </c>
      <c r="D265" s="286" t="s">
        <v>791</v>
      </c>
      <c r="E265" s="190">
        <v>3231</v>
      </c>
      <c r="F265" s="248" t="s">
        <v>117</v>
      </c>
      <c r="G265" s="382" t="s">
        <v>778</v>
      </c>
      <c r="H265" s="191" t="s">
        <v>777</v>
      </c>
      <c r="I265" s="234">
        <v>1000</v>
      </c>
      <c r="J265" s="234">
        <v>1000</v>
      </c>
      <c r="K265" s="234"/>
      <c r="L265" s="269">
        <f t="shared" ref="L265:L268" si="165">K265</f>
        <v>0</v>
      </c>
      <c r="M265" s="234">
        <f t="shared" si="161"/>
        <v>0</v>
      </c>
    </row>
    <row r="266" spans="1:13" ht="30.6" x14ac:dyDescent="0.25">
      <c r="A266" s="374" t="s">
        <v>774</v>
      </c>
      <c r="B266" s="240" t="s">
        <v>665</v>
      </c>
      <c r="C266" s="391" t="s">
        <v>787</v>
      </c>
      <c r="D266" s="286" t="s">
        <v>791</v>
      </c>
      <c r="E266" s="190">
        <v>3233</v>
      </c>
      <c r="F266" s="248" t="s">
        <v>119</v>
      </c>
      <c r="G266" s="382" t="s">
        <v>778</v>
      </c>
      <c r="H266" s="191" t="s">
        <v>777</v>
      </c>
      <c r="I266" s="234">
        <v>2000</v>
      </c>
      <c r="J266" s="234">
        <v>2000</v>
      </c>
      <c r="K266" s="234"/>
      <c r="L266" s="269">
        <f t="shared" si="165"/>
        <v>0</v>
      </c>
      <c r="M266" s="234">
        <f t="shared" si="161"/>
        <v>0</v>
      </c>
    </row>
    <row r="267" spans="1:13" s="318" customFormat="1" ht="30.6" x14ac:dyDescent="0.25">
      <c r="A267" s="374" t="s">
        <v>774</v>
      </c>
      <c r="B267" s="240" t="s">
        <v>665</v>
      </c>
      <c r="C267" s="391" t="s">
        <v>787</v>
      </c>
      <c r="D267" s="286" t="s">
        <v>791</v>
      </c>
      <c r="E267" s="190">
        <v>3237</v>
      </c>
      <c r="F267" s="248" t="s">
        <v>36</v>
      </c>
      <c r="G267" s="382" t="s">
        <v>778</v>
      </c>
      <c r="H267" s="191" t="s">
        <v>777</v>
      </c>
      <c r="I267" s="234">
        <v>1000</v>
      </c>
      <c r="J267" s="234">
        <v>1000</v>
      </c>
      <c r="K267" s="234"/>
      <c r="L267" s="269">
        <f t="shared" si="165"/>
        <v>0</v>
      </c>
      <c r="M267" s="234">
        <f t="shared" si="161"/>
        <v>0</v>
      </c>
    </row>
    <row r="268" spans="1:13" ht="30.6" x14ac:dyDescent="0.25">
      <c r="A268" s="374" t="s">
        <v>774</v>
      </c>
      <c r="B268" s="240" t="s">
        <v>665</v>
      </c>
      <c r="C268" s="391" t="s">
        <v>787</v>
      </c>
      <c r="D268" s="286" t="s">
        <v>791</v>
      </c>
      <c r="E268" s="190">
        <v>3238</v>
      </c>
      <c r="F268" s="248" t="s">
        <v>122</v>
      </c>
      <c r="G268" s="382" t="s">
        <v>778</v>
      </c>
      <c r="H268" s="191" t="s">
        <v>777</v>
      </c>
      <c r="I268" s="234">
        <v>14000</v>
      </c>
      <c r="J268" s="234">
        <v>14000</v>
      </c>
      <c r="K268" s="234"/>
      <c r="L268" s="269">
        <f t="shared" si="165"/>
        <v>0</v>
      </c>
      <c r="M268" s="234">
        <f t="shared" si="161"/>
        <v>0</v>
      </c>
    </row>
    <row r="269" spans="1:13" s="152" customFormat="1" ht="30.6" x14ac:dyDescent="0.25">
      <c r="A269" s="374" t="s">
        <v>774</v>
      </c>
      <c r="B269" s="240" t="s">
        <v>665</v>
      </c>
      <c r="C269" s="391" t="s">
        <v>787</v>
      </c>
      <c r="D269" s="286" t="s">
        <v>791</v>
      </c>
      <c r="E269" s="189">
        <v>329</v>
      </c>
      <c r="F269" s="250"/>
      <c r="G269" s="381" t="s">
        <v>778</v>
      </c>
      <c r="H269" s="202" t="s">
        <v>777</v>
      </c>
      <c r="I269" s="159">
        <f t="shared" ref="I269:L269" si="166">SUM(I270)</f>
        <v>3000</v>
      </c>
      <c r="J269" s="159">
        <f t="shared" si="166"/>
        <v>3000</v>
      </c>
      <c r="K269" s="159">
        <f t="shared" si="166"/>
        <v>0</v>
      </c>
      <c r="L269" s="159">
        <f t="shared" si="166"/>
        <v>0</v>
      </c>
      <c r="M269" s="159">
        <f t="shared" si="161"/>
        <v>0</v>
      </c>
    </row>
    <row r="270" spans="1:13" ht="30.6" x14ac:dyDescent="0.25">
      <c r="A270" s="374" t="s">
        <v>774</v>
      </c>
      <c r="B270" s="240" t="s">
        <v>665</v>
      </c>
      <c r="C270" s="391" t="s">
        <v>787</v>
      </c>
      <c r="D270" s="286" t="s">
        <v>791</v>
      </c>
      <c r="E270" s="190">
        <v>3293</v>
      </c>
      <c r="F270" s="248" t="s">
        <v>124</v>
      </c>
      <c r="G270" s="382" t="s">
        <v>778</v>
      </c>
      <c r="H270" s="191" t="s">
        <v>777</v>
      </c>
      <c r="I270" s="234">
        <v>3000</v>
      </c>
      <c r="J270" s="234">
        <v>3000</v>
      </c>
      <c r="K270" s="234"/>
      <c r="L270" s="269">
        <f>K270</f>
        <v>0</v>
      </c>
      <c r="M270" s="234">
        <f t="shared" si="161"/>
        <v>0</v>
      </c>
    </row>
    <row r="271" spans="1:13" ht="30.6" x14ac:dyDescent="0.25">
      <c r="A271" s="374" t="s">
        <v>774</v>
      </c>
      <c r="B271" s="240" t="s">
        <v>665</v>
      </c>
      <c r="C271" s="391" t="s">
        <v>787</v>
      </c>
      <c r="D271" s="286" t="s">
        <v>791</v>
      </c>
      <c r="E271" s="317">
        <v>42</v>
      </c>
      <c r="F271" s="288"/>
      <c r="G271" s="378" t="s">
        <v>778</v>
      </c>
      <c r="H271" s="289" t="s">
        <v>777</v>
      </c>
      <c r="I271" s="290">
        <f>I272</f>
        <v>1000</v>
      </c>
      <c r="J271" s="290">
        <f>J272</f>
        <v>1000</v>
      </c>
      <c r="K271" s="290" t="e">
        <f>#REF!+K272</f>
        <v>#REF!</v>
      </c>
      <c r="L271" s="290" t="e">
        <f>#REF!+L272</f>
        <v>#REF!</v>
      </c>
      <c r="M271" s="290">
        <f t="shared" si="161"/>
        <v>0</v>
      </c>
    </row>
    <row r="272" spans="1:13" s="152" customFormat="1" ht="30.6" x14ac:dyDescent="0.25">
      <c r="A272" s="374" t="s">
        <v>774</v>
      </c>
      <c r="B272" s="240" t="s">
        <v>665</v>
      </c>
      <c r="C272" s="391" t="s">
        <v>787</v>
      </c>
      <c r="D272" s="286" t="s">
        <v>791</v>
      </c>
      <c r="E272" s="189">
        <v>426</v>
      </c>
      <c r="F272" s="250"/>
      <c r="G272" s="381" t="s">
        <v>778</v>
      </c>
      <c r="H272" s="202" t="s">
        <v>777</v>
      </c>
      <c r="I272" s="159">
        <f t="shared" ref="I272:L272" si="167">SUM(I273)</f>
        <v>1000</v>
      </c>
      <c r="J272" s="159">
        <f t="shared" si="167"/>
        <v>1000</v>
      </c>
      <c r="K272" s="159">
        <f t="shared" si="167"/>
        <v>0</v>
      </c>
      <c r="L272" s="159">
        <f t="shared" si="167"/>
        <v>0</v>
      </c>
      <c r="M272" s="159">
        <f t="shared" si="161"/>
        <v>0</v>
      </c>
    </row>
    <row r="273" spans="1:13" ht="30.6" x14ac:dyDescent="0.25">
      <c r="A273" s="374" t="s">
        <v>774</v>
      </c>
      <c r="B273" s="240" t="s">
        <v>665</v>
      </c>
      <c r="C273" s="391" t="s">
        <v>787</v>
      </c>
      <c r="D273" s="286" t="s">
        <v>791</v>
      </c>
      <c r="E273" s="190">
        <v>4262</v>
      </c>
      <c r="F273" s="248" t="s">
        <v>135</v>
      </c>
      <c r="G273" s="382" t="s">
        <v>778</v>
      </c>
      <c r="H273" s="191" t="s">
        <v>777</v>
      </c>
      <c r="I273" s="234">
        <v>1000</v>
      </c>
      <c r="J273" s="234">
        <v>1000</v>
      </c>
      <c r="K273" s="234"/>
      <c r="L273" s="269">
        <f>K273</f>
        <v>0</v>
      </c>
      <c r="M273" s="234">
        <f t="shared" si="161"/>
        <v>0</v>
      </c>
    </row>
    <row r="274" spans="1:13" ht="30.6" x14ac:dyDescent="0.25">
      <c r="A274" s="374" t="s">
        <v>774</v>
      </c>
      <c r="B274" s="240" t="s">
        <v>665</v>
      </c>
      <c r="C274" s="391" t="s">
        <v>787</v>
      </c>
      <c r="D274" s="286" t="s">
        <v>794</v>
      </c>
      <c r="E274" s="317">
        <v>31</v>
      </c>
      <c r="F274" s="288"/>
      <c r="G274" s="378" t="s">
        <v>778</v>
      </c>
      <c r="H274" s="289" t="s">
        <v>777</v>
      </c>
      <c r="I274" s="290">
        <f t="shared" ref="I274:L274" si="168">I275+I277</f>
        <v>92000</v>
      </c>
      <c r="J274" s="290">
        <f t="shared" ref="J274" si="169">J275+J277</f>
        <v>92000</v>
      </c>
      <c r="K274" s="290">
        <f t="shared" si="168"/>
        <v>0</v>
      </c>
      <c r="L274" s="290">
        <f t="shared" si="168"/>
        <v>0</v>
      </c>
      <c r="M274" s="290">
        <f t="shared" si="161"/>
        <v>0</v>
      </c>
    </row>
    <row r="275" spans="1:13" s="152" customFormat="1" ht="30.6" x14ac:dyDescent="0.25">
      <c r="A275" s="374" t="s">
        <v>774</v>
      </c>
      <c r="B275" s="240" t="s">
        <v>665</v>
      </c>
      <c r="C275" s="391" t="s">
        <v>787</v>
      </c>
      <c r="D275" s="286" t="s">
        <v>794</v>
      </c>
      <c r="E275" s="189">
        <v>311</v>
      </c>
      <c r="F275" s="250"/>
      <c r="G275" s="381" t="s">
        <v>778</v>
      </c>
      <c r="H275" s="202" t="s">
        <v>777</v>
      </c>
      <c r="I275" s="159">
        <f t="shared" ref="I275:L275" si="170">SUM(I276)</f>
        <v>78000</v>
      </c>
      <c r="J275" s="159">
        <f t="shared" si="170"/>
        <v>78000</v>
      </c>
      <c r="K275" s="159">
        <f t="shared" si="170"/>
        <v>0</v>
      </c>
      <c r="L275" s="159">
        <f t="shared" si="170"/>
        <v>0</v>
      </c>
      <c r="M275" s="159">
        <f t="shared" si="161"/>
        <v>0</v>
      </c>
    </row>
    <row r="276" spans="1:13" ht="30.6" x14ac:dyDescent="0.25">
      <c r="A276" s="374" t="s">
        <v>774</v>
      </c>
      <c r="B276" s="240" t="s">
        <v>665</v>
      </c>
      <c r="C276" s="391" t="s">
        <v>787</v>
      </c>
      <c r="D276" s="286" t="s">
        <v>794</v>
      </c>
      <c r="E276" s="190">
        <v>3111</v>
      </c>
      <c r="F276" s="248" t="s">
        <v>19</v>
      </c>
      <c r="G276" s="382" t="s">
        <v>778</v>
      </c>
      <c r="H276" s="191" t="s">
        <v>777</v>
      </c>
      <c r="I276" s="234">
        <v>78000</v>
      </c>
      <c r="J276" s="234">
        <v>78000</v>
      </c>
      <c r="K276" s="234"/>
      <c r="L276" s="284"/>
      <c r="M276" s="234">
        <f t="shared" si="161"/>
        <v>0</v>
      </c>
    </row>
    <row r="277" spans="1:13" s="152" customFormat="1" ht="30.6" x14ac:dyDescent="0.25">
      <c r="A277" s="374" t="s">
        <v>774</v>
      </c>
      <c r="B277" s="240" t="s">
        <v>665</v>
      </c>
      <c r="C277" s="391" t="s">
        <v>787</v>
      </c>
      <c r="D277" s="286" t="s">
        <v>794</v>
      </c>
      <c r="E277" s="189">
        <v>313</v>
      </c>
      <c r="F277" s="250"/>
      <c r="G277" s="381" t="s">
        <v>778</v>
      </c>
      <c r="H277" s="202" t="s">
        <v>777</v>
      </c>
      <c r="I277" s="159">
        <f t="shared" ref="I277:L277" si="171">SUM(I278:I279)</f>
        <v>14000</v>
      </c>
      <c r="J277" s="159">
        <f t="shared" ref="J277" si="172">SUM(J278:J279)</f>
        <v>14000</v>
      </c>
      <c r="K277" s="159">
        <f t="shared" si="171"/>
        <v>0</v>
      </c>
      <c r="L277" s="159">
        <f t="shared" si="171"/>
        <v>0</v>
      </c>
      <c r="M277" s="159">
        <f t="shared" si="161"/>
        <v>0</v>
      </c>
    </row>
    <row r="278" spans="1:13" ht="32.4" customHeight="1" x14ac:dyDescent="0.25">
      <c r="A278" s="374" t="s">
        <v>774</v>
      </c>
      <c r="B278" s="240" t="s">
        <v>665</v>
      </c>
      <c r="C278" s="391" t="s">
        <v>787</v>
      </c>
      <c r="D278" s="286" t="s">
        <v>794</v>
      </c>
      <c r="E278" s="190">
        <v>3132</v>
      </c>
      <c r="F278" s="248" t="s">
        <v>280</v>
      </c>
      <c r="G278" s="382" t="s">
        <v>778</v>
      </c>
      <c r="H278" s="191" t="s">
        <v>777</v>
      </c>
      <c r="I278" s="234">
        <v>12000</v>
      </c>
      <c r="J278" s="234">
        <v>12000</v>
      </c>
      <c r="K278" s="234"/>
      <c r="L278" s="284"/>
      <c r="M278" s="234">
        <f t="shared" si="161"/>
        <v>0</v>
      </c>
    </row>
    <row r="279" spans="1:13" ht="30.6" x14ac:dyDescent="0.25">
      <c r="A279" s="374" t="s">
        <v>774</v>
      </c>
      <c r="B279" s="240" t="s">
        <v>665</v>
      </c>
      <c r="C279" s="391" t="s">
        <v>787</v>
      </c>
      <c r="D279" s="286" t="s">
        <v>794</v>
      </c>
      <c r="E279" s="190">
        <v>3133</v>
      </c>
      <c r="F279" s="248" t="s">
        <v>687</v>
      </c>
      <c r="G279" s="382" t="s">
        <v>778</v>
      </c>
      <c r="H279" s="191" t="s">
        <v>777</v>
      </c>
      <c r="I279" s="234">
        <v>2000</v>
      </c>
      <c r="J279" s="234">
        <v>2000</v>
      </c>
      <c r="K279" s="234"/>
      <c r="L279" s="284"/>
      <c r="M279" s="234">
        <f t="shared" si="161"/>
        <v>0</v>
      </c>
    </row>
    <row r="280" spans="1:13" ht="30.6" x14ac:dyDescent="0.25">
      <c r="A280" s="374" t="s">
        <v>774</v>
      </c>
      <c r="B280" s="240" t="s">
        <v>665</v>
      </c>
      <c r="C280" s="391" t="s">
        <v>787</v>
      </c>
      <c r="D280" s="286" t="s">
        <v>794</v>
      </c>
      <c r="E280" s="317">
        <v>32</v>
      </c>
      <c r="F280" s="288"/>
      <c r="G280" s="378" t="s">
        <v>778</v>
      </c>
      <c r="H280" s="289" t="s">
        <v>777</v>
      </c>
      <c r="I280" s="290">
        <f>I281+I284+I286+I291</f>
        <v>169000</v>
      </c>
      <c r="J280" s="290">
        <f>J281+J284+J286+J291</f>
        <v>169000</v>
      </c>
      <c r="K280" s="290">
        <f t="shared" ref="K280:L280" si="173">K281+K284+K286+K291</f>
        <v>0</v>
      </c>
      <c r="L280" s="290">
        <f t="shared" si="173"/>
        <v>0</v>
      </c>
      <c r="M280" s="290">
        <f t="shared" si="161"/>
        <v>0</v>
      </c>
    </row>
    <row r="281" spans="1:13" s="152" customFormat="1" ht="30.6" x14ac:dyDescent="0.25">
      <c r="A281" s="374" t="s">
        <v>774</v>
      </c>
      <c r="B281" s="240" t="s">
        <v>665</v>
      </c>
      <c r="C281" s="391" t="s">
        <v>787</v>
      </c>
      <c r="D281" s="286" t="s">
        <v>794</v>
      </c>
      <c r="E281" s="189">
        <v>321</v>
      </c>
      <c r="F281" s="250"/>
      <c r="G281" s="381" t="s">
        <v>778</v>
      </c>
      <c r="H281" s="202" t="s">
        <v>777</v>
      </c>
      <c r="I281" s="159">
        <f>I282+I283</f>
        <v>52500</v>
      </c>
      <c r="J281" s="159">
        <f>J282+J283</f>
        <v>52500</v>
      </c>
      <c r="K281" s="159">
        <f t="shared" ref="K281:L281" si="174">K282</f>
        <v>0</v>
      </c>
      <c r="L281" s="159">
        <f t="shared" si="174"/>
        <v>0</v>
      </c>
      <c r="M281" s="159">
        <f t="shared" si="161"/>
        <v>0</v>
      </c>
    </row>
    <row r="282" spans="1:13" ht="30.6" x14ac:dyDescent="0.25">
      <c r="A282" s="374" t="s">
        <v>774</v>
      </c>
      <c r="B282" s="240" t="s">
        <v>665</v>
      </c>
      <c r="C282" s="391" t="s">
        <v>787</v>
      </c>
      <c r="D282" s="286" t="s">
        <v>794</v>
      </c>
      <c r="E282" s="190">
        <v>3211</v>
      </c>
      <c r="F282" s="248" t="s">
        <v>110</v>
      </c>
      <c r="G282" s="382" t="s">
        <v>778</v>
      </c>
      <c r="H282" s="191" t="s">
        <v>777</v>
      </c>
      <c r="I282" s="234">
        <v>47500</v>
      </c>
      <c r="J282" s="234">
        <v>47500</v>
      </c>
      <c r="K282" s="234"/>
      <c r="L282" s="284"/>
      <c r="M282" s="234">
        <f t="shared" si="161"/>
        <v>0</v>
      </c>
    </row>
    <row r="283" spans="1:13" ht="30.6" x14ac:dyDescent="0.25">
      <c r="A283" s="374" t="s">
        <v>774</v>
      </c>
      <c r="B283" s="240" t="s">
        <v>665</v>
      </c>
      <c r="C283" s="391" t="s">
        <v>787</v>
      </c>
      <c r="D283" s="286" t="s">
        <v>794</v>
      </c>
      <c r="E283" s="190">
        <v>3213</v>
      </c>
      <c r="F283" s="248" t="s">
        <v>112</v>
      </c>
      <c r="G283" s="382" t="s">
        <v>778</v>
      </c>
      <c r="H283" s="191" t="s">
        <v>777</v>
      </c>
      <c r="I283" s="234">
        <v>5000</v>
      </c>
      <c r="J283" s="234">
        <v>5000</v>
      </c>
      <c r="K283" s="234"/>
      <c r="L283" s="284"/>
      <c r="M283" s="234">
        <f t="shared" si="161"/>
        <v>0</v>
      </c>
    </row>
    <row r="284" spans="1:13" s="152" customFormat="1" ht="30.6" x14ac:dyDescent="0.25">
      <c r="A284" s="374" t="s">
        <v>774</v>
      </c>
      <c r="B284" s="240" t="s">
        <v>665</v>
      </c>
      <c r="C284" s="391" t="s">
        <v>787</v>
      </c>
      <c r="D284" s="286" t="s">
        <v>794</v>
      </c>
      <c r="E284" s="189">
        <v>322</v>
      </c>
      <c r="F284" s="250"/>
      <c r="G284" s="381" t="s">
        <v>778</v>
      </c>
      <c r="H284" s="202" t="s">
        <v>777</v>
      </c>
      <c r="I284" s="159">
        <f t="shared" ref="I284:L284" si="175">I285</f>
        <v>4500</v>
      </c>
      <c r="J284" s="159">
        <f t="shared" si="175"/>
        <v>4500</v>
      </c>
      <c r="K284" s="159">
        <f t="shared" si="175"/>
        <v>0</v>
      </c>
      <c r="L284" s="159">
        <f t="shared" si="175"/>
        <v>0</v>
      </c>
      <c r="M284" s="159">
        <f t="shared" si="161"/>
        <v>0</v>
      </c>
    </row>
    <row r="285" spans="1:13" ht="30.6" x14ac:dyDescent="0.25">
      <c r="A285" s="374" t="s">
        <v>774</v>
      </c>
      <c r="B285" s="240" t="s">
        <v>665</v>
      </c>
      <c r="C285" s="391" t="s">
        <v>787</v>
      </c>
      <c r="D285" s="286" t="s">
        <v>794</v>
      </c>
      <c r="E285" s="190">
        <v>3223</v>
      </c>
      <c r="F285" s="248" t="s">
        <v>115</v>
      </c>
      <c r="G285" s="382" t="s">
        <v>778</v>
      </c>
      <c r="H285" s="191" t="s">
        <v>777</v>
      </c>
      <c r="I285" s="234">
        <v>4500</v>
      </c>
      <c r="J285" s="234">
        <v>4500</v>
      </c>
      <c r="K285" s="234"/>
      <c r="L285" s="284"/>
      <c r="M285" s="234">
        <f t="shared" si="161"/>
        <v>0</v>
      </c>
    </row>
    <row r="286" spans="1:13" s="152" customFormat="1" ht="30.6" x14ac:dyDescent="0.25">
      <c r="A286" s="374" t="s">
        <v>774</v>
      </c>
      <c r="B286" s="240" t="s">
        <v>665</v>
      </c>
      <c r="C286" s="391" t="s">
        <v>787</v>
      </c>
      <c r="D286" s="286" t="s">
        <v>794</v>
      </c>
      <c r="E286" s="189">
        <v>323</v>
      </c>
      <c r="F286" s="250"/>
      <c r="G286" s="381" t="s">
        <v>778</v>
      </c>
      <c r="H286" s="202" t="s">
        <v>777</v>
      </c>
      <c r="I286" s="159">
        <f t="shared" ref="I286:L286" si="176">SUM(I287:I290)</f>
        <v>95000</v>
      </c>
      <c r="J286" s="159">
        <f t="shared" ref="J286" si="177">SUM(J287:J290)</f>
        <v>95000</v>
      </c>
      <c r="K286" s="159">
        <f t="shared" si="176"/>
        <v>0</v>
      </c>
      <c r="L286" s="159">
        <f t="shared" si="176"/>
        <v>0</v>
      </c>
      <c r="M286" s="159">
        <f t="shared" si="161"/>
        <v>0</v>
      </c>
    </row>
    <row r="287" spans="1:13" ht="30.6" x14ac:dyDescent="0.25">
      <c r="A287" s="374" t="s">
        <v>774</v>
      </c>
      <c r="B287" s="240" t="s">
        <v>665</v>
      </c>
      <c r="C287" s="391" t="s">
        <v>787</v>
      </c>
      <c r="D287" s="286" t="s">
        <v>794</v>
      </c>
      <c r="E287" s="190">
        <v>3231</v>
      </c>
      <c r="F287" s="248" t="s">
        <v>117</v>
      </c>
      <c r="G287" s="382" t="s">
        <v>778</v>
      </c>
      <c r="H287" s="191" t="s">
        <v>777</v>
      </c>
      <c r="I287" s="234">
        <v>5000</v>
      </c>
      <c r="J287" s="234">
        <v>5000</v>
      </c>
      <c r="K287" s="234"/>
      <c r="L287" s="284"/>
      <c r="M287" s="234">
        <f t="shared" si="161"/>
        <v>0</v>
      </c>
    </row>
    <row r="288" spans="1:13" ht="30.6" x14ac:dyDescent="0.25">
      <c r="A288" s="374" t="s">
        <v>774</v>
      </c>
      <c r="B288" s="240" t="s">
        <v>665</v>
      </c>
      <c r="C288" s="391" t="s">
        <v>787</v>
      </c>
      <c r="D288" s="286" t="s">
        <v>794</v>
      </c>
      <c r="E288" s="190">
        <v>3233</v>
      </c>
      <c r="F288" s="248" t="s">
        <v>119</v>
      </c>
      <c r="G288" s="382" t="s">
        <v>778</v>
      </c>
      <c r="H288" s="191" t="s">
        <v>777</v>
      </c>
      <c r="I288" s="234">
        <v>8000</v>
      </c>
      <c r="J288" s="234">
        <v>8000</v>
      </c>
      <c r="K288" s="234"/>
      <c r="L288" s="284"/>
      <c r="M288" s="234">
        <f t="shared" si="161"/>
        <v>0</v>
      </c>
    </row>
    <row r="289" spans="1:13" ht="30.6" x14ac:dyDescent="0.25">
      <c r="A289" s="374" t="s">
        <v>774</v>
      </c>
      <c r="B289" s="240" t="s">
        <v>665</v>
      </c>
      <c r="C289" s="391" t="s">
        <v>787</v>
      </c>
      <c r="D289" s="286" t="s">
        <v>794</v>
      </c>
      <c r="E289" s="190">
        <v>3237</v>
      </c>
      <c r="F289" s="248" t="s">
        <v>36</v>
      </c>
      <c r="G289" s="382" t="s">
        <v>778</v>
      </c>
      <c r="H289" s="191" t="s">
        <v>777</v>
      </c>
      <c r="I289" s="234">
        <v>5000</v>
      </c>
      <c r="J289" s="234">
        <v>5000</v>
      </c>
      <c r="K289" s="234"/>
      <c r="L289" s="284"/>
      <c r="M289" s="234">
        <f t="shared" si="161"/>
        <v>0</v>
      </c>
    </row>
    <row r="290" spans="1:13" ht="30.6" x14ac:dyDescent="0.25">
      <c r="A290" s="374" t="s">
        <v>774</v>
      </c>
      <c r="B290" s="240" t="s">
        <v>665</v>
      </c>
      <c r="C290" s="391" t="s">
        <v>787</v>
      </c>
      <c r="D290" s="286" t="s">
        <v>794</v>
      </c>
      <c r="E290" s="190">
        <v>3238</v>
      </c>
      <c r="F290" s="248" t="s">
        <v>122</v>
      </c>
      <c r="G290" s="382" t="s">
        <v>778</v>
      </c>
      <c r="H290" s="191" t="s">
        <v>777</v>
      </c>
      <c r="I290" s="234">
        <v>77000</v>
      </c>
      <c r="J290" s="234">
        <v>77000</v>
      </c>
      <c r="K290" s="234"/>
      <c r="L290" s="284"/>
      <c r="M290" s="234">
        <f t="shared" si="161"/>
        <v>0</v>
      </c>
    </row>
    <row r="291" spans="1:13" s="152" customFormat="1" ht="30.6" x14ac:dyDescent="0.25">
      <c r="A291" s="374" t="s">
        <v>774</v>
      </c>
      <c r="B291" s="240" t="s">
        <v>665</v>
      </c>
      <c r="C291" s="391" t="s">
        <v>787</v>
      </c>
      <c r="D291" s="286" t="s">
        <v>794</v>
      </c>
      <c r="E291" s="189">
        <v>329</v>
      </c>
      <c r="F291" s="250"/>
      <c r="G291" s="381" t="s">
        <v>778</v>
      </c>
      <c r="H291" s="202" t="s">
        <v>777</v>
      </c>
      <c r="I291" s="159">
        <f t="shared" ref="I291:L291" si="178">I292</f>
        <v>17000</v>
      </c>
      <c r="J291" s="159">
        <f t="shared" si="178"/>
        <v>17000</v>
      </c>
      <c r="K291" s="159">
        <f t="shared" si="178"/>
        <v>0</v>
      </c>
      <c r="L291" s="159">
        <f t="shared" si="178"/>
        <v>0</v>
      </c>
      <c r="M291" s="159">
        <f t="shared" si="161"/>
        <v>0</v>
      </c>
    </row>
    <row r="292" spans="1:13" ht="30.6" x14ac:dyDescent="0.25">
      <c r="A292" s="374" t="s">
        <v>774</v>
      </c>
      <c r="B292" s="240" t="s">
        <v>665</v>
      </c>
      <c r="C292" s="391" t="s">
        <v>787</v>
      </c>
      <c r="D292" s="286" t="s">
        <v>794</v>
      </c>
      <c r="E292" s="190">
        <v>3293</v>
      </c>
      <c r="F292" s="248" t="s">
        <v>124</v>
      </c>
      <c r="G292" s="382" t="s">
        <v>778</v>
      </c>
      <c r="H292" s="191" t="s">
        <v>777</v>
      </c>
      <c r="I292" s="234">
        <v>17000</v>
      </c>
      <c r="J292" s="234">
        <v>17000</v>
      </c>
      <c r="K292" s="234"/>
      <c r="L292" s="284"/>
      <c r="M292" s="234">
        <f t="shared" si="161"/>
        <v>0</v>
      </c>
    </row>
    <row r="293" spans="1:13" ht="30.6" x14ac:dyDescent="0.25">
      <c r="A293" s="374" t="s">
        <v>774</v>
      </c>
      <c r="B293" s="240" t="s">
        <v>665</v>
      </c>
      <c r="C293" s="391" t="s">
        <v>787</v>
      </c>
      <c r="D293" s="286" t="s">
        <v>794</v>
      </c>
      <c r="E293" s="317">
        <v>42</v>
      </c>
      <c r="F293" s="288"/>
      <c r="G293" s="378" t="s">
        <v>778</v>
      </c>
      <c r="H293" s="289" t="s">
        <v>777</v>
      </c>
      <c r="I293" s="290">
        <f>I294</f>
        <v>6000</v>
      </c>
      <c r="J293" s="290">
        <f>J294</f>
        <v>6000</v>
      </c>
      <c r="K293" s="290" t="e">
        <f>#REF!+K294</f>
        <v>#REF!</v>
      </c>
      <c r="L293" s="290" t="e">
        <f>#REF!+L294</f>
        <v>#REF!</v>
      </c>
      <c r="M293" s="290">
        <f t="shared" si="161"/>
        <v>0</v>
      </c>
    </row>
    <row r="294" spans="1:13" s="152" customFormat="1" ht="30.6" x14ac:dyDescent="0.25">
      <c r="A294" s="374" t="s">
        <v>774</v>
      </c>
      <c r="B294" s="240" t="s">
        <v>665</v>
      </c>
      <c r="C294" s="391" t="s">
        <v>787</v>
      </c>
      <c r="D294" s="286" t="s">
        <v>794</v>
      </c>
      <c r="E294" s="189">
        <v>426</v>
      </c>
      <c r="F294" s="250"/>
      <c r="G294" s="381" t="s">
        <v>778</v>
      </c>
      <c r="H294" s="202" t="s">
        <v>777</v>
      </c>
      <c r="I294" s="159">
        <f t="shared" ref="I294:L294" si="179">I295</f>
        <v>6000</v>
      </c>
      <c r="J294" s="159">
        <f t="shared" si="179"/>
        <v>6000</v>
      </c>
      <c r="K294" s="159">
        <f t="shared" si="179"/>
        <v>0</v>
      </c>
      <c r="L294" s="159">
        <f t="shared" si="179"/>
        <v>0</v>
      </c>
      <c r="M294" s="159">
        <f t="shared" si="161"/>
        <v>0</v>
      </c>
    </row>
    <row r="295" spans="1:13" ht="30.6" x14ac:dyDescent="0.25">
      <c r="A295" s="374" t="s">
        <v>774</v>
      </c>
      <c r="B295" s="240" t="s">
        <v>665</v>
      </c>
      <c r="C295" s="391" t="s">
        <v>787</v>
      </c>
      <c r="D295" s="286" t="s">
        <v>794</v>
      </c>
      <c r="E295" s="190">
        <v>4262</v>
      </c>
      <c r="F295" s="248" t="s">
        <v>135</v>
      </c>
      <c r="G295" s="382" t="s">
        <v>778</v>
      </c>
      <c r="H295" s="191" t="s">
        <v>777</v>
      </c>
      <c r="I295" s="234">
        <v>6000</v>
      </c>
      <c r="J295" s="234">
        <v>6000</v>
      </c>
      <c r="K295" s="234"/>
      <c r="L295" s="284"/>
      <c r="M295" s="234">
        <f t="shared" si="161"/>
        <v>0</v>
      </c>
    </row>
    <row r="296" spans="1:13" s="318" customFormat="1" ht="81.599999999999994" x14ac:dyDescent="0.25">
      <c r="A296" s="374" t="s">
        <v>774</v>
      </c>
      <c r="B296" s="240" t="s">
        <v>665</v>
      </c>
      <c r="C296" s="377" t="s">
        <v>788</v>
      </c>
      <c r="D296" s="286"/>
      <c r="E296" s="314"/>
      <c r="F296" s="329" t="s">
        <v>721</v>
      </c>
      <c r="G296" s="376" t="s">
        <v>778</v>
      </c>
      <c r="H296" s="295" t="s">
        <v>777</v>
      </c>
      <c r="I296" s="313">
        <f>I297+I303+I306+I312</f>
        <v>52000</v>
      </c>
      <c r="J296" s="313">
        <f>J297+J303+J306+J312</f>
        <v>52000</v>
      </c>
      <c r="K296" s="313" t="e">
        <f>K297+K303+#REF!+K306+K312+#REF!</f>
        <v>#REF!</v>
      </c>
      <c r="L296" s="313" t="e">
        <f>L297+L303+#REF!+L306+L312+#REF!</f>
        <v>#REF!</v>
      </c>
      <c r="M296" s="313">
        <f t="shared" si="161"/>
        <v>0</v>
      </c>
    </row>
    <row r="297" spans="1:13" s="320" customFormat="1" ht="81.599999999999994" x14ac:dyDescent="0.25">
      <c r="A297" s="374" t="s">
        <v>774</v>
      </c>
      <c r="B297" s="240" t="s">
        <v>665</v>
      </c>
      <c r="C297" s="377" t="s">
        <v>788</v>
      </c>
      <c r="D297" s="286" t="s">
        <v>791</v>
      </c>
      <c r="E297" s="332">
        <v>31</v>
      </c>
      <c r="F297" s="333"/>
      <c r="G297" s="385" t="s">
        <v>778</v>
      </c>
      <c r="H297" s="334" t="s">
        <v>777</v>
      </c>
      <c r="I297" s="335">
        <f t="shared" ref="I297:L297" si="180">I298+I300</f>
        <v>6000</v>
      </c>
      <c r="J297" s="335">
        <f t="shared" ref="J297" si="181">J298+J300</f>
        <v>6000</v>
      </c>
      <c r="K297" s="335">
        <f t="shared" si="180"/>
        <v>0</v>
      </c>
      <c r="L297" s="335">
        <f t="shared" si="180"/>
        <v>0</v>
      </c>
      <c r="M297" s="335">
        <f t="shared" si="161"/>
        <v>0</v>
      </c>
    </row>
    <row r="298" spans="1:13" s="318" customFormat="1" ht="81.599999999999994" x14ac:dyDescent="0.25">
      <c r="A298" s="374" t="s">
        <v>774</v>
      </c>
      <c r="B298" s="240" t="s">
        <v>665</v>
      </c>
      <c r="C298" s="377" t="s">
        <v>788</v>
      </c>
      <c r="D298" s="286" t="s">
        <v>791</v>
      </c>
      <c r="E298" s="338">
        <v>311</v>
      </c>
      <c r="F298" s="339"/>
      <c r="G298" s="386" t="s">
        <v>778</v>
      </c>
      <c r="H298" s="191" t="s">
        <v>777</v>
      </c>
      <c r="I298" s="264">
        <f t="shared" ref="I298:L298" si="182">SUM(I299)</f>
        <v>4000</v>
      </c>
      <c r="J298" s="264">
        <f t="shared" si="182"/>
        <v>4000</v>
      </c>
      <c r="K298" s="264">
        <f t="shared" si="182"/>
        <v>0</v>
      </c>
      <c r="L298" s="264">
        <f t="shared" si="182"/>
        <v>0</v>
      </c>
      <c r="M298" s="264">
        <f t="shared" si="161"/>
        <v>0</v>
      </c>
    </row>
    <row r="299" spans="1:13" s="318" customFormat="1" ht="81.599999999999994" x14ac:dyDescent="0.25">
      <c r="A299" s="374" t="s">
        <v>774</v>
      </c>
      <c r="B299" s="240" t="s">
        <v>665</v>
      </c>
      <c r="C299" s="377" t="s">
        <v>788</v>
      </c>
      <c r="D299" s="286" t="s">
        <v>791</v>
      </c>
      <c r="E299" s="342">
        <v>3111</v>
      </c>
      <c r="F299" s="343" t="s">
        <v>19</v>
      </c>
      <c r="G299" s="387" t="s">
        <v>778</v>
      </c>
      <c r="H299" s="191" t="s">
        <v>777</v>
      </c>
      <c r="I299" s="234">
        <v>4000</v>
      </c>
      <c r="J299" s="234">
        <v>4000</v>
      </c>
      <c r="K299" s="234"/>
      <c r="L299" s="269">
        <f>K299</f>
        <v>0</v>
      </c>
      <c r="M299" s="234">
        <f t="shared" si="161"/>
        <v>0</v>
      </c>
    </row>
    <row r="300" spans="1:13" s="318" customFormat="1" ht="81.599999999999994" x14ac:dyDescent="0.25">
      <c r="A300" s="374" t="s">
        <v>774</v>
      </c>
      <c r="B300" s="240" t="s">
        <v>665</v>
      </c>
      <c r="C300" s="377" t="s">
        <v>788</v>
      </c>
      <c r="D300" s="286" t="s">
        <v>791</v>
      </c>
      <c r="E300" s="338">
        <v>313</v>
      </c>
      <c r="F300" s="339"/>
      <c r="G300" s="386" t="s">
        <v>778</v>
      </c>
      <c r="H300" s="191" t="s">
        <v>777</v>
      </c>
      <c r="I300" s="264">
        <f t="shared" ref="I300:L300" si="183">SUM(I301:I302)</f>
        <v>2000</v>
      </c>
      <c r="J300" s="264">
        <f t="shared" ref="J300" si="184">SUM(J301:J302)</f>
        <v>2000</v>
      </c>
      <c r="K300" s="264">
        <f t="shared" si="183"/>
        <v>0</v>
      </c>
      <c r="L300" s="264">
        <f t="shared" si="183"/>
        <v>0</v>
      </c>
      <c r="M300" s="264">
        <f t="shared" si="161"/>
        <v>0</v>
      </c>
    </row>
    <row r="301" spans="1:13" s="318" customFormat="1" ht="31.2" customHeight="1" x14ac:dyDescent="0.25">
      <c r="A301" s="374" t="s">
        <v>774</v>
      </c>
      <c r="B301" s="240" t="s">
        <v>665</v>
      </c>
      <c r="C301" s="377" t="s">
        <v>788</v>
      </c>
      <c r="D301" s="286" t="s">
        <v>791</v>
      </c>
      <c r="E301" s="342">
        <v>3132</v>
      </c>
      <c r="F301" s="343" t="s">
        <v>280</v>
      </c>
      <c r="G301" s="387" t="s">
        <v>778</v>
      </c>
      <c r="H301" s="191" t="s">
        <v>777</v>
      </c>
      <c r="I301" s="234">
        <v>1000</v>
      </c>
      <c r="J301" s="234">
        <v>1000</v>
      </c>
      <c r="K301" s="234"/>
      <c r="L301" s="269">
        <f t="shared" ref="L301:L302" si="185">K301</f>
        <v>0</v>
      </c>
      <c r="M301" s="234">
        <f t="shared" si="161"/>
        <v>0</v>
      </c>
    </row>
    <row r="302" spans="1:13" s="318" customFormat="1" ht="81.599999999999994" x14ac:dyDescent="0.25">
      <c r="A302" s="374" t="s">
        <v>774</v>
      </c>
      <c r="B302" s="240" t="s">
        <v>665</v>
      </c>
      <c r="C302" s="377" t="s">
        <v>788</v>
      </c>
      <c r="D302" s="286" t="s">
        <v>791</v>
      </c>
      <c r="E302" s="342">
        <v>3133</v>
      </c>
      <c r="F302" s="343" t="s">
        <v>687</v>
      </c>
      <c r="G302" s="387" t="s">
        <v>778</v>
      </c>
      <c r="H302" s="191" t="s">
        <v>777</v>
      </c>
      <c r="I302" s="234">
        <v>1000</v>
      </c>
      <c r="J302" s="234">
        <v>1000</v>
      </c>
      <c r="K302" s="234"/>
      <c r="L302" s="269">
        <f t="shared" si="185"/>
        <v>0</v>
      </c>
      <c r="M302" s="234">
        <f t="shared" si="161"/>
        <v>0</v>
      </c>
    </row>
    <row r="303" spans="1:13" s="318" customFormat="1" ht="81.599999999999994" x14ac:dyDescent="0.25">
      <c r="A303" s="374" t="s">
        <v>774</v>
      </c>
      <c r="B303" s="240" t="s">
        <v>665</v>
      </c>
      <c r="C303" s="377" t="s">
        <v>788</v>
      </c>
      <c r="D303" s="286" t="s">
        <v>791</v>
      </c>
      <c r="E303" s="346">
        <v>32</v>
      </c>
      <c r="F303" s="347"/>
      <c r="G303" s="388" t="s">
        <v>778</v>
      </c>
      <c r="H303" s="334" t="s">
        <v>777</v>
      </c>
      <c r="I303" s="335">
        <f>I304</f>
        <v>5000</v>
      </c>
      <c r="J303" s="335">
        <f>J304</f>
        <v>5000</v>
      </c>
      <c r="K303" s="335" t="e">
        <f>#REF!+#REF!+K304</f>
        <v>#REF!</v>
      </c>
      <c r="L303" s="335" t="e">
        <f>#REF!+#REF!+L304</f>
        <v>#REF!</v>
      </c>
      <c r="M303" s="335">
        <f t="shared" si="161"/>
        <v>0</v>
      </c>
    </row>
    <row r="304" spans="1:13" s="318" customFormat="1" ht="81.599999999999994" x14ac:dyDescent="0.25">
      <c r="A304" s="374" t="s">
        <v>774</v>
      </c>
      <c r="B304" s="240" t="s">
        <v>665</v>
      </c>
      <c r="C304" s="377" t="s">
        <v>788</v>
      </c>
      <c r="D304" s="286" t="s">
        <v>791</v>
      </c>
      <c r="E304" s="338">
        <v>329</v>
      </c>
      <c r="F304" s="339"/>
      <c r="G304" s="386" t="s">
        <v>778</v>
      </c>
      <c r="H304" s="191" t="s">
        <v>777</v>
      </c>
      <c r="I304" s="264">
        <f t="shared" ref="I304:L304" si="186">SUM(I305)</f>
        <v>5000</v>
      </c>
      <c r="J304" s="264">
        <f t="shared" si="186"/>
        <v>5000</v>
      </c>
      <c r="K304" s="264">
        <f t="shared" si="186"/>
        <v>0</v>
      </c>
      <c r="L304" s="264">
        <f t="shared" si="186"/>
        <v>0</v>
      </c>
      <c r="M304" s="264">
        <f t="shared" si="161"/>
        <v>0</v>
      </c>
    </row>
    <row r="305" spans="1:13" s="318" customFormat="1" ht="81.599999999999994" x14ac:dyDescent="0.25">
      <c r="A305" s="374" t="s">
        <v>774</v>
      </c>
      <c r="B305" s="240" t="s">
        <v>665</v>
      </c>
      <c r="C305" s="377" t="s">
        <v>788</v>
      </c>
      <c r="D305" s="286" t="s">
        <v>791</v>
      </c>
      <c r="E305" s="342">
        <v>3293</v>
      </c>
      <c r="F305" s="343" t="s">
        <v>124</v>
      </c>
      <c r="G305" s="387" t="s">
        <v>778</v>
      </c>
      <c r="H305" s="191" t="s">
        <v>777</v>
      </c>
      <c r="I305" s="234">
        <v>5000</v>
      </c>
      <c r="J305" s="234">
        <v>5000</v>
      </c>
      <c r="K305" s="234"/>
      <c r="L305" s="269">
        <f>K305</f>
        <v>0</v>
      </c>
      <c r="M305" s="234">
        <f t="shared" si="161"/>
        <v>0</v>
      </c>
    </row>
    <row r="306" spans="1:13" s="318" customFormat="1" ht="81.599999999999994" x14ac:dyDescent="0.25">
      <c r="A306" s="374" t="s">
        <v>774</v>
      </c>
      <c r="B306" s="240" t="s">
        <v>665</v>
      </c>
      <c r="C306" s="377" t="s">
        <v>788</v>
      </c>
      <c r="D306" s="286" t="s">
        <v>794</v>
      </c>
      <c r="E306" s="332">
        <v>31</v>
      </c>
      <c r="F306" s="333"/>
      <c r="G306" s="385" t="s">
        <v>778</v>
      </c>
      <c r="H306" s="334" t="s">
        <v>777</v>
      </c>
      <c r="I306" s="335">
        <f t="shared" ref="I306:L306" si="187">I307+I309</f>
        <v>26000</v>
      </c>
      <c r="J306" s="335">
        <f t="shared" ref="J306" si="188">J307+J309</f>
        <v>26000</v>
      </c>
      <c r="K306" s="335">
        <f t="shared" si="187"/>
        <v>0</v>
      </c>
      <c r="L306" s="335">
        <f t="shared" si="187"/>
        <v>0</v>
      </c>
      <c r="M306" s="335">
        <f t="shared" ref="M306:M344" si="189">I306-J306</f>
        <v>0</v>
      </c>
    </row>
    <row r="307" spans="1:13" s="318" customFormat="1" ht="81.599999999999994" x14ac:dyDescent="0.25">
      <c r="A307" s="374" t="s">
        <v>774</v>
      </c>
      <c r="B307" s="240" t="s">
        <v>665</v>
      </c>
      <c r="C307" s="377" t="s">
        <v>788</v>
      </c>
      <c r="D307" s="286" t="s">
        <v>794</v>
      </c>
      <c r="E307" s="338">
        <v>311</v>
      </c>
      <c r="F307" s="339"/>
      <c r="G307" s="386" t="s">
        <v>778</v>
      </c>
      <c r="H307" s="191" t="s">
        <v>777</v>
      </c>
      <c r="I307" s="264">
        <f t="shared" ref="I307:L307" si="190">SUM(I308)</f>
        <v>20000</v>
      </c>
      <c r="J307" s="264">
        <f t="shared" si="190"/>
        <v>20000</v>
      </c>
      <c r="K307" s="264">
        <f t="shared" si="190"/>
        <v>0</v>
      </c>
      <c r="L307" s="264">
        <f t="shared" si="190"/>
        <v>0</v>
      </c>
      <c r="M307" s="264">
        <f t="shared" si="189"/>
        <v>0</v>
      </c>
    </row>
    <row r="308" spans="1:13" s="318" customFormat="1" ht="81.599999999999994" x14ac:dyDescent="0.25">
      <c r="A308" s="374" t="s">
        <v>774</v>
      </c>
      <c r="B308" s="240" t="s">
        <v>665</v>
      </c>
      <c r="C308" s="377" t="s">
        <v>788</v>
      </c>
      <c r="D308" s="286" t="s">
        <v>794</v>
      </c>
      <c r="E308" s="342">
        <v>3111</v>
      </c>
      <c r="F308" s="343" t="s">
        <v>19</v>
      </c>
      <c r="G308" s="387" t="s">
        <v>778</v>
      </c>
      <c r="H308" s="191" t="s">
        <v>777</v>
      </c>
      <c r="I308" s="234">
        <v>20000</v>
      </c>
      <c r="J308" s="234">
        <v>20000</v>
      </c>
      <c r="K308" s="234"/>
      <c r="L308" s="284"/>
      <c r="M308" s="234">
        <f t="shared" si="189"/>
        <v>0</v>
      </c>
    </row>
    <row r="309" spans="1:13" s="318" customFormat="1" ht="81.599999999999994" x14ac:dyDescent="0.25">
      <c r="A309" s="374" t="s">
        <v>774</v>
      </c>
      <c r="B309" s="240" t="s">
        <v>665</v>
      </c>
      <c r="C309" s="377" t="s">
        <v>788</v>
      </c>
      <c r="D309" s="286" t="s">
        <v>794</v>
      </c>
      <c r="E309" s="338">
        <v>313</v>
      </c>
      <c r="F309" s="339"/>
      <c r="G309" s="386" t="s">
        <v>778</v>
      </c>
      <c r="H309" s="191" t="s">
        <v>777</v>
      </c>
      <c r="I309" s="264">
        <f t="shared" ref="I309:L309" si="191">SUM(I310:I311)</f>
        <v>6000</v>
      </c>
      <c r="J309" s="264">
        <f t="shared" ref="J309" si="192">SUM(J310:J311)</f>
        <v>6000</v>
      </c>
      <c r="K309" s="264">
        <f t="shared" si="191"/>
        <v>0</v>
      </c>
      <c r="L309" s="264">
        <f t="shared" si="191"/>
        <v>0</v>
      </c>
      <c r="M309" s="264">
        <f t="shared" si="189"/>
        <v>0</v>
      </c>
    </row>
    <row r="310" spans="1:13" s="318" customFormat="1" ht="33" customHeight="1" x14ac:dyDescent="0.25">
      <c r="A310" s="374" t="s">
        <v>774</v>
      </c>
      <c r="B310" s="240" t="s">
        <v>665</v>
      </c>
      <c r="C310" s="377" t="s">
        <v>788</v>
      </c>
      <c r="D310" s="286" t="s">
        <v>794</v>
      </c>
      <c r="E310" s="342">
        <v>3132</v>
      </c>
      <c r="F310" s="343" t="s">
        <v>280</v>
      </c>
      <c r="G310" s="387" t="s">
        <v>778</v>
      </c>
      <c r="H310" s="191" t="s">
        <v>777</v>
      </c>
      <c r="I310" s="234">
        <v>4000</v>
      </c>
      <c r="J310" s="234">
        <v>4000</v>
      </c>
      <c r="K310" s="234"/>
      <c r="L310" s="284"/>
      <c r="M310" s="234">
        <f t="shared" si="189"/>
        <v>0</v>
      </c>
    </row>
    <row r="311" spans="1:13" s="318" customFormat="1" ht="81.599999999999994" x14ac:dyDescent="0.25">
      <c r="A311" s="374" t="s">
        <v>774</v>
      </c>
      <c r="B311" s="240" t="s">
        <v>665</v>
      </c>
      <c r="C311" s="377" t="s">
        <v>788</v>
      </c>
      <c r="D311" s="286" t="s">
        <v>794</v>
      </c>
      <c r="E311" s="342">
        <v>3133</v>
      </c>
      <c r="F311" s="343" t="s">
        <v>687</v>
      </c>
      <c r="G311" s="387" t="s">
        <v>778</v>
      </c>
      <c r="H311" s="191" t="s">
        <v>777</v>
      </c>
      <c r="I311" s="234">
        <v>2000</v>
      </c>
      <c r="J311" s="234">
        <v>2000</v>
      </c>
      <c r="K311" s="234"/>
      <c r="L311" s="284"/>
      <c r="M311" s="234">
        <f t="shared" si="189"/>
        <v>0</v>
      </c>
    </row>
    <row r="312" spans="1:13" s="318" customFormat="1" ht="81.599999999999994" x14ac:dyDescent="0.25">
      <c r="A312" s="374" t="s">
        <v>774</v>
      </c>
      <c r="B312" s="240" t="s">
        <v>665</v>
      </c>
      <c r="C312" s="377" t="s">
        <v>788</v>
      </c>
      <c r="D312" s="286" t="s">
        <v>794</v>
      </c>
      <c r="E312" s="346">
        <v>32</v>
      </c>
      <c r="F312" s="347"/>
      <c r="G312" s="388" t="s">
        <v>778</v>
      </c>
      <c r="H312" s="334" t="s">
        <v>777</v>
      </c>
      <c r="I312" s="335">
        <f>I313</f>
        <v>15000</v>
      </c>
      <c r="J312" s="335">
        <f>J313</f>
        <v>15000</v>
      </c>
      <c r="K312" s="335" t="e">
        <f>#REF!+#REF!+K313</f>
        <v>#REF!</v>
      </c>
      <c r="L312" s="335" t="e">
        <f>#REF!+#REF!+L313</f>
        <v>#REF!</v>
      </c>
      <c r="M312" s="335">
        <f t="shared" si="189"/>
        <v>0</v>
      </c>
    </row>
    <row r="313" spans="1:13" s="318" customFormat="1" ht="81.599999999999994" x14ac:dyDescent="0.25">
      <c r="A313" s="374" t="s">
        <v>774</v>
      </c>
      <c r="B313" s="240" t="s">
        <v>665</v>
      </c>
      <c r="C313" s="377" t="s">
        <v>788</v>
      </c>
      <c r="D313" s="286" t="s">
        <v>794</v>
      </c>
      <c r="E313" s="338">
        <v>329</v>
      </c>
      <c r="F313" s="339"/>
      <c r="G313" s="386" t="s">
        <v>778</v>
      </c>
      <c r="H313" s="191" t="s">
        <v>777</v>
      </c>
      <c r="I313" s="264">
        <f t="shared" ref="I313:L313" si="193">SUM(I314)</f>
        <v>15000</v>
      </c>
      <c r="J313" s="264">
        <f t="shared" si="193"/>
        <v>15000</v>
      </c>
      <c r="K313" s="264">
        <f t="shared" si="193"/>
        <v>0</v>
      </c>
      <c r="L313" s="264">
        <f t="shared" si="193"/>
        <v>0</v>
      </c>
      <c r="M313" s="264">
        <f t="shared" si="189"/>
        <v>0</v>
      </c>
    </row>
    <row r="314" spans="1:13" s="318" customFormat="1" ht="81.599999999999994" x14ac:dyDescent="0.25">
      <c r="A314" s="374" t="s">
        <v>774</v>
      </c>
      <c r="B314" s="240" t="s">
        <v>665</v>
      </c>
      <c r="C314" s="377" t="s">
        <v>788</v>
      </c>
      <c r="D314" s="286" t="s">
        <v>794</v>
      </c>
      <c r="E314" s="342">
        <v>3293</v>
      </c>
      <c r="F314" s="343" t="s">
        <v>124</v>
      </c>
      <c r="G314" s="387" t="s">
        <v>778</v>
      </c>
      <c r="H314" s="191" t="s">
        <v>777</v>
      </c>
      <c r="I314" s="234">
        <v>15000</v>
      </c>
      <c r="J314" s="234">
        <v>15000</v>
      </c>
      <c r="K314" s="234"/>
      <c r="L314" s="284"/>
      <c r="M314" s="234">
        <f t="shared" si="189"/>
        <v>0</v>
      </c>
    </row>
    <row r="315" spans="1:13" s="318" customFormat="1" ht="102" x14ac:dyDescent="0.25">
      <c r="A315" s="374" t="s">
        <v>774</v>
      </c>
      <c r="B315" s="351" t="s">
        <v>665</v>
      </c>
      <c r="C315" s="377" t="s">
        <v>789</v>
      </c>
      <c r="D315" s="286"/>
      <c r="E315" s="314"/>
      <c r="F315" s="329" t="s">
        <v>729</v>
      </c>
      <c r="G315" s="376" t="s">
        <v>778</v>
      </c>
      <c r="H315" s="295" t="s">
        <v>777</v>
      </c>
      <c r="I315" s="313">
        <f>I316+I322+I327+I330+I336+I341+I344+I350+I355</f>
        <v>2682000</v>
      </c>
      <c r="J315" s="313">
        <f>J316+J322+J327+J330+J336+J341+J344+J350+J355</f>
        <v>2682000</v>
      </c>
      <c r="K315" s="313" t="e">
        <f>K316+K322+K327+K330+K336+K341+K344+K350+K355+#REF!+#REF!+#REF!</f>
        <v>#REF!</v>
      </c>
      <c r="L315" s="313" t="e">
        <f>L316+L322+L327+L330+L336+L341+L344+L350+L355+#REF!+#REF!+#REF!</f>
        <v>#REF!</v>
      </c>
      <c r="M315" s="313">
        <f t="shared" si="189"/>
        <v>0</v>
      </c>
    </row>
    <row r="316" spans="1:13" s="318" customFormat="1" ht="102" x14ac:dyDescent="0.25">
      <c r="A316" s="374" t="s">
        <v>774</v>
      </c>
      <c r="B316" s="351" t="s">
        <v>665</v>
      </c>
      <c r="C316" s="377" t="s">
        <v>789</v>
      </c>
      <c r="D316" s="286" t="s">
        <v>791</v>
      </c>
      <c r="E316" s="346">
        <v>31</v>
      </c>
      <c r="F316" s="347"/>
      <c r="G316" s="388" t="s">
        <v>778</v>
      </c>
      <c r="H316" s="334" t="s">
        <v>777</v>
      </c>
      <c r="I316" s="335">
        <f>I317+I319</f>
        <v>14000</v>
      </c>
      <c r="J316" s="335">
        <f>J317+J319</f>
        <v>14000</v>
      </c>
      <c r="K316" s="335">
        <f t="shared" ref="K316:L316" si="194">K317+K319</f>
        <v>0</v>
      </c>
      <c r="L316" s="335">
        <f t="shared" si="194"/>
        <v>0</v>
      </c>
      <c r="M316" s="335">
        <f t="shared" si="189"/>
        <v>0</v>
      </c>
    </row>
    <row r="317" spans="1:13" s="318" customFormat="1" ht="102" x14ac:dyDescent="0.25">
      <c r="A317" s="374" t="s">
        <v>774</v>
      </c>
      <c r="B317" s="351" t="s">
        <v>665</v>
      </c>
      <c r="C317" s="377" t="s">
        <v>789</v>
      </c>
      <c r="D317" s="286" t="s">
        <v>791</v>
      </c>
      <c r="E317" s="338">
        <v>311</v>
      </c>
      <c r="F317" s="339"/>
      <c r="G317" s="386" t="s">
        <v>778</v>
      </c>
      <c r="H317" s="191" t="s">
        <v>777</v>
      </c>
      <c r="I317" s="264">
        <f t="shared" ref="I317:L317" si="195">I318</f>
        <v>11000</v>
      </c>
      <c r="J317" s="264">
        <f t="shared" si="195"/>
        <v>11000</v>
      </c>
      <c r="K317" s="264">
        <f t="shared" si="195"/>
        <v>0</v>
      </c>
      <c r="L317" s="264">
        <f t="shared" si="195"/>
        <v>0</v>
      </c>
      <c r="M317" s="264">
        <f t="shared" si="189"/>
        <v>0</v>
      </c>
    </row>
    <row r="318" spans="1:13" s="318" customFormat="1" ht="102" x14ac:dyDescent="0.25">
      <c r="A318" s="374" t="s">
        <v>774</v>
      </c>
      <c r="B318" s="351" t="s">
        <v>665</v>
      </c>
      <c r="C318" s="377" t="s">
        <v>789</v>
      </c>
      <c r="D318" s="286" t="s">
        <v>791</v>
      </c>
      <c r="E318" s="190">
        <v>3111</v>
      </c>
      <c r="F318" s="248" t="s">
        <v>19</v>
      </c>
      <c r="G318" s="382" t="s">
        <v>778</v>
      </c>
      <c r="H318" s="191" t="s">
        <v>777</v>
      </c>
      <c r="I318" s="234">
        <v>11000</v>
      </c>
      <c r="J318" s="234">
        <v>11000</v>
      </c>
      <c r="K318" s="234"/>
      <c r="L318" s="269">
        <f>K318</f>
        <v>0</v>
      </c>
      <c r="M318" s="234">
        <f t="shared" si="189"/>
        <v>0</v>
      </c>
    </row>
    <row r="319" spans="1:13" s="318" customFormat="1" ht="102" x14ac:dyDescent="0.25">
      <c r="A319" s="374" t="s">
        <v>774</v>
      </c>
      <c r="B319" s="351" t="s">
        <v>665</v>
      </c>
      <c r="C319" s="377" t="s">
        <v>789</v>
      </c>
      <c r="D319" s="286" t="s">
        <v>791</v>
      </c>
      <c r="E319" s="338">
        <v>313</v>
      </c>
      <c r="F319" s="339"/>
      <c r="G319" s="386" t="s">
        <v>778</v>
      </c>
      <c r="H319" s="191" t="s">
        <v>777</v>
      </c>
      <c r="I319" s="264">
        <f t="shared" ref="I319:L319" si="196">I320+I321</f>
        <v>3000</v>
      </c>
      <c r="J319" s="264">
        <f t="shared" ref="J319" si="197">J320+J321</f>
        <v>3000</v>
      </c>
      <c r="K319" s="264">
        <f t="shared" si="196"/>
        <v>0</v>
      </c>
      <c r="L319" s="264">
        <f t="shared" si="196"/>
        <v>0</v>
      </c>
      <c r="M319" s="264">
        <f t="shared" si="189"/>
        <v>0</v>
      </c>
    </row>
    <row r="320" spans="1:13" s="318" customFormat="1" ht="30" customHeight="1" x14ac:dyDescent="0.25">
      <c r="A320" s="374" t="s">
        <v>774</v>
      </c>
      <c r="B320" s="351" t="s">
        <v>665</v>
      </c>
      <c r="C320" s="377" t="s">
        <v>789</v>
      </c>
      <c r="D320" s="286" t="s">
        <v>791</v>
      </c>
      <c r="E320" s="190">
        <v>3132</v>
      </c>
      <c r="F320" s="248" t="s">
        <v>280</v>
      </c>
      <c r="G320" s="382" t="s">
        <v>778</v>
      </c>
      <c r="H320" s="191" t="s">
        <v>777</v>
      </c>
      <c r="I320" s="234">
        <v>2000</v>
      </c>
      <c r="J320" s="234">
        <v>2000</v>
      </c>
      <c r="K320" s="234"/>
      <c r="L320" s="269">
        <f t="shared" ref="L320:L321" si="198">K320</f>
        <v>0</v>
      </c>
      <c r="M320" s="234">
        <f t="shared" si="189"/>
        <v>0</v>
      </c>
    </row>
    <row r="321" spans="1:13" s="318" customFormat="1" ht="102" x14ac:dyDescent="0.25">
      <c r="A321" s="374" t="s">
        <v>774</v>
      </c>
      <c r="B321" s="351" t="s">
        <v>665</v>
      </c>
      <c r="C321" s="377" t="s">
        <v>789</v>
      </c>
      <c r="D321" s="286" t="s">
        <v>791</v>
      </c>
      <c r="E321" s="190">
        <v>3133</v>
      </c>
      <c r="F321" s="248" t="s">
        <v>258</v>
      </c>
      <c r="G321" s="382" t="s">
        <v>778</v>
      </c>
      <c r="H321" s="191" t="s">
        <v>777</v>
      </c>
      <c r="I321" s="234">
        <v>1000</v>
      </c>
      <c r="J321" s="234">
        <v>1000</v>
      </c>
      <c r="K321" s="234"/>
      <c r="L321" s="269">
        <f t="shared" si="198"/>
        <v>0</v>
      </c>
      <c r="M321" s="234">
        <f t="shared" si="189"/>
        <v>0</v>
      </c>
    </row>
    <row r="322" spans="1:13" s="318" customFormat="1" ht="102" x14ac:dyDescent="0.25">
      <c r="A322" s="374" t="s">
        <v>774</v>
      </c>
      <c r="B322" s="351" t="s">
        <v>665</v>
      </c>
      <c r="C322" s="377" t="s">
        <v>789</v>
      </c>
      <c r="D322" s="286" t="s">
        <v>791</v>
      </c>
      <c r="E322" s="346">
        <v>32</v>
      </c>
      <c r="F322" s="347"/>
      <c r="G322" s="388" t="s">
        <v>778</v>
      </c>
      <c r="H322" s="334" t="s">
        <v>777</v>
      </c>
      <c r="I322" s="335">
        <f>I323+I325</f>
        <v>22000</v>
      </c>
      <c r="J322" s="335">
        <f>J323+J325</f>
        <v>22000</v>
      </c>
      <c r="K322" s="335" t="e">
        <f>K323+K325+#REF!</f>
        <v>#REF!</v>
      </c>
      <c r="L322" s="335" t="e">
        <f>L323+L325+#REF!</f>
        <v>#REF!</v>
      </c>
      <c r="M322" s="335">
        <f t="shared" si="189"/>
        <v>0</v>
      </c>
    </row>
    <row r="323" spans="1:13" s="318" customFormat="1" ht="102" x14ac:dyDescent="0.25">
      <c r="A323" s="374" t="s">
        <v>774</v>
      </c>
      <c r="B323" s="351" t="s">
        <v>665</v>
      </c>
      <c r="C323" s="377" t="s">
        <v>789</v>
      </c>
      <c r="D323" s="286" t="s">
        <v>791</v>
      </c>
      <c r="E323" s="338">
        <v>321</v>
      </c>
      <c r="F323" s="339"/>
      <c r="G323" s="386" t="s">
        <v>778</v>
      </c>
      <c r="H323" s="191" t="s">
        <v>777</v>
      </c>
      <c r="I323" s="264">
        <f t="shared" ref="I323:L323" si="199">I324</f>
        <v>12000</v>
      </c>
      <c r="J323" s="264">
        <f t="shared" si="199"/>
        <v>12000</v>
      </c>
      <c r="K323" s="264">
        <f t="shared" si="199"/>
        <v>0</v>
      </c>
      <c r="L323" s="264">
        <f t="shared" si="199"/>
        <v>0</v>
      </c>
      <c r="M323" s="264">
        <f t="shared" si="189"/>
        <v>0</v>
      </c>
    </row>
    <row r="324" spans="1:13" s="318" customFormat="1" ht="102" x14ac:dyDescent="0.25">
      <c r="A324" s="374" t="s">
        <v>774</v>
      </c>
      <c r="B324" s="351" t="s">
        <v>665</v>
      </c>
      <c r="C324" s="377" t="s">
        <v>789</v>
      </c>
      <c r="D324" s="286" t="s">
        <v>791</v>
      </c>
      <c r="E324" s="190">
        <v>3211</v>
      </c>
      <c r="F324" s="248" t="s">
        <v>110</v>
      </c>
      <c r="G324" s="382" t="s">
        <v>778</v>
      </c>
      <c r="H324" s="191" t="s">
        <v>777</v>
      </c>
      <c r="I324" s="234">
        <v>12000</v>
      </c>
      <c r="J324" s="234">
        <v>12000</v>
      </c>
      <c r="K324" s="234"/>
      <c r="L324" s="269">
        <f>K324</f>
        <v>0</v>
      </c>
      <c r="M324" s="234">
        <f t="shared" si="189"/>
        <v>0</v>
      </c>
    </row>
    <row r="325" spans="1:13" s="318" customFormat="1" ht="102" x14ac:dyDescent="0.25">
      <c r="A325" s="374" t="s">
        <v>774</v>
      </c>
      <c r="B325" s="351" t="s">
        <v>665</v>
      </c>
      <c r="C325" s="377" t="s">
        <v>789</v>
      </c>
      <c r="D325" s="286" t="s">
        <v>791</v>
      </c>
      <c r="E325" s="338">
        <v>323</v>
      </c>
      <c r="F325" s="339"/>
      <c r="G325" s="386" t="s">
        <v>778</v>
      </c>
      <c r="H325" s="191" t="s">
        <v>777</v>
      </c>
      <c r="I325" s="264">
        <f>I326</f>
        <v>10000</v>
      </c>
      <c r="J325" s="264">
        <f>J326</f>
        <v>10000</v>
      </c>
      <c r="K325" s="264" t="e">
        <f>#REF!+K326</f>
        <v>#REF!</v>
      </c>
      <c r="L325" s="264" t="e">
        <f>#REF!+L326</f>
        <v>#REF!</v>
      </c>
      <c r="M325" s="264">
        <f t="shared" si="189"/>
        <v>0</v>
      </c>
    </row>
    <row r="326" spans="1:13" s="318" customFormat="1" ht="102" x14ac:dyDescent="0.25">
      <c r="A326" s="374" t="s">
        <v>774</v>
      </c>
      <c r="B326" s="351" t="s">
        <v>665</v>
      </c>
      <c r="C326" s="377" t="s">
        <v>789</v>
      </c>
      <c r="D326" s="286" t="s">
        <v>791</v>
      </c>
      <c r="E326" s="190">
        <v>3237</v>
      </c>
      <c r="F326" s="248" t="s">
        <v>36</v>
      </c>
      <c r="G326" s="382" t="s">
        <v>778</v>
      </c>
      <c r="H326" s="191" t="s">
        <v>777</v>
      </c>
      <c r="I326" s="234">
        <v>10000</v>
      </c>
      <c r="J326" s="234">
        <v>10000</v>
      </c>
      <c r="K326" s="234"/>
      <c r="L326" s="269">
        <f t="shared" ref="L326" si="200">K326</f>
        <v>0</v>
      </c>
      <c r="M326" s="234">
        <f t="shared" si="189"/>
        <v>0</v>
      </c>
    </row>
    <row r="327" spans="1:13" s="318" customFormat="1" ht="102" x14ac:dyDescent="0.25">
      <c r="A327" s="374" t="s">
        <v>774</v>
      </c>
      <c r="B327" s="351" t="s">
        <v>665</v>
      </c>
      <c r="C327" s="377" t="s">
        <v>789</v>
      </c>
      <c r="D327" s="286" t="s">
        <v>791</v>
      </c>
      <c r="E327" s="346">
        <v>41</v>
      </c>
      <c r="F327" s="347"/>
      <c r="G327" s="388" t="s">
        <v>778</v>
      </c>
      <c r="H327" s="334" t="s">
        <v>777</v>
      </c>
      <c r="I327" s="335">
        <f t="shared" ref="I327:L328" si="201">I328</f>
        <v>200000</v>
      </c>
      <c r="J327" s="335">
        <f t="shared" si="201"/>
        <v>200000</v>
      </c>
      <c r="K327" s="335">
        <f t="shared" si="201"/>
        <v>0</v>
      </c>
      <c r="L327" s="335">
        <f t="shared" si="201"/>
        <v>0</v>
      </c>
      <c r="M327" s="335">
        <f t="shared" si="189"/>
        <v>0</v>
      </c>
    </row>
    <row r="328" spans="1:13" s="318" customFormat="1" ht="102" x14ac:dyDescent="0.25">
      <c r="A328" s="374" t="s">
        <v>774</v>
      </c>
      <c r="B328" s="351" t="s">
        <v>665</v>
      </c>
      <c r="C328" s="377" t="s">
        <v>789</v>
      </c>
      <c r="D328" s="286" t="s">
        <v>791</v>
      </c>
      <c r="E328" s="338">
        <v>412</v>
      </c>
      <c r="F328" s="339"/>
      <c r="G328" s="386" t="s">
        <v>778</v>
      </c>
      <c r="H328" s="191" t="s">
        <v>777</v>
      </c>
      <c r="I328" s="264">
        <f t="shared" si="201"/>
        <v>200000</v>
      </c>
      <c r="J328" s="264">
        <f t="shared" si="201"/>
        <v>200000</v>
      </c>
      <c r="K328" s="264">
        <f t="shared" si="201"/>
        <v>0</v>
      </c>
      <c r="L328" s="264">
        <f t="shared" si="201"/>
        <v>0</v>
      </c>
      <c r="M328" s="264">
        <f t="shared" si="189"/>
        <v>0</v>
      </c>
    </row>
    <row r="329" spans="1:13" s="318" customFormat="1" ht="102" x14ac:dyDescent="0.25">
      <c r="A329" s="374" t="s">
        <v>774</v>
      </c>
      <c r="B329" s="351" t="s">
        <v>665</v>
      </c>
      <c r="C329" s="377" t="s">
        <v>789</v>
      </c>
      <c r="D329" s="286" t="s">
        <v>791</v>
      </c>
      <c r="E329" s="190">
        <v>4126</v>
      </c>
      <c r="F329" s="248" t="s">
        <v>4</v>
      </c>
      <c r="G329" s="382" t="s">
        <v>778</v>
      </c>
      <c r="H329" s="191" t="s">
        <v>777</v>
      </c>
      <c r="I329" s="234">
        <v>200000</v>
      </c>
      <c r="J329" s="234">
        <v>200000</v>
      </c>
      <c r="K329" s="234"/>
      <c r="L329" s="269">
        <f>K329</f>
        <v>0</v>
      </c>
      <c r="M329" s="234">
        <f t="shared" si="189"/>
        <v>0</v>
      </c>
    </row>
    <row r="330" spans="1:13" ht="102" x14ac:dyDescent="0.25">
      <c r="A330" s="374" t="s">
        <v>774</v>
      </c>
      <c r="B330" s="351" t="s">
        <v>665</v>
      </c>
      <c r="C330" s="377" t="s">
        <v>789</v>
      </c>
      <c r="D330" s="286" t="s">
        <v>792</v>
      </c>
      <c r="E330" s="346">
        <v>31</v>
      </c>
      <c r="F330" s="347"/>
      <c r="G330" s="388" t="s">
        <v>778</v>
      </c>
      <c r="H330" s="334" t="s">
        <v>777</v>
      </c>
      <c r="I330" s="335">
        <f>I331+I333</f>
        <v>30000</v>
      </c>
      <c r="J330" s="335">
        <f>J331+J333</f>
        <v>30000</v>
      </c>
      <c r="K330" s="335">
        <f t="shared" ref="K330:L330" si="202">K331+K333</f>
        <v>0</v>
      </c>
      <c r="L330" s="335">
        <f t="shared" si="202"/>
        <v>0</v>
      </c>
      <c r="M330" s="335">
        <f t="shared" si="189"/>
        <v>0</v>
      </c>
    </row>
    <row r="331" spans="1:13" ht="102" x14ac:dyDescent="0.25">
      <c r="A331" s="374" t="s">
        <v>774</v>
      </c>
      <c r="B331" s="351" t="s">
        <v>665</v>
      </c>
      <c r="C331" s="377" t="s">
        <v>789</v>
      </c>
      <c r="D331" s="286" t="s">
        <v>792</v>
      </c>
      <c r="E331" s="338">
        <v>311</v>
      </c>
      <c r="F331" s="339"/>
      <c r="G331" s="386" t="s">
        <v>778</v>
      </c>
      <c r="H331" s="191" t="s">
        <v>777</v>
      </c>
      <c r="I331" s="264">
        <f t="shared" ref="I331:L331" si="203">I332</f>
        <v>22000</v>
      </c>
      <c r="J331" s="264">
        <f t="shared" si="203"/>
        <v>22000</v>
      </c>
      <c r="K331" s="264">
        <f t="shared" si="203"/>
        <v>0</v>
      </c>
      <c r="L331" s="264">
        <f t="shared" si="203"/>
        <v>0</v>
      </c>
      <c r="M331" s="264">
        <f t="shared" si="189"/>
        <v>0</v>
      </c>
    </row>
    <row r="332" spans="1:13" ht="102" x14ac:dyDescent="0.25">
      <c r="A332" s="374" t="s">
        <v>774</v>
      </c>
      <c r="B332" s="351" t="s">
        <v>665</v>
      </c>
      <c r="C332" s="377" t="s">
        <v>789</v>
      </c>
      <c r="D332" s="286" t="s">
        <v>792</v>
      </c>
      <c r="E332" s="190">
        <v>3111</v>
      </c>
      <c r="F332" s="248" t="s">
        <v>19</v>
      </c>
      <c r="G332" s="382" t="s">
        <v>778</v>
      </c>
      <c r="H332" s="191" t="s">
        <v>777</v>
      </c>
      <c r="I332" s="234">
        <v>22000</v>
      </c>
      <c r="J332" s="234">
        <v>22000</v>
      </c>
      <c r="K332" s="234"/>
      <c r="L332" s="284"/>
      <c r="M332" s="234">
        <f t="shared" si="189"/>
        <v>0</v>
      </c>
    </row>
    <row r="333" spans="1:13" ht="102" x14ac:dyDescent="0.25">
      <c r="A333" s="374" t="s">
        <v>774</v>
      </c>
      <c r="B333" s="351" t="s">
        <v>665</v>
      </c>
      <c r="C333" s="377" t="s">
        <v>789</v>
      </c>
      <c r="D333" s="286" t="s">
        <v>792</v>
      </c>
      <c r="E333" s="338">
        <v>313</v>
      </c>
      <c r="F333" s="339"/>
      <c r="G333" s="386" t="s">
        <v>778</v>
      </c>
      <c r="H333" s="191" t="s">
        <v>777</v>
      </c>
      <c r="I333" s="264">
        <f t="shared" ref="I333:L333" si="204">I334+I335</f>
        <v>8000</v>
      </c>
      <c r="J333" s="264">
        <f t="shared" ref="J333" si="205">J334+J335</f>
        <v>8000</v>
      </c>
      <c r="K333" s="264">
        <f t="shared" si="204"/>
        <v>0</v>
      </c>
      <c r="L333" s="264">
        <f t="shared" si="204"/>
        <v>0</v>
      </c>
      <c r="M333" s="264">
        <f t="shared" si="189"/>
        <v>0</v>
      </c>
    </row>
    <row r="334" spans="1:13" ht="102" x14ac:dyDescent="0.25">
      <c r="A334" s="374" t="s">
        <v>774</v>
      </c>
      <c r="B334" s="351" t="s">
        <v>665</v>
      </c>
      <c r="C334" s="377" t="s">
        <v>789</v>
      </c>
      <c r="D334" s="286" t="s">
        <v>792</v>
      </c>
      <c r="E334" s="190">
        <v>3132</v>
      </c>
      <c r="F334" s="248" t="s">
        <v>280</v>
      </c>
      <c r="G334" s="382" t="s">
        <v>778</v>
      </c>
      <c r="H334" s="191" t="s">
        <v>777</v>
      </c>
      <c r="I334" s="234">
        <v>6000</v>
      </c>
      <c r="J334" s="234">
        <v>6000</v>
      </c>
      <c r="K334" s="234"/>
      <c r="L334" s="284"/>
      <c r="M334" s="234">
        <f t="shared" si="189"/>
        <v>0</v>
      </c>
    </row>
    <row r="335" spans="1:13" ht="102" x14ac:dyDescent="0.25">
      <c r="A335" s="374" t="s">
        <v>774</v>
      </c>
      <c r="B335" s="351" t="s">
        <v>665</v>
      </c>
      <c r="C335" s="377" t="s">
        <v>789</v>
      </c>
      <c r="D335" s="286" t="s">
        <v>792</v>
      </c>
      <c r="E335" s="190">
        <v>3133</v>
      </c>
      <c r="F335" s="248" t="s">
        <v>258</v>
      </c>
      <c r="G335" s="382" t="s">
        <v>778</v>
      </c>
      <c r="H335" s="191" t="s">
        <v>777</v>
      </c>
      <c r="I335" s="234">
        <v>2000</v>
      </c>
      <c r="J335" s="234">
        <v>2000</v>
      </c>
      <c r="K335" s="234"/>
      <c r="L335" s="284"/>
      <c r="M335" s="234">
        <f t="shared" si="189"/>
        <v>0</v>
      </c>
    </row>
    <row r="336" spans="1:13" ht="102" x14ac:dyDescent="0.25">
      <c r="A336" s="374" t="s">
        <v>774</v>
      </c>
      <c r="B336" s="351" t="s">
        <v>665</v>
      </c>
      <c r="C336" s="377" t="s">
        <v>789</v>
      </c>
      <c r="D336" s="286" t="s">
        <v>792</v>
      </c>
      <c r="E336" s="346">
        <v>32</v>
      </c>
      <c r="F336" s="347"/>
      <c r="G336" s="388" t="s">
        <v>778</v>
      </c>
      <c r="H336" s="334" t="s">
        <v>777</v>
      </c>
      <c r="I336" s="335">
        <f>I337+I339</f>
        <v>80000</v>
      </c>
      <c r="J336" s="335">
        <f>J337+J339</f>
        <v>80000</v>
      </c>
      <c r="K336" s="335" t="e">
        <f>K337+K339+#REF!</f>
        <v>#REF!</v>
      </c>
      <c r="L336" s="335" t="e">
        <f>L337+L339+#REF!</f>
        <v>#REF!</v>
      </c>
      <c r="M336" s="335">
        <f t="shared" si="189"/>
        <v>0</v>
      </c>
    </row>
    <row r="337" spans="1:13" ht="102" x14ac:dyDescent="0.25">
      <c r="A337" s="374" t="s">
        <v>774</v>
      </c>
      <c r="B337" s="351" t="s">
        <v>665</v>
      </c>
      <c r="C337" s="377" t="s">
        <v>789</v>
      </c>
      <c r="D337" s="286" t="s">
        <v>792</v>
      </c>
      <c r="E337" s="338">
        <v>321</v>
      </c>
      <c r="F337" s="339"/>
      <c r="G337" s="386" t="s">
        <v>778</v>
      </c>
      <c r="H337" s="191" t="s">
        <v>777</v>
      </c>
      <c r="I337" s="264">
        <f t="shared" ref="I337:L337" si="206">I338</f>
        <v>20000</v>
      </c>
      <c r="J337" s="264">
        <f t="shared" si="206"/>
        <v>20000</v>
      </c>
      <c r="K337" s="264">
        <f t="shared" si="206"/>
        <v>0</v>
      </c>
      <c r="L337" s="264">
        <f t="shared" si="206"/>
        <v>0</v>
      </c>
      <c r="M337" s="264">
        <f t="shared" si="189"/>
        <v>0</v>
      </c>
    </row>
    <row r="338" spans="1:13" ht="102" x14ac:dyDescent="0.25">
      <c r="A338" s="374" t="s">
        <v>774</v>
      </c>
      <c r="B338" s="351" t="s">
        <v>665</v>
      </c>
      <c r="C338" s="377" t="s">
        <v>789</v>
      </c>
      <c r="D338" s="286" t="s">
        <v>792</v>
      </c>
      <c r="E338" s="190">
        <v>3211</v>
      </c>
      <c r="F338" s="248" t="s">
        <v>110</v>
      </c>
      <c r="G338" s="382" t="s">
        <v>778</v>
      </c>
      <c r="H338" s="191" t="s">
        <v>777</v>
      </c>
      <c r="I338" s="234">
        <v>20000</v>
      </c>
      <c r="J338" s="234">
        <v>20000</v>
      </c>
      <c r="K338" s="234"/>
      <c r="L338" s="284"/>
      <c r="M338" s="234">
        <f t="shared" si="189"/>
        <v>0</v>
      </c>
    </row>
    <row r="339" spans="1:13" ht="102" x14ac:dyDescent="0.25">
      <c r="A339" s="374" t="s">
        <v>774</v>
      </c>
      <c r="B339" s="351" t="s">
        <v>665</v>
      </c>
      <c r="C339" s="377" t="s">
        <v>789</v>
      </c>
      <c r="D339" s="286" t="s">
        <v>792</v>
      </c>
      <c r="E339" s="338">
        <v>323</v>
      </c>
      <c r="F339" s="339"/>
      <c r="G339" s="386" t="s">
        <v>778</v>
      </c>
      <c r="H339" s="191" t="s">
        <v>777</v>
      </c>
      <c r="I339" s="264">
        <f>I340</f>
        <v>60000</v>
      </c>
      <c r="J339" s="264">
        <f>J340</f>
        <v>60000</v>
      </c>
      <c r="K339" s="264" t="e">
        <f>#REF!+K340</f>
        <v>#REF!</v>
      </c>
      <c r="L339" s="264" t="e">
        <f>#REF!+L340</f>
        <v>#REF!</v>
      </c>
      <c r="M339" s="264">
        <f t="shared" si="189"/>
        <v>0</v>
      </c>
    </row>
    <row r="340" spans="1:13" ht="102" x14ac:dyDescent="0.25">
      <c r="A340" s="374" t="s">
        <v>774</v>
      </c>
      <c r="B340" s="351" t="s">
        <v>665</v>
      </c>
      <c r="C340" s="377" t="s">
        <v>789</v>
      </c>
      <c r="D340" s="286" t="s">
        <v>792</v>
      </c>
      <c r="E340" s="190">
        <v>3237</v>
      </c>
      <c r="F340" s="248" t="s">
        <v>36</v>
      </c>
      <c r="G340" s="382" t="s">
        <v>778</v>
      </c>
      <c r="H340" s="191" t="s">
        <v>777</v>
      </c>
      <c r="I340" s="234">
        <v>60000</v>
      </c>
      <c r="J340" s="234">
        <v>60000</v>
      </c>
      <c r="K340" s="234"/>
      <c r="L340" s="284"/>
      <c r="M340" s="234">
        <f t="shared" si="189"/>
        <v>0</v>
      </c>
    </row>
    <row r="341" spans="1:13" ht="102" x14ac:dyDescent="0.25">
      <c r="A341" s="374" t="s">
        <v>774</v>
      </c>
      <c r="B341" s="351" t="s">
        <v>665</v>
      </c>
      <c r="C341" s="377" t="s">
        <v>789</v>
      </c>
      <c r="D341" s="286" t="s">
        <v>792</v>
      </c>
      <c r="E341" s="346">
        <v>41</v>
      </c>
      <c r="F341" s="347"/>
      <c r="G341" s="388" t="s">
        <v>778</v>
      </c>
      <c r="H341" s="334" t="s">
        <v>777</v>
      </c>
      <c r="I341" s="335">
        <f t="shared" ref="I341:L342" si="207">I342</f>
        <v>500000</v>
      </c>
      <c r="J341" s="335">
        <f t="shared" si="207"/>
        <v>500000</v>
      </c>
      <c r="K341" s="335">
        <f t="shared" si="207"/>
        <v>0</v>
      </c>
      <c r="L341" s="335">
        <f t="shared" si="207"/>
        <v>0</v>
      </c>
      <c r="M341" s="335">
        <f t="shared" si="189"/>
        <v>0</v>
      </c>
    </row>
    <row r="342" spans="1:13" ht="102" x14ac:dyDescent="0.25">
      <c r="A342" s="374" t="s">
        <v>774</v>
      </c>
      <c r="B342" s="351" t="s">
        <v>665</v>
      </c>
      <c r="C342" s="377" t="s">
        <v>789</v>
      </c>
      <c r="D342" s="286" t="s">
        <v>792</v>
      </c>
      <c r="E342" s="338">
        <v>412</v>
      </c>
      <c r="F342" s="339"/>
      <c r="G342" s="386" t="s">
        <v>778</v>
      </c>
      <c r="H342" s="191" t="s">
        <v>777</v>
      </c>
      <c r="I342" s="264">
        <f t="shared" si="207"/>
        <v>500000</v>
      </c>
      <c r="J342" s="264">
        <f t="shared" si="207"/>
        <v>500000</v>
      </c>
      <c r="K342" s="264">
        <f t="shared" si="207"/>
        <v>0</v>
      </c>
      <c r="L342" s="264">
        <f t="shared" si="207"/>
        <v>0</v>
      </c>
      <c r="M342" s="264">
        <f t="shared" si="189"/>
        <v>0</v>
      </c>
    </row>
    <row r="343" spans="1:13" ht="102" x14ac:dyDescent="0.25">
      <c r="A343" s="374" t="s">
        <v>774</v>
      </c>
      <c r="B343" s="351" t="s">
        <v>665</v>
      </c>
      <c r="C343" s="377" t="s">
        <v>789</v>
      </c>
      <c r="D343" s="286" t="s">
        <v>792</v>
      </c>
      <c r="E343" s="190">
        <v>4126</v>
      </c>
      <c r="F343" s="248" t="s">
        <v>4</v>
      </c>
      <c r="G343" s="382" t="s">
        <v>778</v>
      </c>
      <c r="H343" s="191" t="s">
        <v>777</v>
      </c>
      <c r="I343" s="234">
        <v>500000</v>
      </c>
      <c r="J343" s="234">
        <v>500000</v>
      </c>
      <c r="K343" s="234"/>
      <c r="L343" s="284"/>
      <c r="M343" s="234">
        <f t="shared" si="189"/>
        <v>0</v>
      </c>
    </row>
    <row r="344" spans="1:13" ht="102" x14ac:dyDescent="0.25">
      <c r="A344" s="374" t="s">
        <v>774</v>
      </c>
      <c r="B344" s="351" t="s">
        <v>665</v>
      </c>
      <c r="C344" s="377" t="s">
        <v>789</v>
      </c>
      <c r="D344" s="286" t="s">
        <v>793</v>
      </c>
      <c r="E344" s="346">
        <v>31</v>
      </c>
      <c r="F344" s="347"/>
      <c r="G344" s="388" t="s">
        <v>778</v>
      </c>
      <c r="H344" s="334" t="s">
        <v>777</v>
      </c>
      <c r="I344" s="335">
        <f>I345+I347</f>
        <v>81000</v>
      </c>
      <c r="J344" s="335">
        <f>J345+J347</f>
        <v>81000</v>
      </c>
      <c r="K344" s="335">
        <f t="shared" ref="K344:L344" si="208">K345+K347</f>
        <v>0</v>
      </c>
      <c r="L344" s="335">
        <f t="shared" si="208"/>
        <v>0</v>
      </c>
      <c r="M344" s="335">
        <f t="shared" si="189"/>
        <v>0</v>
      </c>
    </row>
    <row r="345" spans="1:13" ht="102" x14ac:dyDescent="0.25">
      <c r="A345" s="374" t="s">
        <v>774</v>
      </c>
      <c r="B345" s="351" t="s">
        <v>665</v>
      </c>
      <c r="C345" s="377" t="s">
        <v>789</v>
      </c>
      <c r="D345" s="286" t="s">
        <v>793</v>
      </c>
      <c r="E345" s="338">
        <v>311</v>
      </c>
      <c r="F345" s="339"/>
      <c r="G345" s="386" t="s">
        <v>778</v>
      </c>
      <c r="H345" s="191" t="s">
        <v>777</v>
      </c>
      <c r="I345" s="264">
        <f t="shared" ref="I345:L345" si="209">I346</f>
        <v>66000</v>
      </c>
      <c r="J345" s="264">
        <f t="shared" si="209"/>
        <v>66000</v>
      </c>
      <c r="K345" s="264">
        <f t="shared" si="209"/>
        <v>0</v>
      </c>
      <c r="L345" s="264">
        <f t="shared" si="209"/>
        <v>0</v>
      </c>
      <c r="M345" s="264">
        <f t="shared" ref="M345:M357" si="210">I345-J345</f>
        <v>0</v>
      </c>
    </row>
    <row r="346" spans="1:13" ht="102" x14ac:dyDescent="0.25">
      <c r="A346" s="374" t="s">
        <v>774</v>
      </c>
      <c r="B346" s="351" t="s">
        <v>665</v>
      </c>
      <c r="C346" s="377" t="s">
        <v>789</v>
      </c>
      <c r="D346" s="286" t="s">
        <v>793</v>
      </c>
      <c r="E346" s="190">
        <v>3111</v>
      </c>
      <c r="F346" s="248" t="s">
        <v>19</v>
      </c>
      <c r="G346" s="382" t="s">
        <v>778</v>
      </c>
      <c r="H346" s="191" t="s">
        <v>777</v>
      </c>
      <c r="I346" s="234">
        <v>66000</v>
      </c>
      <c r="J346" s="234">
        <v>66000</v>
      </c>
      <c r="K346" s="234"/>
      <c r="L346" s="284"/>
      <c r="M346" s="234">
        <f t="shared" si="210"/>
        <v>0</v>
      </c>
    </row>
    <row r="347" spans="1:13" ht="102" x14ac:dyDescent="0.25">
      <c r="A347" s="374" t="s">
        <v>774</v>
      </c>
      <c r="B347" s="351" t="s">
        <v>665</v>
      </c>
      <c r="C347" s="377" t="s">
        <v>789</v>
      </c>
      <c r="D347" s="286" t="s">
        <v>793</v>
      </c>
      <c r="E347" s="338">
        <v>313</v>
      </c>
      <c r="F347" s="339"/>
      <c r="G347" s="386" t="s">
        <v>778</v>
      </c>
      <c r="H347" s="191" t="s">
        <v>777</v>
      </c>
      <c r="I347" s="264">
        <f t="shared" ref="I347:L347" si="211">I348+I349</f>
        <v>15000</v>
      </c>
      <c r="J347" s="264">
        <f t="shared" ref="J347" si="212">J348+J349</f>
        <v>15000</v>
      </c>
      <c r="K347" s="264">
        <f t="shared" si="211"/>
        <v>0</v>
      </c>
      <c r="L347" s="264">
        <f t="shared" si="211"/>
        <v>0</v>
      </c>
      <c r="M347" s="264">
        <f t="shared" si="210"/>
        <v>0</v>
      </c>
    </row>
    <row r="348" spans="1:13" ht="102" x14ac:dyDescent="0.25">
      <c r="A348" s="374" t="s">
        <v>774</v>
      </c>
      <c r="B348" s="351" t="s">
        <v>665</v>
      </c>
      <c r="C348" s="377" t="s">
        <v>789</v>
      </c>
      <c r="D348" s="286" t="s">
        <v>793</v>
      </c>
      <c r="E348" s="190">
        <v>3132</v>
      </c>
      <c r="F348" s="248" t="s">
        <v>280</v>
      </c>
      <c r="G348" s="382" t="s">
        <v>778</v>
      </c>
      <c r="H348" s="191" t="s">
        <v>777</v>
      </c>
      <c r="I348" s="234">
        <v>13000</v>
      </c>
      <c r="J348" s="234">
        <v>13000</v>
      </c>
      <c r="K348" s="234"/>
      <c r="L348" s="284"/>
      <c r="M348" s="234">
        <f t="shared" si="210"/>
        <v>0</v>
      </c>
    </row>
    <row r="349" spans="1:13" ht="102" x14ac:dyDescent="0.25">
      <c r="A349" s="374" t="s">
        <v>774</v>
      </c>
      <c r="B349" s="351" t="s">
        <v>665</v>
      </c>
      <c r="C349" s="377" t="s">
        <v>789</v>
      </c>
      <c r="D349" s="286" t="s">
        <v>793</v>
      </c>
      <c r="E349" s="190">
        <v>3133</v>
      </c>
      <c r="F349" s="248" t="s">
        <v>258</v>
      </c>
      <c r="G349" s="382" t="s">
        <v>778</v>
      </c>
      <c r="H349" s="191" t="s">
        <v>777</v>
      </c>
      <c r="I349" s="234">
        <v>2000</v>
      </c>
      <c r="J349" s="234">
        <v>2000</v>
      </c>
      <c r="K349" s="234"/>
      <c r="L349" s="284"/>
      <c r="M349" s="234">
        <f t="shared" si="210"/>
        <v>0</v>
      </c>
    </row>
    <row r="350" spans="1:13" ht="102" x14ac:dyDescent="0.25">
      <c r="A350" s="374" t="s">
        <v>774</v>
      </c>
      <c r="B350" s="351" t="s">
        <v>665</v>
      </c>
      <c r="C350" s="377" t="s">
        <v>789</v>
      </c>
      <c r="D350" s="286" t="s">
        <v>793</v>
      </c>
      <c r="E350" s="346">
        <v>32</v>
      </c>
      <c r="F350" s="347"/>
      <c r="G350" s="388" t="s">
        <v>778</v>
      </c>
      <c r="H350" s="334" t="s">
        <v>777</v>
      </c>
      <c r="I350" s="335">
        <f>I351+I353</f>
        <v>130000</v>
      </c>
      <c r="J350" s="335">
        <f>J351+J353</f>
        <v>130000</v>
      </c>
      <c r="K350" s="335" t="e">
        <f>K351+K353+#REF!</f>
        <v>#REF!</v>
      </c>
      <c r="L350" s="335" t="e">
        <f>L351+L353+#REF!</f>
        <v>#REF!</v>
      </c>
      <c r="M350" s="335">
        <f t="shared" si="210"/>
        <v>0</v>
      </c>
    </row>
    <row r="351" spans="1:13" ht="102" x14ac:dyDescent="0.25">
      <c r="A351" s="374" t="s">
        <v>774</v>
      </c>
      <c r="B351" s="351" t="s">
        <v>665</v>
      </c>
      <c r="C351" s="377" t="s">
        <v>789</v>
      </c>
      <c r="D351" s="286" t="s">
        <v>793</v>
      </c>
      <c r="E351" s="338">
        <v>321</v>
      </c>
      <c r="F351" s="339"/>
      <c r="G351" s="386" t="s">
        <v>778</v>
      </c>
      <c r="H351" s="191" t="s">
        <v>777</v>
      </c>
      <c r="I351" s="264">
        <f t="shared" ref="I351:L351" si="213">I352</f>
        <v>70000</v>
      </c>
      <c r="J351" s="264">
        <f t="shared" si="213"/>
        <v>70000</v>
      </c>
      <c r="K351" s="264">
        <f t="shared" si="213"/>
        <v>0</v>
      </c>
      <c r="L351" s="264">
        <f t="shared" si="213"/>
        <v>0</v>
      </c>
      <c r="M351" s="264">
        <f t="shared" si="210"/>
        <v>0</v>
      </c>
    </row>
    <row r="352" spans="1:13" ht="102" x14ac:dyDescent="0.25">
      <c r="A352" s="374" t="s">
        <v>774</v>
      </c>
      <c r="B352" s="351" t="s">
        <v>665</v>
      </c>
      <c r="C352" s="377" t="s">
        <v>789</v>
      </c>
      <c r="D352" s="286" t="s">
        <v>793</v>
      </c>
      <c r="E352" s="190">
        <v>3211</v>
      </c>
      <c r="F352" s="248" t="s">
        <v>110</v>
      </c>
      <c r="G352" s="382" t="s">
        <v>778</v>
      </c>
      <c r="H352" s="191" t="s">
        <v>777</v>
      </c>
      <c r="I352" s="234">
        <v>70000</v>
      </c>
      <c r="J352" s="234">
        <v>70000</v>
      </c>
      <c r="K352" s="234"/>
      <c r="L352" s="284"/>
      <c r="M352" s="234">
        <f t="shared" si="210"/>
        <v>0</v>
      </c>
    </row>
    <row r="353" spans="1:13" ht="102" x14ac:dyDescent="0.25">
      <c r="A353" s="374" t="s">
        <v>774</v>
      </c>
      <c r="B353" s="351" t="s">
        <v>665</v>
      </c>
      <c r="C353" s="377" t="s">
        <v>789</v>
      </c>
      <c r="D353" s="286" t="s">
        <v>793</v>
      </c>
      <c r="E353" s="338">
        <v>323</v>
      </c>
      <c r="F353" s="339"/>
      <c r="G353" s="386" t="s">
        <v>778</v>
      </c>
      <c r="H353" s="191" t="s">
        <v>777</v>
      </c>
      <c r="I353" s="264">
        <f>I354</f>
        <v>60000</v>
      </c>
      <c r="J353" s="264">
        <f>J354</f>
        <v>60000</v>
      </c>
      <c r="K353" s="264" t="e">
        <f>#REF!+K354</f>
        <v>#REF!</v>
      </c>
      <c r="L353" s="264" t="e">
        <f>#REF!+L354</f>
        <v>#REF!</v>
      </c>
      <c r="M353" s="264">
        <f t="shared" si="210"/>
        <v>0</v>
      </c>
    </row>
    <row r="354" spans="1:13" ht="102" x14ac:dyDescent="0.25">
      <c r="A354" s="374" t="s">
        <v>774</v>
      </c>
      <c r="B354" s="351" t="s">
        <v>665</v>
      </c>
      <c r="C354" s="377" t="s">
        <v>789</v>
      </c>
      <c r="D354" s="286" t="s">
        <v>793</v>
      </c>
      <c r="E354" s="190">
        <v>3237</v>
      </c>
      <c r="F354" s="248" t="s">
        <v>36</v>
      </c>
      <c r="G354" s="382" t="s">
        <v>778</v>
      </c>
      <c r="H354" s="191" t="s">
        <v>777</v>
      </c>
      <c r="I354" s="234">
        <v>60000</v>
      </c>
      <c r="J354" s="234">
        <v>60000</v>
      </c>
      <c r="K354" s="234"/>
      <c r="L354" s="284"/>
      <c r="M354" s="234">
        <f t="shared" si="210"/>
        <v>0</v>
      </c>
    </row>
    <row r="355" spans="1:13" ht="102" x14ac:dyDescent="0.25">
      <c r="A355" s="374" t="s">
        <v>774</v>
      </c>
      <c r="B355" s="351" t="s">
        <v>665</v>
      </c>
      <c r="C355" s="377" t="s">
        <v>789</v>
      </c>
      <c r="D355" s="286" t="s">
        <v>793</v>
      </c>
      <c r="E355" s="346">
        <v>41</v>
      </c>
      <c r="F355" s="347"/>
      <c r="G355" s="388" t="s">
        <v>778</v>
      </c>
      <c r="H355" s="334" t="s">
        <v>777</v>
      </c>
      <c r="I355" s="335">
        <f t="shared" ref="I355:L356" si="214">I356</f>
        <v>1625000</v>
      </c>
      <c r="J355" s="335">
        <f t="shared" si="214"/>
        <v>1625000</v>
      </c>
      <c r="K355" s="335">
        <f t="shared" si="214"/>
        <v>0</v>
      </c>
      <c r="L355" s="335">
        <f t="shared" si="214"/>
        <v>0</v>
      </c>
      <c r="M355" s="335">
        <f t="shared" si="210"/>
        <v>0</v>
      </c>
    </row>
    <row r="356" spans="1:13" ht="102" x14ac:dyDescent="0.25">
      <c r="A356" s="374" t="s">
        <v>774</v>
      </c>
      <c r="B356" s="351" t="s">
        <v>665</v>
      </c>
      <c r="C356" s="377" t="s">
        <v>789</v>
      </c>
      <c r="D356" s="286" t="s">
        <v>793</v>
      </c>
      <c r="E356" s="338">
        <v>412</v>
      </c>
      <c r="F356" s="339"/>
      <c r="G356" s="386" t="s">
        <v>778</v>
      </c>
      <c r="H356" s="191" t="s">
        <v>777</v>
      </c>
      <c r="I356" s="264">
        <f t="shared" si="214"/>
        <v>1625000</v>
      </c>
      <c r="J356" s="264">
        <f t="shared" si="214"/>
        <v>1625000</v>
      </c>
      <c r="K356" s="264">
        <f t="shared" si="214"/>
        <v>0</v>
      </c>
      <c r="L356" s="264">
        <f t="shared" si="214"/>
        <v>0</v>
      </c>
      <c r="M356" s="264">
        <f t="shared" si="210"/>
        <v>0</v>
      </c>
    </row>
    <row r="357" spans="1:13" ht="102" x14ac:dyDescent="0.25">
      <c r="A357" s="374" t="s">
        <v>774</v>
      </c>
      <c r="B357" s="351" t="s">
        <v>665</v>
      </c>
      <c r="C357" s="377" t="s">
        <v>789</v>
      </c>
      <c r="D357" s="286" t="s">
        <v>793</v>
      </c>
      <c r="E357" s="190">
        <v>4126</v>
      </c>
      <c r="F357" s="248" t="s">
        <v>4</v>
      </c>
      <c r="G357" s="382" t="s">
        <v>778</v>
      </c>
      <c r="H357" s="191" t="s">
        <v>777</v>
      </c>
      <c r="I357" s="234">
        <v>1625000</v>
      </c>
      <c r="J357" s="234">
        <v>1625000</v>
      </c>
      <c r="K357" s="234"/>
      <c r="L357" s="284"/>
      <c r="M357" s="234">
        <f t="shared" si="210"/>
        <v>0</v>
      </c>
    </row>
  </sheetData>
  <autoFilter ref="H1:H357"/>
  <mergeCells count="2">
    <mergeCell ref="B1:M1"/>
    <mergeCell ref="C3:F3"/>
  </mergeCells>
  <pageMargins left="0.15748031496062992" right="0.15748031496062992" top="0.37" bottom="0.37" header="0.15748031496062992" footer="0.15748031496062992"/>
  <pageSetup paperSize="8" scale="60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ER1784"/>
  <sheetViews>
    <sheetView tabSelected="1" zoomScale="70" zoomScaleNormal="70" zoomScaleSheetLayoutView="70" zoomScalePageLayoutView="81" workbookViewId="0">
      <pane xSplit="6" ySplit="3" topLeftCell="G4" activePane="bottomRight" state="frozen"/>
      <selection activeCell="I1" sqref="I1"/>
      <selection pane="topRight" activeCell="I1" sqref="I1"/>
      <selection pane="bottomLeft" activeCell="I1" sqref="I1"/>
      <selection pane="bottomRight" activeCell="H2" sqref="H2"/>
    </sheetView>
  </sheetViews>
  <sheetFormatPr defaultColWidth="9.109375" defaultRowHeight="15.6" x14ac:dyDescent="0.25"/>
  <cols>
    <col min="1" max="1" width="9.33203125" style="243" customWidth="1"/>
    <col min="2" max="2" width="12.44140625" style="225" customWidth="1"/>
    <col min="3" max="3" width="5.109375" style="226" bestFit="1" customWidth="1"/>
    <col min="4" max="4" width="8.44140625" style="227" customWidth="1"/>
    <col min="5" max="5" width="7.33203125" style="222" customWidth="1"/>
    <col min="6" max="6" width="46.88671875" style="258" customWidth="1"/>
    <col min="7" max="7" width="31.5546875" style="220" customWidth="1"/>
    <col min="8" max="8" width="16.6640625" style="196" customWidth="1"/>
    <col min="9" max="16384" width="9.109375" style="165"/>
  </cols>
  <sheetData>
    <row r="1" spans="1:8" s="356" customFormat="1" ht="39.6" x14ac:dyDescent="0.25">
      <c r="A1" s="366" t="s">
        <v>662</v>
      </c>
      <c r="B1" s="367" t="s">
        <v>166</v>
      </c>
      <c r="C1" s="368" t="s">
        <v>63</v>
      </c>
      <c r="D1" s="369" t="s">
        <v>17</v>
      </c>
      <c r="E1" s="370" t="s">
        <v>48</v>
      </c>
      <c r="F1" s="371" t="s">
        <v>671</v>
      </c>
      <c r="G1" s="372" t="s">
        <v>672</v>
      </c>
      <c r="H1" s="372" t="s">
        <v>797</v>
      </c>
    </row>
    <row r="2" spans="1:8" s="149" customFormat="1" ht="15.6" customHeight="1" x14ac:dyDescent="0.25">
      <c r="A2" s="365" t="s">
        <v>774</v>
      </c>
      <c r="B2" s="444" t="s">
        <v>677</v>
      </c>
      <c r="C2" s="444"/>
      <c r="D2" s="444"/>
      <c r="E2" s="444"/>
      <c r="F2" s="444"/>
      <c r="G2" s="364"/>
      <c r="H2" s="148">
        <f>H3+H1262+H1333+H1580+H1691</f>
        <v>8149041922</v>
      </c>
    </row>
    <row r="3" spans="1:8" s="149" customFormat="1" ht="15.6" customHeight="1" x14ac:dyDescent="0.25">
      <c r="A3" s="236" t="s">
        <v>663</v>
      </c>
      <c r="B3" s="442" t="s">
        <v>678</v>
      </c>
      <c r="C3" s="442"/>
      <c r="D3" s="442"/>
      <c r="E3" s="442"/>
      <c r="F3" s="442"/>
      <c r="G3" s="362"/>
      <c r="H3" s="150">
        <f>H4+H191+H785+H1028</f>
        <v>7567929822</v>
      </c>
    </row>
    <row r="4" spans="1:8" s="147" customFormat="1" ht="15.6" customHeight="1" x14ac:dyDescent="0.25">
      <c r="A4" s="237" t="s">
        <v>663</v>
      </c>
      <c r="B4" s="445" t="s">
        <v>641</v>
      </c>
      <c r="C4" s="445"/>
      <c r="D4" s="445"/>
      <c r="E4" s="445"/>
      <c r="F4" s="445"/>
      <c r="G4" s="363"/>
      <c r="H4" s="151">
        <f>H5+H71+H84+H109+H130+H135+H143</f>
        <v>152257223</v>
      </c>
    </row>
    <row r="5" spans="1:8" s="152" customFormat="1" ht="40.799999999999997" x14ac:dyDescent="0.25">
      <c r="A5" s="238" t="s">
        <v>663</v>
      </c>
      <c r="B5" s="291" t="s">
        <v>13</v>
      </c>
      <c r="C5" s="292"/>
      <c r="D5" s="293"/>
      <c r="E5" s="293"/>
      <c r="F5" s="294" t="s">
        <v>85</v>
      </c>
      <c r="G5" s="295" t="s">
        <v>655</v>
      </c>
      <c r="H5" s="296">
        <f>H6+H16+H47+H52+H58+H65+H68+H55</f>
        <v>83206700</v>
      </c>
    </row>
    <row r="6" spans="1:8" s="152" customFormat="1" x14ac:dyDescent="0.25">
      <c r="A6" s="241" t="s">
        <v>663</v>
      </c>
      <c r="B6" s="285" t="s">
        <v>13</v>
      </c>
      <c r="C6" s="286">
        <v>11</v>
      </c>
      <c r="D6" s="287"/>
      <c r="E6" s="317">
        <v>31</v>
      </c>
      <c r="F6" s="288"/>
      <c r="G6" s="289"/>
      <c r="H6" s="290">
        <f t="shared" ref="H6" si="0">H7+H11+H13</f>
        <v>56620700</v>
      </c>
    </row>
    <row r="7" spans="1:8" s="152" customFormat="1" ht="15.6" customHeight="1" x14ac:dyDescent="0.25">
      <c r="A7" s="241" t="s">
        <v>663</v>
      </c>
      <c r="B7" s="153" t="s">
        <v>13</v>
      </c>
      <c r="C7" s="154">
        <v>11</v>
      </c>
      <c r="D7" s="155"/>
      <c r="E7" s="156">
        <v>311</v>
      </c>
      <c r="F7" s="244"/>
      <c r="G7" s="157"/>
      <c r="H7" s="158">
        <f t="shared" ref="H7" si="1">SUM(H8:H10)</f>
        <v>46735700</v>
      </c>
    </row>
    <row r="8" spans="1:8" ht="15" customHeight="1" x14ac:dyDescent="0.25">
      <c r="A8" s="241" t="s">
        <v>663</v>
      </c>
      <c r="B8" s="160" t="s">
        <v>13</v>
      </c>
      <c r="C8" s="161">
        <v>11</v>
      </c>
      <c r="D8" s="162" t="s">
        <v>18</v>
      </c>
      <c r="E8" s="163">
        <v>3111</v>
      </c>
      <c r="F8" s="245" t="s">
        <v>19</v>
      </c>
      <c r="G8" s="164"/>
      <c r="H8" s="269">
        <v>45335700</v>
      </c>
    </row>
    <row r="9" spans="1:8" ht="15" customHeight="1" x14ac:dyDescent="0.25">
      <c r="A9" s="241" t="s">
        <v>663</v>
      </c>
      <c r="B9" s="160" t="s">
        <v>13</v>
      </c>
      <c r="C9" s="161">
        <v>11</v>
      </c>
      <c r="D9" s="162" t="s">
        <v>18</v>
      </c>
      <c r="E9" s="163">
        <v>3113</v>
      </c>
      <c r="F9" s="245" t="s">
        <v>20</v>
      </c>
      <c r="G9" s="164"/>
      <c r="H9" s="269">
        <v>600000</v>
      </c>
    </row>
    <row r="10" spans="1:8" ht="15" customHeight="1" x14ac:dyDescent="0.25">
      <c r="A10" s="241" t="s">
        <v>663</v>
      </c>
      <c r="B10" s="160" t="s">
        <v>13</v>
      </c>
      <c r="C10" s="161">
        <v>11</v>
      </c>
      <c r="D10" s="162" t="s">
        <v>18</v>
      </c>
      <c r="E10" s="163">
        <v>3114</v>
      </c>
      <c r="F10" s="245" t="s">
        <v>21</v>
      </c>
      <c r="G10" s="164"/>
      <c r="H10" s="269">
        <v>800000</v>
      </c>
    </row>
    <row r="11" spans="1:8" s="152" customFormat="1" ht="15.6" customHeight="1" x14ac:dyDescent="0.25">
      <c r="A11" s="241" t="s">
        <v>663</v>
      </c>
      <c r="B11" s="153" t="s">
        <v>13</v>
      </c>
      <c r="C11" s="154">
        <v>11</v>
      </c>
      <c r="D11" s="155"/>
      <c r="E11" s="156">
        <v>312</v>
      </c>
      <c r="F11" s="244"/>
      <c r="G11" s="157"/>
      <c r="H11" s="271">
        <f t="shared" ref="H11" si="2">SUM(H12)</f>
        <v>1720000</v>
      </c>
    </row>
    <row r="12" spans="1:8" ht="15" customHeight="1" x14ac:dyDescent="0.25">
      <c r="A12" s="241" t="s">
        <v>663</v>
      </c>
      <c r="B12" s="160" t="s">
        <v>13</v>
      </c>
      <c r="C12" s="161">
        <v>11</v>
      </c>
      <c r="D12" s="162" t="s">
        <v>18</v>
      </c>
      <c r="E12" s="163">
        <v>3121</v>
      </c>
      <c r="F12" s="245" t="s">
        <v>22</v>
      </c>
      <c r="G12" s="164"/>
      <c r="H12" s="234">
        <v>1720000</v>
      </c>
    </row>
    <row r="13" spans="1:8" s="152" customFormat="1" ht="15.6" customHeight="1" x14ac:dyDescent="0.25">
      <c r="A13" s="241" t="s">
        <v>663</v>
      </c>
      <c r="B13" s="153" t="s">
        <v>13</v>
      </c>
      <c r="C13" s="154">
        <v>11</v>
      </c>
      <c r="D13" s="155"/>
      <c r="E13" s="156">
        <v>313</v>
      </c>
      <c r="F13" s="244"/>
      <c r="G13" s="157"/>
      <c r="H13" s="271">
        <f t="shared" ref="H13" si="3">SUM(H14:H15)</f>
        <v>8165000</v>
      </c>
    </row>
    <row r="14" spans="1:8" ht="35.4" customHeight="1" x14ac:dyDescent="0.25">
      <c r="A14" s="241" t="s">
        <v>663</v>
      </c>
      <c r="B14" s="160" t="s">
        <v>13</v>
      </c>
      <c r="C14" s="161">
        <v>11</v>
      </c>
      <c r="D14" s="162" t="s">
        <v>18</v>
      </c>
      <c r="E14" s="163">
        <v>3132</v>
      </c>
      <c r="F14" s="245" t="s">
        <v>280</v>
      </c>
      <c r="G14" s="164"/>
      <c r="H14" s="234">
        <v>7360000</v>
      </c>
    </row>
    <row r="15" spans="1:8" ht="30" customHeight="1" x14ac:dyDescent="0.25">
      <c r="A15" s="241" t="s">
        <v>663</v>
      </c>
      <c r="B15" s="160" t="s">
        <v>13</v>
      </c>
      <c r="C15" s="161">
        <v>11</v>
      </c>
      <c r="D15" s="162" t="s">
        <v>18</v>
      </c>
      <c r="E15" s="163">
        <v>3133</v>
      </c>
      <c r="F15" s="245" t="s">
        <v>258</v>
      </c>
      <c r="G15" s="164"/>
      <c r="H15" s="234">
        <v>805000</v>
      </c>
    </row>
    <row r="16" spans="1:8" x14ac:dyDescent="0.25">
      <c r="A16" s="241" t="s">
        <v>663</v>
      </c>
      <c r="B16" s="285" t="s">
        <v>13</v>
      </c>
      <c r="C16" s="286">
        <v>11</v>
      </c>
      <c r="D16" s="287"/>
      <c r="E16" s="317">
        <v>32</v>
      </c>
      <c r="F16" s="288"/>
      <c r="G16" s="289"/>
      <c r="H16" s="290">
        <f t="shared" ref="H16" si="4">H17+H22+H28+H38+H40</f>
        <v>24605000</v>
      </c>
    </row>
    <row r="17" spans="1:8" s="152" customFormat="1" ht="15.6" customHeight="1" x14ac:dyDescent="0.25">
      <c r="A17" s="241" t="s">
        <v>663</v>
      </c>
      <c r="B17" s="153" t="s">
        <v>13</v>
      </c>
      <c r="C17" s="154">
        <v>11</v>
      </c>
      <c r="D17" s="155"/>
      <c r="E17" s="156">
        <v>321</v>
      </c>
      <c r="F17" s="244"/>
      <c r="G17" s="157"/>
      <c r="H17" s="271">
        <f t="shared" ref="H17" si="5">SUM(H18:H21)</f>
        <v>5325000</v>
      </c>
    </row>
    <row r="18" spans="1:8" ht="15" customHeight="1" x14ac:dyDescent="0.25">
      <c r="A18" s="241" t="s">
        <v>663</v>
      </c>
      <c r="B18" s="160" t="s">
        <v>13</v>
      </c>
      <c r="C18" s="161">
        <v>11</v>
      </c>
      <c r="D18" s="162" t="s">
        <v>18</v>
      </c>
      <c r="E18" s="163">
        <v>3211</v>
      </c>
      <c r="F18" s="245" t="s">
        <v>110</v>
      </c>
      <c r="G18" s="164"/>
      <c r="H18" s="234">
        <v>2750000</v>
      </c>
    </row>
    <row r="19" spans="1:8" ht="30" customHeight="1" x14ac:dyDescent="0.25">
      <c r="A19" s="241" t="s">
        <v>663</v>
      </c>
      <c r="B19" s="160" t="s">
        <v>13</v>
      </c>
      <c r="C19" s="161">
        <v>11</v>
      </c>
      <c r="D19" s="162" t="s">
        <v>18</v>
      </c>
      <c r="E19" s="163">
        <v>3212</v>
      </c>
      <c r="F19" s="245" t="s">
        <v>111</v>
      </c>
      <c r="G19" s="164"/>
      <c r="H19" s="234">
        <v>2150000</v>
      </c>
    </row>
    <row r="20" spans="1:8" ht="15" customHeight="1" x14ac:dyDescent="0.25">
      <c r="A20" s="241" t="s">
        <v>663</v>
      </c>
      <c r="B20" s="160" t="s">
        <v>13</v>
      </c>
      <c r="C20" s="161">
        <v>11</v>
      </c>
      <c r="D20" s="162" t="s">
        <v>18</v>
      </c>
      <c r="E20" s="163">
        <v>3213</v>
      </c>
      <c r="F20" s="245" t="s">
        <v>112</v>
      </c>
      <c r="G20" s="164"/>
      <c r="H20" s="234">
        <v>330000</v>
      </c>
    </row>
    <row r="21" spans="1:8" s="166" customFormat="1" ht="15" customHeight="1" x14ac:dyDescent="0.25">
      <c r="A21" s="241" t="s">
        <v>663</v>
      </c>
      <c r="B21" s="160" t="s">
        <v>13</v>
      </c>
      <c r="C21" s="161">
        <v>11</v>
      </c>
      <c r="D21" s="162" t="s">
        <v>18</v>
      </c>
      <c r="E21" s="163">
        <v>3214</v>
      </c>
      <c r="F21" s="245" t="s">
        <v>234</v>
      </c>
      <c r="G21" s="164"/>
      <c r="H21" s="234">
        <v>95000</v>
      </c>
    </row>
    <row r="22" spans="1:8" s="167" customFormat="1" ht="15.6" customHeight="1" x14ac:dyDescent="0.25">
      <c r="A22" s="241" t="s">
        <v>663</v>
      </c>
      <c r="B22" s="153" t="s">
        <v>13</v>
      </c>
      <c r="C22" s="154">
        <v>11</v>
      </c>
      <c r="D22" s="155"/>
      <c r="E22" s="156">
        <v>322</v>
      </c>
      <c r="F22" s="244"/>
      <c r="G22" s="157"/>
      <c r="H22" s="271">
        <f t="shared" ref="H22" si="6">SUM(H23:H27)</f>
        <v>7060000</v>
      </c>
    </row>
    <row r="23" spans="1:8" s="166" customFormat="1" ht="15" customHeight="1" x14ac:dyDescent="0.25">
      <c r="A23" s="241" t="s">
        <v>663</v>
      </c>
      <c r="B23" s="160" t="s">
        <v>13</v>
      </c>
      <c r="C23" s="161">
        <v>11</v>
      </c>
      <c r="D23" s="162" t="s">
        <v>18</v>
      </c>
      <c r="E23" s="163">
        <v>3221</v>
      </c>
      <c r="F23" s="245" t="s">
        <v>113</v>
      </c>
      <c r="G23" s="164"/>
      <c r="H23" s="234">
        <v>850000</v>
      </c>
    </row>
    <row r="24" spans="1:8" s="166" customFormat="1" ht="15" customHeight="1" x14ac:dyDescent="0.25">
      <c r="A24" s="241" t="s">
        <v>663</v>
      </c>
      <c r="B24" s="160" t="s">
        <v>13</v>
      </c>
      <c r="C24" s="161">
        <v>11</v>
      </c>
      <c r="D24" s="162" t="s">
        <v>18</v>
      </c>
      <c r="E24" s="163">
        <v>3223</v>
      </c>
      <c r="F24" s="245" t="s">
        <v>115</v>
      </c>
      <c r="G24" s="164"/>
      <c r="H24" s="234">
        <v>5595000</v>
      </c>
    </row>
    <row r="25" spans="1:8" s="166" customFormat="1" ht="15" customHeight="1" x14ac:dyDescent="0.25">
      <c r="A25" s="241" t="s">
        <v>663</v>
      </c>
      <c r="B25" s="160" t="s">
        <v>13</v>
      </c>
      <c r="C25" s="161">
        <v>11</v>
      </c>
      <c r="D25" s="162" t="s">
        <v>18</v>
      </c>
      <c r="E25" s="163">
        <v>3224</v>
      </c>
      <c r="F25" s="245" t="s">
        <v>116</v>
      </c>
      <c r="G25" s="164"/>
      <c r="H25" s="234">
        <v>285000</v>
      </c>
    </row>
    <row r="26" spans="1:8" s="166" customFormat="1" ht="15" customHeight="1" x14ac:dyDescent="0.25">
      <c r="A26" s="241" t="s">
        <v>663</v>
      </c>
      <c r="B26" s="160" t="s">
        <v>13</v>
      </c>
      <c r="C26" s="161">
        <v>11</v>
      </c>
      <c r="D26" s="162" t="s">
        <v>18</v>
      </c>
      <c r="E26" s="163">
        <v>3225</v>
      </c>
      <c r="F26" s="245" t="s">
        <v>290</v>
      </c>
      <c r="G26" s="164"/>
      <c r="H26" s="234">
        <v>100000</v>
      </c>
    </row>
    <row r="27" spans="1:8" s="166" customFormat="1" ht="15" customHeight="1" x14ac:dyDescent="0.25">
      <c r="A27" s="241" t="s">
        <v>663</v>
      </c>
      <c r="B27" s="160" t="s">
        <v>13</v>
      </c>
      <c r="C27" s="161">
        <v>11</v>
      </c>
      <c r="D27" s="162" t="s">
        <v>18</v>
      </c>
      <c r="E27" s="163">
        <v>3227</v>
      </c>
      <c r="F27" s="245" t="s">
        <v>235</v>
      </c>
      <c r="G27" s="164"/>
      <c r="H27" s="234">
        <v>230000</v>
      </c>
    </row>
    <row r="28" spans="1:8" s="167" customFormat="1" ht="15.6" customHeight="1" x14ac:dyDescent="0.25">
      <c r="A28" s="241" t="s">
        <v>663</v>
      </c>
      <c r="B28" s="153" t="s">
        <v>13</v>
      </c>
      <c r="C28" s="154">
        <v>11</v>
      </c>
      <c r="D28" s="155"/>
      <c r="E28" s="156">
        <v>323</v>
      </c>
      <c r="F28" s="244"/>
      <c r="G28" s="157"/>
      <c r="H28" s="271">
        <f t="shared" ref="H28" si="7">SUM(H29:H37)</f>
        <v>10255000</v>
      </c>
    </row>
    <row r="29" spans="1:8" s="166" customFormat="1" ht="15" customHeight="1" x14ac:dyDescent="0.25">
      <c r="A29" s="241" t="s">
        <v>663</v>
      </c>
      <c r="B29" s="160" t="s">
        <v>13</v>
      </c>
      <c r="C29" s="161">
        <v>11</v>
      </c>
      <c r="D29" s="162" t="s">
        <v>18</v>
      </c>
      <c r="E29" s="163">
        <v>3231</v>
      </c>
      <c r="F29" s="245" t="s">
        <v>117</v>
      </c>
      <c r="G29" s="164"/>
      <c r="H29" s="234">
        <v>2030000</v>
      </c>
    </row>
    <row r="30" spans="1:8" s="166" customFormat="1" ht="15" customHeight="1" x14ac:dyDescent="0.25">
      <c r="A30" s="241" t="s">
        <v>663</v>
      </c>
      <c r="B30" s="160" t="s">
        <v>13</v>
      </c>
      <c r="C30" s="161">
        <v>11</v>
      </c>
      <c r="D30" s="162" t="s">
        <v>18</v>
      </c>
      <c r="E30" s="163">
        <v>3232</v>
      </c>
      <c r="F30" s="245" t="s">
        <v>118</v>
      </c>
      <c r="G30" s="164"/>
      <c r="H30" s="234">
        <v>650000</v>
      </c>
    </row>
    <row r="31" spans="1:8" s="166" customFormat="1" ht="15" customHeight="1" x14ac:dyDescent="0.25">
      <c r="A31" s="241" t="s">
        <v>663</v>
      </c>
      <c r="B31" s="160" t="s">
        <v>13</v>
      </c>
      <c r="C31" s="161">
        <v>11</v>
      </c>
      <c r="D31" s="162" t="s">
        <v>18</v>
      </c>
      <c r="E31" s="163">
        <v>3233</v>
      </c>
      <c r="F31" s="245" t="s">
        <v>119</v>
      </c>
      <c r="G31" s="164"/>
      <c r="H31" s="234">
        <v>750000</v>
      </c>
    </row>
    <row r="32" spans="1:8" s="166" customFormat="1" ht="15" customHeight="1" x14ac:dyDescent="0.25">
      <c r="A32" s="241" t="s">
        <v>663</v>
      </c>
      <c r="B32" s="160" t="s">
        <v>13</v>
      </c>
      <c r="C32" s="161">
        <v>11</v>
      </c>
      <c r="D32" s="162" t="s">
        <v>18</v>
      </c>
      <c r="E32" s="163">
        <v>3234</v>
      </c>
      <c r="F32" s="245" t="s">
        <v>120</v>
      </c>
      <c r="G32" s="164"/>
      <c r="H32" s="234">
        <v>1515000</v>
      </c>
    </row>
    <row r="33" spans="1:8" s="166" customFormat="1" ht="15" customHeight="1" x14ac:dyDescent="0.25">
      <c r="A33" s="241" t="s">
        <v>663</v>
      </c>
      <c r="B33" s="160" t="s">
        <v>13</v>
      </c>
      <c r="C33" s="161">
        <v>11</v>
      </c>
      <c r="D33" s="162" t="s">
        <v>18</v>
      </c>
      <c r="E33" s="163">
        <v>3235</v>
      </c>
      <c r="F33" s="245" t="s">
        <v>42</v>
      </c>
      <c r="G33" s="164"/>
      <c r="H33" s="234">
        <v>720000</v>
      </c>
    </row>
    <row r="34" spans="1:8" s="166" customFormat="1" ht="15" customHeight="1" x14ac:dyDescent="0.25">
      <c r="A34" s="241" t="s">
        <v>663</v>
      </c>
      <c r="B34" s="160" t="s">
        <v>13</v>
      </c>
      <c r="C34" s="161">
        <v>11</v>
      </c>
      <c r="D34" s="162" t="s">
        <v>18</v>
      </c>
      <c r="E34" s="163">
        <v>3236</v>
      </c>
      <c r="F34" s="245" t="s">
        <v>121</v>
      </c>
      <c r="G34" s="164"/>
      <c r="H34" s="234">
        <v>210000</v>
      </c>
    </row>
    <row r="35" spans="1:8" s="166" customFormat="1" ht="15" customHeight="1" x14ac:dyDescent="0.25">
      <c r="A35" s="241" t="s">
        <v>663</v>
      </c>
      <c r="B35" s="160" t="s">
        <v>13</v>
      </c>
      <c r="C35" s="161">
        <v>11</v>
      </c>
      <c r="D35" s="162" t="s">
        <v>18</v>
      </c>
      <c r="E35" s="163">
        <v>3237</v>
      </c>
      <c r="F35" s="245" t="s">
        <v>36</v>
      </c>
      <c r="G35" s="164"/>
      <c r="H35" s="234">
        <v>1350000</v>
      </c>
    </row>
    <row r="36" spans="1:8" s="166" customFormat="1" ht="15" customHeight="1" x14ac:dyDescent="0.25">
      <c r="A36" s="241" t="s">
        <v>663</v>
      </c>
      <c r="B36" s="160" t="s">
        <v>13</v>
      </c>
      <c r="C36" s="161">
        <v>11</v>
      </c>
      <c r="D36" s="162" t="s">
        <v>18</v>
      </c>
      <c r="E36" s="163">
        <v>3238</v>
      </c>
      <c r="F36" s="245" t="s">
        <v>122</v>
      </c>
      <c r="G36" s="164"/>
      <c r="H36" s="234">
        <v>450000</v>
      </c>
    </row>
    <row r="37" spans="1:8" s="166" customFormat="1" ht="15" customHeight="1" x14ac:dyDescent="0.25">
      <c r="A37" s="241" t="s">
        <v>663</v>
      </c>
      <c r="B37" s="160" t="s">
        <v>13</v>
      </c>
      <c r="C37" s="161">
        <v>11</v>
      </c>
      <c r="D37" s="162" t="s">
        <v>18</v>
      </c>
      <c r="E37" s="163">
        <v>3239</v>
      </c>
      <c r="F37" s="245" t="s">
        <v>41</v>
      </c>
      <c r="G37" s="164"/>
      <c r="H37" s="234">
        <v>2580000</v>
      </c>
    </row>
    <row r="38" spans="1:8" s="167" customFormat="1" ht="15.6" customHeight="1" x14ac:dyDescent="0.25">
      <c r="A38" s="241" t="s">
        <v>663</v>
      </c>
      <c r="B38" s="153" t="s">
        <v>13</v>
      </c>
      <c r="C38" s="154">
        <v>11</v>
      </c>
      <c r="D38" s="155"/>
      <c r="E38" s="156">
        <v>324</v>
      </c>
      <c r="F38" s="244"/>
      <c r="G38" s="157"/>
      <c r="H38" s="271">
        <f t="shared" ref="H38" si="8">SUM(H39)</f>
        <v>310000</v>
      </c>
    </row>
    <row r="39" spans="1:8" s="166" customFormat="1" ht="30" customHeight="1" x14ac:dyDescent="0.25">
      <c r="A39" s="241" t="s">
        <v>663</v>
      </c>
      <c r="B39" s="160" t="s">
        <v>13</v>
      </c>
      <c r="C39" s="161">
        <v>11</v>
      </c>
      <c r="D39" s="162" t="s">
        <v>18</v>
      </c>
      <c r="E39" s="163">
        <v>3241</v>
      </c>
      <c r="F39" s="245" t="s">
        <v>236</v>
      </c>
      <c r="G39" s="164"/>
      <c r="H39" s="234">
        <v>310000</v>
      </c>
    </row>
    <row r="40" spans="1:8" s="167" customFormat="1" ht="15.6" customHeight="1" x14ac:dyDescent="0.25">
      <c r="A40" s="241" t="s">
        <v>663</v>
      </c>
      <c r="B40" s="153" t="s">
        <v>13</v>
      </c>
      <c r="C40" s="154">
        <v>11</v>
      </c>
      <c r="D40" s="155"/>
      <c r="E40" s="156">
        <v>329</v>
      </c>
      <c r="F40" s="244"/>
      <c r="G40" s="157"/>
      <c r="H40" s="271">
        <f t="shared" ref="H40" si="9">SUM(H41:H46)</f>
        <v>1655000</v>
      </c>
    </row>
    <row r="41" spans="1:8" s="166" customFormat="1" ht="30" customHeight="1" x14ac:dyDescent="0.25">
      <c r="A41" s="241" t="s">
        <v>663</v>
      </c>
      <c r="B41" s="160" t="s">
        <v>13</v>
      </c>
      <c r="C41" s="161">
        <v>11</v>
      </c>
      <c r="D41" s="162" t="s">
        <v>18</v>
      </c>
      <c r="E41" s="163">
        <v>3291</v>
      </c>
      <c r="F41" s="245" t="s">
        <v>109</v>
      </c>
      <c r="G41" s="164"/>
      <c r="H41" s="234">
        <v>365000</v>
      </c>
    </row>
    <row r="42" spans="1:8" s="166" customFormat="1" ht="15" customHeight="1" x14ac:dyDescent="0.25">
      <c r="A42" s="241" t="s">
        <v>663</v>
      </c>
      <c r="B42" s="160" t="s">
        <v>13</v>
      </c>
      <c r="C42" s="161">
        <v>11</v>
      </c>
      <c r="D42" s="162" t="s">
        <v>18</v>
      </c>
      <c r="E42" s="163">
        <v>3292</v>
      </c>
      <c r="F42" s="245" t="s">
        <v>123</v>
      </c>
      <c r="G42" s="164"/>
      <c r="H42" s="234">
        <v>180000</v>
      </c>
    </row>
    <row r="43" spans="1:8" s="166" customFormat="1" ht="15" customHeight="1" x14ac:dyDescent="0.25">
      <c r="A43" s="241" t="s">
        <v>663</v>
      </c>
      <c r="B43" s="160" t="s">
        <v>13</v>
      </c>
      <c r="C43" s="161">
        <v>11</v>
      </c>
      <c r="D43" s="162" t="s">
        <v>18</v>
      </c>
      <c r="E43" s="163">
        <v>3293</v>
      </c>
      <c r="F43" s="245" t="s">
        <v>124</v>
      </c>
      <c r="G43" s="164"/>
      <c r="H43" s="234">
        <v>450000</v>
      </c>
    </row>
    <row r="44" spans="1:8" s="166" customFormat="1" ht="15" customHeight="1" x14ac:dyDescent="0.25">
      <c r="A44" s="241" t="s">
        <v>663</v>
      </c>
      <c r="B44" s="160" t="s">
        <v>13</v>
      </c>
      <c r="C44" s="161">
        <v>11</v>
      </c>
      <c r="D44" s="162" t="s">
        <v>18</v>
      </c>
      <c r="E44" s="163">
        <v>3294</v>
      </c>
      <c r="F44" s="245" t="s">
        <v>616</v>
      </c>
      <c r="G44" s="164"/>
      <c r="H44" s="234">
        <v>370000</v>
      </c>
    </row>
    <row r="45" spans="1:8" s="166" customFormat="1" ht="15" customHeight="1" x14ac:dyDescent="0.25">
      <c r="A45" s="241" t="s">
        <v>663</v>
      </c>
      <c r="B45" s="160" t="s">
        <v>13</v>
      </c>
      <c r="C45" s="161">
        <v>11</v>
      </c>
      <c r="D45" s="162" t="s">
        <v>18</v>
      </c>
      <c r="E45" s="163">
        <v>3295</v>
      </c>
      <c r="F45" s="245" t="s">
        <v>237</v>
      </c>
      <c r="G45" s="164"/>
      <c r="H45" s="234">
        <v>210000</v>
      </c>
    </row>
    <row r="46" spans="1:8" s="166" customFormat="1" ht="15" customHeight="1" x14ac:dyDescent="0.25">
      <c r="A46" s="241" t="s">
        <v>663</v>
      </c>
      <c r="B46" s="160" t="s">
        <v>13</v>
      </c>
      <c r="C46" s="161">
        <v>11</v>
      </c>
      <c r="D46" s="162" t="s">
        <v>18</v>
      </c>
      <c r="E46" s="163">
        <v>3299</v>
      </c>
      <c r="F46" s="245" t="s">
        <v>125</v>
      </c>
      <c r="G46" s="164"/>
      <c r="H46" s="234">
        <v>80000</v>
      </c>
    </row>
    <row r="47" spans="1:8" s="166" customFormat="1" x14ac:dyDescent="0.25">
      <c r="A47" s="241" t="s">
        <v>663</v>
      </c>
      <c r="B47" s="285" t="s">
        <v>13</v>
      </c>
      <c r="C47" s="286">
        <v>11</v>
      </c>
      <c r="D47" s="287"/>
      <c r="E47" s="317">
        <v>34</v>
      </c>
      <c r="F47" s="288"/>
      <c r="G47" s="289"/>
      <c r="H47" s="290">
        <f t="shared" ref="H47" si="10">H48</f>
        <v>71000</v>
      </c>
    </row>
    <row r="48" spans="1:8" s="167" customFormat="1" ht="15.6" customHeight="1" x14ac:dyDescent="0.25">
      <c r="A48" s="241" t="s">
        <v>663</v>
      </c>
      <c r="B48" s="153" t="s">
        <v>13</v>
      </c>
      <c r="C48" s="154">
        <v>11</v>
      </c>
      <c r="D48" s="155"/>
      <c r="E48" s="156">
        <v>343</v>
      </c>
      <c r="F48" s="244"/>
      <c r="G48" s="157"/>
      <c r="H48" s="271">
        <f t="shared" ref="H48" si="11">SUM(H49:H51)</f>
        <v>71000</v>
      </c>
    </row>
    <row r="49" spans="1:8" s="166" customFormat="1" ht="15" customHeight="1" x14ac:dyDescent="0.25">
      <c r="A49" s="241" t="s">
        <v>663</v>
      </c>
      <c r="B49" s="160" t="s">
        <v>13</v>
      </c>
      <c r="C49" s="161">
        <v>11</v>
      </c>
      <c r="D49" s="162" t="s">
        <v>18</v>
      </c>
      <c r="E49" s="163">
        <v>3431</v>
      </c>
      <c r="F49" s="245" t="s">
        <v>153</v>
      </c>
      <c r="G49" s="164"/>
      <c r="H49" s="234">
        <v>31000</v>
      </c>
    </row>
    <row r="50" spans="1:8" s="166" customFormat="1" ht="15" customHeight="1" x14ac:dyDescent="0.25">
      <c r="A50" s="241" t="s">
        <v>663</v>
      </c>
      <c r="B50" s="160" t="s">
        <v>13</v>
      </c>
      <c r="C50" s="161">
        <v>11</v>
      </c>
      <c r="D50" s="162" t="s">
        <v>18</v>
      </c>
      <c r="E50" s="163">
        <v>3433</v>
      </c>
      <c r="F50" s="245" t="s">
        <v>126</v>
      </c>
      <c r="G50" s="164"/>
      <c r="H50" s="234">
        <v>26000</v>
      </c>
    </row>
    <row r="51" spans="1:8" s="166" customFormat="1" ht="15" customHeight="1" x14ac:dyDescent="0.25">
      <c r="A51" s="241" t="s">
        <v>663</v>
      </c>
      <c r="B51" s="160" t="s">
        <v>13</v>
      </c>
      <c r="C51" s="161">
        <v>11</v>
      </c>
      <c r="D51" s="162" t="s">
        <v>18</v>
      </c>
      <c r="E51" s="163">
        <v>3434</v>
      </c>
      <c r="F51" s="245" t="s">
        <v>127</v>
      </c>
      <c r="G51" s="164"/>
      <c r="H51" s="234">
        <v>14000</v>
      </c>
    </row>
    <row r="52" spans="1:8" s="166" customFormat="1" x14ac:dyDescent="0.25">
      <c r="A52" s="241" t="s">
        <v>663</v>
      </c>
      <c r="B52" s="285" t="s">
        <v>13</v>
      </c>
      <c r="C52" s="286">
        <v>11</v>
      </c>
      <c r="D52" s="287"/>
      <c r="E52" s="317">
        <v>37</v>
      </c>
      <c r="F52" s="288"/>
      <c r="G52" s="289"/>
      <c r="H52" s="290">
        <f t="shared" ref="H52" si="12">H53</f>
        <v>150000</v>
      </c>
    </row>
    <row r="53" spans="1:8" s="152" customFormat="1" ht="15.6" customHeight="1" x14ac:dyDescent="0.25">
      <c r="A53" s="241" t="s">
        <v>663</v>
      </c>
      <c r="B53" s="153" t="s">
        <v>13</v>
      </c>
      <c r="C53" s="154">
        <v>11</v>
      </c>
      <c r="D53" s="155"/>
      <c r="E53" s="156">
        <v>372</v>
      </c>
      <c r="F53" s="244"/>
      <c r="G53" s="157"/>
      <c r="H53" s="271">
        <f t="shared" ref="H53" si="13">SUM(H54)</f>
        <v>150000</v>
      </c>
    </row>
    <row r="54" spans="1:8" ht="15" customHeight="1" x14ac:dyDescent="0.25">
      <c r="A54" s="241" t="s">
        <v>663</v>
      </c>
      <c r="B54" s="160" t="s">
        <v>13</v>
      </c>
      <c r="C54" s="161">
        <v>11</v>
      </c>
      <c r="D54" s="162" t="s">
        <v>18</v>
      </c>
      <c r="E54" s="163">
        <v>3721</v>
      </c>
      <c r="F54" s="245" t="s">
        <v>232</v>
      </c>
      <c r="G54" s="164"/>
      <c r="H54" s="234">
        <v>150000</v>
      </c>
    </row>
    <row r="55" spans="1:8" s="166" customFormat="1" x14ac:dyDescent="0.25">
      <c r="A55" s="241" t="s">
        <v>663</v>
      </c>
      <c r="B55" s="285" t="s">
        <v>13</v>
      </c>
      <c r="C55" s="286">
        <v>11</v>
      </c>
      <c r="D55" s="287"/>
      <c r="E55" s="317">
        <v>38</v>
      </c>
      <c r="F55" s="288"/>
      <c r="G55" s="289"/>
      <c r="H55" s="290">
        <f>H56</f>
        <v>50000</v>
      </c>
    </row>
    <row r="56" spans="1:8" s="152" customFormat="1" ht="15.6" customHeight="1" x14ac:dyDescent="0.25">
      <c r="A56" s="241" t="s">
        <v>663</v>
      </c>
      <c r="B56" s="153" t="s">
        <v>13</v>
      </c>
      <c r="C56" s="154">
        <v>11</v>
      </c>
      <c r="D56" s="155"/>
      <c r="E56" s="156">
        <v>386</v>
      </c>
      <c r="F56" s="244"/>
      <c r="G56" s="157"/>
      <c r="H56" s="271">
        <f>H57</f>
        <v>50000</v>
      </c>
    </row>
    <row r="57" spans="1:8" ht="15" customHeight="1" x14ac:dyDescent="0.25">
      <c r="A57" s="241" t="s">
        <v>663</v>
      </c>
      <c r="B57" s="160" t="s">
        <v>13</v>
      </c>
      <c r="C57" s="161">
        <v>11</v>
      </c>
      <c r="D57" s="162" t="s">
        <v>18</v>
      </c>
      <c r="E57" s="163">
        <v>3861</v>
      </c>
      <c r="F57" s="245" t="s">
        <v>554</v>
      </c>
      <c r="G57" s="164"/>
      <c r="H57" s="234">
        <v>50000</v>
      </c>
    </row>
    <row r="58" spans="1:8" x14ac:dyDescent="0.25">
      <c r="A58" s="241" t="s">
        <v>663</v>
      </c>
      <c r="B58" s="285" t="s">
        <v>13</v>
      </c>
      <c r="C58" s="286">
        <v>11</v>
      </c>
      <c r="D58" s="287"/>
      <c r="E58" s="317">
        <v>42</v>
      </c>
      <c r="F58" s="288"/>
      <c r="G58" s="289"/>
      <c r="H58" s="290">
        <f t="shared" ref="H58" si="14">H59</f>
        <v>1480000</v>
      </c>
    </row>
    <row r="59" spans="1:8" s="152" customFormat="1" ht="15.6" customHeight="1" x14ac:dyDescent="0.25">
      <c r="A59" s="241" t="s">
        <v>663</v>
      </c>
      <c r="B59" s="153" t="s">
        <v>13</v>
      </c>
      <c r="C59" s="154">
        <v>11</v>
      </c>
      <c r="D59" s="155"/>
      <c r="E59" s="156">
        <v>422</v>
      </c>
      <c r="F59" s="244"/>
      <c r="G59" s="157"/>
      <c r="H59" s="271">
        <f t="shared" ref="H59" si="15">SUM(H60:H64)</f>
        <v>1480000</v>
      </c>
    </row>
    <row r="60" spans="1:8" ht="15" customHeight="1" x14ac:dyDescent="0.25">
      <c r="A60" s="241" t="s">
        <v>663</v>
      </c>
      <c r="B60" s="160" t="s">
        <v>13</v>
      </c>
      <c r="C60" s="161">
        <v>11</v>
      </c>
      <c r="D60" s="162" t="s">
        <v>18</v>
      </c>
      <c r="E60" s="163">
        <v>4221</v>
      </c>
      <c r="F60" s="245" t="s">
        <v>129</v>
      </c>
      <c r="G60" s="164"/>
      <c r="H60" s="234">
        <v>330000</v>
      </c>
    </row>
    <row r="61" spans="1:8" ht="15" customHeight="1" x14ac:dyDescent="0.25">
      <c r="A61" s="241" t="s">
        <v>663</v>
      </c>
      <c r="B61" s="160" t="s">
        <v>13</v>
      </c>
      <c r="C61" s="161">
        <v>11</v>
      </c>
      <c r="D61" s="162" t="s">
        <v>18</v>
      </c>
      <c r="E61" s="163">
        <v>4222</v>
      </c>
      <c r="F61" s="245" t="s">
        <v>130</v>
      </c>
      <c r="G61" s="164"/>
      <c r="H61" s="234">
        <v>790000</v>
      </c>
    </row>
    <row r="62" spans="1:8" ht="15" customHeight="1" x14ac:dyDescent="0.25">
      <c r="A62" s="241" t="s">
        <v>663</v>
      </c>
      <c r="B62" s="160" t="s">
        <v>13</v>
      </c>
      <c r="C62" s="161">
        <v>11</v>
      </c>
      <c r="D62" s="162" t="s">
        <v>18</v>
      </c>
      <c r="E62" s="163">
        <v>4223</v>
      </c>
      <c r="F62" s="245" t="s">
        <v>131</v>
      </c>
      <c r="G62" s="164"/>
      <c r="H62" s="234">
        <v>220000</v>
      </c>
    </row>
    <row r="63" spans="1:8" ht="15" customHeight="1" x14ac:dyDescent="0.25">
      <c r="A63" s="241" t="s">
        <v>663</v>
      </c>
      <c r="B63" s="160" t="s">
        <v>13</v>
      </c>
      <c r="C63" s="161">
        <v>11</v>
      </c>
      <c r="D63" s="162" t="s">
        <v>18</v>
      </c>
      <c r="E63" s="163">
        <v>4225</v>
      </c>
      <c r="F63" s="245" t="s">
        <v>134</v>
      </c>
      <c r="G63" s="164"/>
      <c r="H63" s="234">
        <v>20000</v>
      </c>
    </row>
    <row r="64" spans="1:8" ht="15" customHeight="1" x14ac:dyDescent="0.25">
      <c r="A64" s="241" t="s">
        <v>663</v>
      </c>
      <c r="B64" s="160" t="s">
        <v>13</v>
      </c>
      <c r="C64" s="161">
        <v>11</v>
      </c>
      <c r="D64" s="162" t="s">
        <v>18</v>
      </c>
      <c r="E64" s="163">
        <v>4227</v>
      </c>
      <c r="F64" s="245" t="s">
        <v>132</v>
      </c>
      <c r="G64" s="164"/>
      <c r="H64" s="234">
        <v>120000</v>
      </c>
    </row>
    <row r="65" spans="1:8" x14ac:dyDescent="0.25">
      <c r="A65" s="241" t="s">
        <v>663</v>
      </c>
      <c r="B65" s="285" t="s">
        <v>13</v>
      </c>
      <c r="C65" s="286">
        <v>51</v>
      </c>
      <c r="D65" s="287"/>
      <c r="E65" s="317">
        <v>32</v>
      </c>
      <c r="F65" s="288"/>
      <c r="G65" s="289"/>
      <c r="H65" s="290">
        <f t="shared" ref="H65:H66" si="16">H66</f>
        <v>150000</v>
      </c>
    </row>
    <row r="66" spans="1:8" ht="15.6" customHeight="1" x14ac:dyDescent="0.25">
      <c r="A66" s="241" t="s">
        <v>663</v>
      </c>
      <c r="B66" s="168" t="s">
        <v>13</v>
      </c>
      <c r="C66" s="169">
        <v>51</v>
      </c>
      <c r="D66" s="170"/>
      <c r="E66" s="171">
        <v>321</v>
      </c>
      <c r="F66" s="245"/>
      <c r="G66" s="164"/>
      <c r="H66" s="271">
        <f t="shared" si="16"/>
        <v>150000</v>
      </c>
    </row>
    <row r="67" spans="1:8" ht="15" customHeight="1" x14ac:dyDescent="0.25">
      <c r="A67" s="241" t="s">
        <v>663</v>
      </c>
      <c r="B67" s="144" t="s">
        <v>13</v>
      </c>
      <c r="C67" s="145">
        <v>51</v>
      </c>
      <c r="D67" s="172" t="s">
        <v>18</v>
      </c>
      <c r="E67" s="173">
        <v>3211</v>
      </c>
      <c r="F67" s="245" t="s">
        <v>110</v>
      </c>
      <c r="G67" s="164"/>
      <c r="H67" s="234">
        <v>150000</v>
      </c>
    </row>
    <row r="68" spans="1:8" x14ac:dyDescent="0.25">
      <c r="A68" s="241" t="s">
        <v>663</v>
      </c>
      <c r="B68" s="285" t="s">
        <v>13</v>
      </c>
      <c r="C68" s="286">
        <v>52</v>
      </c>
      <c r="D68" s="287"/>
      <c r="E68" s="317">
        <v>32</v>
      </c>
      <c r="F68" s="288"/>
      <c r="G68" s="289"/>
      <c r="H68" s="290">
        <f t="shared" ref="H68:H69" si="17">H69</f>
        <v>80000</v>
      </c>
    </row>
    <row r="69" spans="1:8" ht="15.6" customHeight="1" x14ac:dyDescent="0.25">
      <c r="A69" s="241" t="s">
        <v>663</v>
      </c>
      <c r="B69" s="153" t="s">
        <v>13</v>
      </c>
      <c r="C69" s="154">
        <v>52</v>
      </c>
      <c r="D69" s="155"/>
      <c r="E69" s="156">
        <v>324</v>
      </c>
      <c r="F69" s="244"/>
      <c r="G69" s="157"/>
      <c r="H69" s="271">
        <f t="shared" si="17"/>
        <v>80000</v>
      </c>
    </row>
    <row r="70" spans="1:8" ht="30" customHeight="1" x14ac:dyDescent="0.25">
      <c r="A70" s="241" t="s">
        <v>663</v>
      </c>
      <c r="B70" s="160" t="s">
        <v>13</v>
      </c>
      <c r="C70" s="161">
        <v>52</v>
      </c>
      <c r="D70" s="162" t="s">
        <v>18</v>
      </c>
      <c r="E70" s="163">
        <v>3241</v>
      </c>
      <c r="F70" s="245" t="s">
        <v>236</v>
      </c>
      <c r="G70" s="164"/>
      <c r="H70" s="234">
        <v>80000</v>
      </c>
    </row>
    <row r="71" spans="1:8" s="152" customFormat="1" ht="40.799999999999997" x14ac:dyDescent="0.25">
      <c r="A71" s="241" t="s">
        <v>663</v>
      </c>
      <c r="B71" s="292" t="s">
        <v>39</v>
      </c>
      <c r="C71" s="292"/>
      <c r="D71" s="293"/>
      <c r="E71" s="293"/>
      <c r="F71" s="294" t="s">
        <v>35</v>
      </c>
      <c r="G71" s="295" t="s">
        <v>655</v>
      </c>
      <c r="H71" s="296">
        <f t="shared" ref="H71" si="18">H72+H81</f>
        <v>3550000</v>
      </c>
    </row>
    <row r="72" spans="1:8" s="152" customFormat="1" x14ac:dyDescent="0.25">
      <c r="A72" s="241" t="s">
        <v>663</v>
      </c>
      <c r="B72" s="285" t="s">
        <v>39</v>
      </c>
      <c r="C72" s="286">
        <v>11</v>
      </c>
      <c r="D72" s="287"/>
      <c r="E72" s="317">
        <v>32</v>
      </c>
      <c r="F72" s="288"/>
      <c r="G72" s="289"/>
      <c r="H72" s="290">
        <f t="shared" ref="H72" si="19">H73+H75+H79</f>
        <v>2150000</v>
      </c>
    </row>
    <row r="73" spans="1:8" s="152" customFormat="1" ht="15.6" customHeight="1" x14ac:dyDescent="0.25">
      <c r="A73" s="241" t="s">
        <v>663</v>
      </c>
      <c r="B73" s="153" t="s">
        <v>39</v>
      </c>
      <c r="C73" s="154">
        <v>11</v>
      </c>
      <c r="D73" s="155"/>
      <c r="E73" s="156">
        <v>322</v>
      </c>
      <c r="F73" s="244"/>
      <c r="G73" s="157"/>
      <c r="H73" s="264">
        <f t="shared" ref="H73" si="20">SUM(H74)</f>
        <v>150000</v>
      </c>
    </row>
    <row r="74" spans="1:8" s="174" customFormat="1" ht="15" customHeight="1" x14ac:dyDescent="0.25">
      <c r="A74" s="241" t="s">
        <v>663</v>
      </c>
      <c r="B74" s="160" t="s">
        <v>39</v>
      </c>
      <c r="C74" s="161">
        <v>11</v>
      </c>
      <c r="D74" s="162" t="s">
        <v>18</v>
      </c>
      <c r="E74" s="163">
        <v>3225</v>
      </c>
      <c r="F74" s="245" t="s">
        <v>290</v>
      </c>
      <c r="G74" s="164"/>
      <c r="H74" s="234">
        <v>150000</v>
      </c>
    </row>
    <row r="75" spans="1:8" s="175" customFormat="1" ht="15.6" customHeight="1" x14ac:dyDescent="0.25">
      <c r="A75" s="241" t="s">
        <v>663</v>
      </c>
      <c r="B75" s="153" t="s">
        <v>39</v>
      </c>
      <c r="C75" s="154">
        <v>11</v>
      </c>
      <c r="D75" s="155"/>
      <c r="E75" s="156">
        <v>323</v>
      </c>
      <c r="F75" s="244"/>
      <c r="G75" s="157"/>
      <c r="H75" s="271">
        <f t="shared" ref="H75" si="21">SUM(H76:H78)</f>
        <v>1740000</v>
      </c>
    </row>
    <row r="76" spans="1:8" s="152" customFormat="1" ht="15.6" customHeight="1" x14ac:dyDescent="0.25">
      <c r="A76" s="241" t="s">
        <v>663</v>
      </c>
      <c r="B76" s="160" t="s">
        <v>39</v>
      </c>
      <c r="C76" s="161">
        <v>11</v>
      </c>
      <c r="D76" s="162" t="s">
        <v>18</v>
      </c>
      <c r="E76" s="163">
        <v>3232</v>
      </c>
      <c r="F76" s="245" t="s">
        <v>118</v>
      </c>
      <c r="G76" s="164"/>
      <c r="H76" s="234">
        <v>510000</v>
      </c>
    </row>
    <row r="77" spans="1:8" s="152" customFormat="1" ht="15.6" customHeight="1" x14ac:dyDescent="0.25">
      <c r="A77" s="241" t="s">
        <v>663</v>
      </c>
      <c r="B77" s="160" t="s">
        <v>39</v>
      </c>
      <c r="C77" s="161">
        <v>11</v>
      </c>
      <c r="D77" s="162" t="s">
        <v>18</v>
      </c>
      <c r="E77" s="163">
        <v>3235</v>
      </c>
      <c r="F77" s="245" t="s">
        <v>42</v>
      </c>
      <c r="G77" s="164"/>
      <c r="H77" s="234">
        <v>970000</v>
      </c>
    </row>
    <row r="78" spans="1:8" s="175" customFormat="1" ht="15.6" customHeight="1" x14ac:dyDescent="0.25">
      <c r="A78" s="241" t="s">
        <v>663</v>
      </c>
      <c r="B78" s="160" t="s">
        <v>39</v>
      </c>
      <c r="C78" s="161">
        <v>11</v>
      </c>
      <c r="D78" s="162" t="s">
        <v>18</v>
      </c>
      <c r="E78" s="163">
        <v>3239</v>
      </c>
      <c r="F78" s="245" t="s">
        <v>41</v>
      </c>
      <c r="G78" s="164"/>
      <c r="H78" s="234">
        <v>260000</v>
      </c>
    </row>
    <row r="79" spans="1:8" s="175" customFormat="1" ht="15.6" customHeight="1" x14ac:dyDescent="0.25">
      <c r="A79" s="241" t="s">
        <v>663</v>
      </c>
      <c r="B79" s="153" t="s">
        <v>39</v>
      </c>
      <c r="C79" s="154">
        <v>11</v>
      </c>
      <c r="D79" s="155"/>
      <c r="E79" s="156">
        <v>329</v>
      </c>
      <c r="F79" s="244"/>
      <c r="G79" s="157"/>
      <c r="H79" s="271">
        <f t="shared" ref="H79:H82" si="22">SUM(H80)</f>
        <v>260000</v>
      </c>
    </row>
    <row r="80" spans="1:8" s="152" customFormat="1" ht="15.6" customHeight="1" x14ac:dyDescent="0.25">
      <c r="A80" s="241" t="s">
        <v>663</v>
      </c>
      <c r="B80" s="160" t="s">
        <v>39</v>
      </c>
      <c r="C80" s="161">
        <v>11</v>
      </c>
      <c r="D80" s="162" t="s">
        <v>18</v>
      </c>
      <c r="E80" s="163">
        <v>3292</v>
      </c>
      <c r="F80" s="245" t="s">
        <v>123</v>
      </c>
      <c r="G80" s="164"/>
      <c r="H80" s="234">
        <v>260000</v>
      </c>
    </row>
    <row r="81" spans="1:8" s="152" customFormat="1" x14ac:dyDescent="0.25">
      <c r="A81" s="241" t="s">
        <v>663</v>
      </c>
      <c r="B81" s="285" t="s">
        <v>39</v>
      </c>
      <c r="C81" s="286">
        <v>11</v>
      </c>
      <c r="D81" s="287"/>
      <c r="E81" s="317">
        <v>42</v>
      </c>
      <c r="F81" s="288"/>
      <c r="G81" s="289"/>
      <c r="H81" s="290">
        <f t="shared" ref="H81" si="23">H82</f>
        <v>1400000</v>
      </c>
    </row>
    <row r="82" spans="1:8" s="175" customFormat="1" ht="15.6" customHeight="1" x14ac:dyDescent="0.25">
      <c r="A82" s="241" t="s">
        <v>663</v>
      </c>
      <c r="B82" s="153" t="s">
        <v>39</v>
      </c>
      <c r="C82" s="154">
        <v>11</v>
      </c>
      <c r="D82" s="155"/>
      <c r="E82" s="156">
        <v>423</v>
      </c>
      <c r="F82" s="244"/>
      <c r="G82" s="157"/>
      <c r="H82" s="271">
        <f t="shared" si="22"/>
        <v>1400000</v>
      </c>
    </row>
    <row r="83" spans="1:8" s="152" customFormat="1" ht="15.6" customHeight="1" x14ac:dyDescent="0.25">
      <c r="A83" s="241" t="s">
        <v>663</v>
      </c>
      <c r="B83" s="160" t="s">
        <v>39</v>
      </c>
      <c r="C83" s="161">
        <v>11</v>
      </c>
      <c r="D83" s="162" t="s">
        <v>18</v>
      </c>
      <c r="E83" s="163">
        <v>4231</v>
      </c>
      <c r="F83" s="245" t="s">
        <v>128</v>
      </c>
      <c r="G83" s="164"/>
      <c r="H83" s="234">
        <v>1400000</v>
      </c>
    </row>
    <row r="84" spans="1:8" s="167" customFormat="1" ht="40.799999999999997" x14ac:dyDescent="0.25">
      <c r="A84" s="241" t="s">
        <v>663</v>
      </c>
      <c r="B84" s="292" t="s">
        <v>40</v>
      </c>
      <c r="C84" s="292"/>
      <c r="D84" s="293"/>
      <c r="E84" s="293"/>
      <c r="F84" s="294" t="s">
        <v>242</v>
      </c>
      <c r="G84" s="295" t="s">
        <v>655</v>
      </c>
      <c r="H84" s="296">
        <f t="shared" ref="H84" si="24">H85+H93+H97+H103+H106</f>
        <v>12945000</v>
      </c>
    </row>
    <row r="85" spans="1:8" s="167" customFormat="1" x14ac:dyDescent="0.25">
      <c r="A85" s="241" t="s">
        <v>663</v>
      </c>
      <c r="B85" s="285" t="s">
        <v>40</v>
      </c>
      <c r="C85" s="286">
        <v>11</v>
      </c>
      <c r="D85" s="287"/>
      <c r="E85" s="317">
        <v>32</v>
      </c>
      <c r="F85" s="288"/>
      <c r="G85" s="289"/>
      <c r="H85" s="290">
        <f t="shared" ref="H85" si="25">H86+H88</f>
        <v>9030000</v>
      </c>
    </row>
    <row r="86" spans="1:8" s="167" customFormat="1" ht="15.6" customHeight="1" x14ac:dyDescent="0.25">
      <c r="A86" s="241" t="s">
        <v>663</v>
      </c>
      <c r="B86" s="153" t="s">
        <v>40</v>
      </c>
      <c r="C86" s="154">
        <v>11</v>
      </c>
      <c r="D86" s="155"/>
      <c r="E86" s="156">
        <v>322</v>
      </c>
      <c r="F86" s="244"/>
      <c r="G86" s="157"/>
      <c r="H86" s="271">
        <f t="shared" ref="H86" si="26">SUM(H87)</f>
        <v>30000</v>
      </c>
    </row>
    <row r="87" spans="1:8" s="167" customFormat="1" ht="15.6" customHeight="1" x14ac:dyDescent="0.25">
      <c r="A87" s="241" t="s">
        <v>663</v>
      </c>
      <c r="B87" s="160" t="s">
        <v>40</v>
      </c>
      <c r="C87" s="161">
        <v>11</v>
      </c>
      <c r="D87" s="162" t="s">
        <v>18</v>
      </c>
      <c r="E87" s="163">
        <v>3224</v>
      </c>
      <c r="F87" s="245" t="s">
        <v>116</v>
      </c>
      <c r="G87" s="164"/>
      <c r="H87" s="234">
        <v>30000</v>
      </c>
    </row>
    <row r="88" spans="1:8" s="167" customFormat="1" ht="15.6" customHeight="1" x14ac:dyDescent="0.25">
      <c r="A88" s="241" t="s">
        <v>663</v>
      </c>
      <c r="B88" s="153" t="s">
        <v>40</v>
      </c>
      <c r="C88" s="154">
        <v>11</v>
      </c>
      <c r="D88" s="155"/>
      <c r="E88" s="156">
        <v>323</v>
      </c>
      <c r="F88" s="244"/>
      <c r="G88" s="157"/>
      <c r="H88" s="271">
        <f t="shared" ref="H88" si="27">SUM(H89:H92)</f>
        <v>9000000</v>
      </c>
    </row>
    <row r="89" spans="1:8" s="167" customFormat="1" ht="15.6" customHeight="1" x14ac:dyDescent="0.25">
      <c r="A89" s="241" t="s">
        <v>663</v>
      </c>
      <c r="B89" s="160" t="s">
        <v>40</v>
      </c>
      <c r="C89" s="161">
        <v>11</v>
      </c>
      <c r="D89" s="162" t="s">
        <v>18</v>
      </c>
      <c r="E89" s="163">
        <v>3232</v>
      </c>
      <c r="F89" s="245" t="s">
        <v>118</v>
      </c>
      <c r="G89" s="164"/>
      <c r="H89" s="234">
        <v>200000</v>
      </c>
    </row>
    <row r="90" spans="1:8" s="167" customFormat="1" ht="15.6" customHeight="1" x14ac:dyDescent="0.25">
      <c r="A90" s="241" t="s">
        <v>663</v>
      </c>
      <c r="B90" s="160" t="s">
        <v>40</v>
      </c>
      <c r="C90" s="161">
        <v>11</v>
      </c>
      <c r="D90" s="162" t="s">
        <v>18</v>
      </c>
      <c r="E90" s="163">
        <v>3235</v>
      </c>
      <c r="F90" s="245" t="s">
        <v>42</v>
      </c>
      <c r="G90" s="164"/>
      <c r="H90" s="234">
        <v>4000000</v>
      </c>
    </row>
    <row r="91" spans="1:8" s="167" customFormat="1" ht="15.6" customHeight="1" x14ac:dyDescent="0.25">
      <c r="A91" s="241" t="s">
        <v>663</v>
      </c>
      <c r="B91" s="160" t="s">
        <v>40</v>
      </c>
      <c r="C91" s="161">
        <v>11</v>
      </c>
      <c r="D91" s="162" t="s">
        <v>18</v>
      </c>
      <c r="E91" s="163">
        <v>3237</v>
      </c>
      <c r="F91" s="245" t="s">
        <v>36</v>
      </c>
      <c r="G91" s="164"/>
      <c r="H91" s="234">
        <v>200000</v>
      </c>
    </row>
    <row r="92" spans="1:8" s="167" customFormat="1" ht="15.6" customHeight="1" x14ac:dyDescent="0.25">
      <c r="A92" s="241" t="s">
        <v>663</v>
      </c>
      <c r="B92" s="160" t="s">
        <v>40</v>
      </c>
      <c r="C92" s="161">
        <v>11</v>
      </c>
      <c r="D92" s="162" t="s">
        <v>18</v>
      </c>
      <c r="E92" s="163">
        <v>3238</v>
      </c>
      <c r="F92" s="245" t="s">
        <v>122</v>
      </c>
      <c r="G92" s="164"/>
      <c r="H92" s="234">
        <v>4600000</v>
      </c>
    </row>
    <row r="93" spans="1:8" s="167" customFormat="1" ht="15.6" customHeight="1" x14ac:dyDescent="0.25">
      <c r="A93" s="241" t="s">
        <v>663</v>
      </c>
      <c r="B93" s="285" t="s">
        <v>40</v>
      </c>
      <c r="C93" s="286">
        <v>11</v>
      </c>
      <c r="D93" s="287"/>
      <c r="E93" s="317">
        <v>41</v>
      </c>
      <c r="F93" s="288"/>
      <c r="G93" s="289"/>
      <c r="H93" s="290">
        <f t="shared" ref="H93" si="28">H94</f>
        <v>770000</v>
      </c>
    </row>
    <row r="94" spans="1:8" s="167" customFormat="1" ht="15.6" customHeight="1" x14ac:dyDescent="0.25">
      <c r="A94" s="241" t="s">
        <v>663</v>
      </c>
      <c r="B94" s="153" t="s">
        <v>40</v>
      </c>
      <c r="C94" s="154">
        <v>11</v>
      </c>
      <c r="D94" s="155"/>
      <c r="E94" s="156">
        <v>412</v>
      </c>
      <c r="F94" s="244"/>
      <c r="G94" s="157"/>
      <c r="H94" s="271">
        <f t="shared" ref="H94" si="29">SUM(H95:H96)</f>
        <v>770000</v>
      </c>
    </row>
    <row r="95" spans="1:8" s="167" customFormat="1" ht="15.6" customHeight="1" x14ac:dyDescent="0.25">
      <c r="A95" s="241" t="s">
        <v>663</v>
      </c>
      <c r="B95" s="160" t="s">
        <v>40</v>
      </c>
      <c r="C95" s="161">
        <v>11</v>
      </c>
      <c r="D95" s="162" t="s">
        <v>18</v>
      </c>
      <c r="E95" s="163">
        <v>4123</v>
      </c>
      <c r="F95" s="245" t="s">
        <v>133</v>
      </c>
      <c r="G95" s="164"/>
      <c r="H95" s="234">
        <v>620000</v>
      </c>
    </row>
    <row r="96" spans="1:8" s="167" customFormat="1" ht="15.6" customHeight="1" x14ac:dyDescent="0.25">
      <c r="A96" s="241" t="s">
        <v>663</v>
      </c>
      <c r="B96" s="160" t="s">
        <v>40</v>
      </c>
      <c r="C96" s="161">
        <v>11</v>
      </c>
      <c r="D96" s="162" t="s">
        <v>18</v>
      </c>
      <c r="E96" s="163">
        <v>4126</v>
      </c>
      <c r="F96" s="245" t="s">
        <v>4</v>
      </c>
      <c r="G96" s="164"/>
      <c r="H96" s="234">
        <v>150000</v>
      </c>
    </row>
    <row r="97" spans="1:8" s="167" customFormat="1" ht="15.6" customHeight="1" x14ac:dyDescent="0.25">
      <c r="A97" s="241" t="s">
        <v>663</v>
      </c>
      <c r="B97" s="285" t="s">
        <v>40</v>
      </c>
      <c r="C97" s="286">
        <v>11</v>
      </c>
      <c r="D97" s="287"/>
      <c r="E97" s="317">
        <v>42</v>
      </c>
      <c r="F97" s="288"/>
      <c r="G97" s="289"/>
      <c r="H97" s="290">
        <f t="shared" ref="H97" si="30">H98+H101</f>
        <v>3020000</v>
      </c>
    </row>
    <row r="98" spans="1:8" s="167" customFormat="1" ht="15.6" customHeight="1" x14ac:dyDescent="0.25">
      <c r="A98" s="241" t="s">
        <v>663</v>
      </c>
      <c r="B98" s="153" t="s">
        <v>40</v>
      </c>
      <c r="C98" s="154">
        <v>11</v>
      </c>
      <c r="D98" s="155"/>
      <c r="E98" s="156">
        <v>422</v>
      </c>
      <c r="F98" s="244"/>
      <c r="G98" s="157"/>
      <c r="H98" s="271">
        <f t="shared" ref="H98" si="31">SUM(H99:H100)</f>
        <v>2000000</v>
      </c>
    </row>
    <row r="99" spans="1:8" s="167" customFormat="1" ht="15.6" customHeight="1" x14ac:dyDescent="0.25">
      <c r="A99" s="241" t="s">
        <v>663</v>
      </c>
      <c r="B99" s="160" t="s">
        <v>40</v>
      </c>
      <c r="C99" s="161">
        <v>11</v>
      </c>
      <c r="D99" s="162" t="s">
        <v>18</v>
      </c>
      <c r="E99" s="163">
        <v>4221</v>
      </c>
      <c r="F99" s="245" t="s">
        <v>129</v>
      </c>
      <c r="G99" s="164"/>
      <c r="H99" s="234">
        <v>1300000</v>
      </c>
    </row>
    <row r="100" spans="1:8" s="167" customFormat="1" ht="15.6" customHeight="1" x14ac:dyDescent="0.25">
      <c r="A100" s="241" t="s">
        <v>663</v>
      </c>
      <c r="B100" s="160" t="s">
        <v>40</v>
      </c>
      <c r="C100" s="161">
        <v>11</v>
      </c>
      <c r="D100" s="162" t="s">
        <v>18</v>
      </c>
      <c r="E100" s="163">
        <v>4222</v>
      </c>
      <c r="F100" s="245" t="s">
        <v>130</v>
      </c>
      <c r="G100" s="164"/>
      <c r="H100" s="234">
        <v>700000</v>
      </c>
    </row>
    <row r="101" spans="1:8" s="167" customFormat="1" ht="15.6" customHeight="1" x14ac:dyDescent="0.25">
      <c r="A101" s="241" t="s">
        <v>663</v>
      </c>
      <c r="B101" s="153" t="s">
        <v>40</v>
      </c>
      <c r="C101" s="154">
        <v>11</v>
      </c>
      <c r="D101" s="155"/>
      <c r="E101" s="156">
        <v>426</v>
      </c>
      <c r="F101" s="244"/>
      <c r="G101" s="157"/>
      <c r="H101" s="271">
        <f t="shared" ref="H101" si="32">SUM(H102)</f>
        <v>1020000</v>
      </c>
    </row>
    <row r="102" spans="1:8" s="167" customFormat="1" ht="15.6" customHeight="1" x14ac:dyDescent="0.25">
      <c r="A102" s="241" t="s">
        <v>663</v>
      </c>
      <c r="B102" s="160" t="s">
        <v>40</v>
      </c>
      <c r="C102" s="161">
        <v>11</v>
      </c>
      <c r="D102" s="162" t="s">
        <v>18</v>
      </c>
      <c r="E102" s="163">
        <v>4262</v>
      </c>
      <c r="F102" s="245" t="s">
        <v>135</v>
      </c>
      <c r="G102" s="164"/>
      <c r="H102" s="234">
        <v>1020000</v>
      </c>
    </row>
    <row r="103" spans="1:8" s="167" customFormat="1" ht="15.6" customHeight="1" x14ac:dyDescent="0.25">
      <c r="A103" s="241" t="s">
        <v>663</v>
      </c>
      <c r="B103" s="285" t="s">
        <v>40</v>
      </c>
      <c r="C103" s="286">
        <v>12</v>
      </c>
      <c r="D103" s="287"/>
      <c r="E103" s="317">
        <v>42</v>
      </c>
      <c r="F103" s="288"/>
      <c r="G103" s="289"/>
      <c r="H103" s="290">
        <f t="shared" ref="H103:H104" si="33">H104</f>
        <v>31250</v>
      </c>
    </row>
    <row r="104" spans="1:8" s="167" customFormat="1" ht="15.6" customHeight="1" x14ac:dyDescent="0.25">
      <c r="A104" s="241" t="s">
        <v>663</v>
      </c>
      <c r="B104" s="153" t="s">
        <v>40</v>
      </c>
      <c r="C104" s="154">
        <v>12</v>
      </c>
      <c r="D104" s="155"/>
      <c r="E104" s="156">
        <v>426</v>
      </c>
      <c r="F104" s="244"/>
      <c r="G104" s="157"/>
      <c r="H104" s="264">
        <f t="shared" si="33"/>
        <v>31250</v>
      </c>
    </row>
    <row r="105" spans="1:8" s="167" customFormat="1" ht="15.6" customHeight="1" x14ac:dyDescent="0.25">
      <c r="A105" s="241" t="s">
        <v>663</v>
      </c>
      <c r="B105" s="160" t="s">
        <v>40</v>
      </c>
      <c r="C105" s="161">
        <v>12</v>
      </c>
      <c r="D105" s="162" t="s">
        <v>18</v>
      </c>
      <c r="E105" s="163">
        <v>4262</v>
      </c>
      <c r="F105" s="245" t="s">
        <v>135</v>
      </c>
      <c r="G105" s="164"/>
      <c r="H105" s="234">
        <v>31250</v>
      </c>
    </row>
    <row r="106" spans="1:8" s="167" customFormat="1" ht="15.6" customHeight="1" x14ac:dyDescent="0.25">
      <c r="A106" s="241" t="s">
        <v>663</v>
      </c>
      <c r="B106" s="285" t="s">
        <v>40</v>
      </c>
      <c r="C106" s="286">
        <v>559</v>
      </c>
      <c r="D106" s="287"/>
      <c r="E106" s="317">
        <v>42</v>
      </c>
      <c r="F106" s="288"/>
      <c r="G106" s="289"/>
      <c r="H106" s="290">
        <f t="shared" ref="H106:H107" si="34">H107</f>
        <v>93750</v>
      </c>
    </row>
    <row r="107" spans="1:8" s="167" customFormat="1" ht="15.6" customHeight="1" x14ac:dyDescent="0.25">
      <c r="A107" s="241" t="s">
        <v>663</v>
      </c>
      <c r="B107" s="153" t="s">
        <v>40</v>
      </c>
      <c r="C107" s="154">
        <v>559</v>
      </c>
      <c r="D107" s="155"/>
      <c r="E107" s="156">
        <v>426</v>
      </c>
      <c r="F107" s="244"/>
      <c r="G107" s="157"/>
      <c r="H107" s="264">
        <f t="shared" si="34"/>
        <v>93750</v>
      </c>
    </row>
    <row r="108" spans="1:8" s="167" customFormat="1" ht="15.6" customHeight="1" x14ac:dyDescent="0.25">
      <c r="A108" s="241" t="s">
        <v>663</v>
      </c>
      <c r="B108" s="160" t="s">
        <v>40</v>
      </c>
      <c r="C108" s="161">
        <v>559</v>
      </c>
      <c r="D108" s="162" t="s">
        <v>18</v>
      </c>
      <c r="E108" s="163">
        <v>4262</v>
      </c>
      <c r="F108" s="245" t="s">
        <v>135</v>
      </c>
      <c r="G108" s="164"/>
      <c r="H108" s="234">
        <v>93750</v>
      </c>
    </row>
    <row r="109" spans="1:8" s="166" customFormat="1" ht="40.799999999999997" x14ac:dyDescent="0.25">
      <c r="A109" s="241" t="s">
        <v>663</v>
      </c>
      <c r="B109" s="292" t="s">
        <v>81</v>
      </c>
      <c r="C109" s="292"/>
      <c r="D109" s="293"/>
      <c r="E109" s="293"/>
      <c r="F109" s="294" t="s">
        <v>79</v>
      </c>
      <c r="G109" s="295" t="s">
        <v>655</v>
      </c>
      <c r="H109" s="296">
        <f>H110+H117+H123+H126</f>
        <v>11720000</v>
      </c>
    </row>
    <row r="110" spans="1:8" s="166" customFormat="1" x14ac:dyDescent="0.25">
      <c r="A110" s="241" t="s">
        <v>663</v>
      </c>
      <c r="B110" s="285" t="s">
        <v>81</v>
      </c>
      <c r="C110" s="286">
        <v>11</v>
      </c>
      <c r="D110" s="287"/>
      <c r="E110" s="317">
        <v>31</v>
      </c>
      <c r="F110" s="288"/>
      <c r="G110" s="289"/>
      <c r="H110" s="290">
        <f t="shared" ref="H110" si="35">H111+H114</f>
        <v>200000</v>
      </c>
    </row>
    <row r="111" spans="1:8" s="166" customFormat="1" ht="15.6" customHeight="1" x14ac:dyDescent="0.25">
      <c r="A111" s="241" t="s">
        <v>663</v>
      </c>
      <c r="B111" s="153" t="s">
        <v>81</v>
      </c>
      <c r="C111" s="154">
        <v>11</v>
      </c>
      <c r="D111" s="155"/>
      <c r="E111" s="156">
        <v>311</v>
      </c>
      <c r="F111" s="244"/>
      <c r="G111" s="157"/>
      <c r="H111" s="271">
        <f t="shared" ref="H111" si="36">SUM(H112:H113)</f>
        <v>160000</v>
      </c>
    </row>
    <row r="112" spans="1:8" s="166" customFormat="1" ht="15" customHeight="1" x14ac:dyDescent="0.25">
      <c r="A112" s="241" t="s">
        <v>663</v>
      </c>
      <c r="B112" s="160" t="s">
        <v>81</v>
      </c>
      <c r="C112" s="161">
        <v>11</v>
      </c>
      <c r="D112" s="162" t="s">
        <v>18</v>
      </c>
      <c r="E112" s="163">
        <v>3111</v>
      </c>
      <c r="F112" s="245" t="s">
        <v>19</v>
      </c>
      <c r="G112" s="164"/>
      <c r="H112" s="234">
        <v>100000</v>
      </c>
    </row>
    <row r="113" spans="1:8" s="166" customFormat="1" ht="14.4" customHeight="1" x14ac:dyDescent="0.25">
      <c r="A113" s="241" t="s">
        <v>663</v>
      </c>
      <c r="B113" s="160" t="s">
        <v>81</v>
      </c>
      <c r="C113" s="161">
        <v>11</v>
      </c>
      <c r="D113" s="162" t="s">
        <v>18</v>
      </c>
      <c r="E113" s="163">
        <v>3113</v>
      </c>
      <c r="F113" s="245" t="s">
        <v>20</v>
      </c>
      <c r="G113" s="164"/>
      <c r="H113" s="234">
        <v>60000</v>
      </c>
    </row>
    <row r="114" spans="1:8" s="166" customFormat="1" ht="15.6" customHeight="1" x14ac:dyDescent="0.25">
      <c r="A114" s="241" t="s">
        <v>663</v>
      </c>
      <c r="B114" s="153" t="s">
        <v>81</v>
      </c>
      <c r="C114" s="154">
        <v>11</v>
      </c>
      <c r="D114" s="155"/>
      <c r="E114" s="156">
        <v>313</v>
      </c>
      <c r="F114" s="244"/>
      <c r="G114" s="157"/>
      <c r="H114" s="271">
        <f t="shared" ref="H114" si="37">SUM(H115:H116)</f>
        <v>40000</v>
      </c>
    </row>
    <row r="115" spans="1:8" s="166" customFormat="1" ht="15" customHeight="1" x14ac:dyDescent="0.25">
      <c r="A115" s="241" t="s">
        <v>663</v>
      </c>
      <c r="B115" s="160" t="s">
        <v>81</v>
      </c>
      <c r="C115" s="161">
        <v>11</v>
      </c>
      <c r="D115" s="162" t="s">
        <v>18</v>
      </c>
      <c r="E115" s="163">
        <v>3132</v>
      </c>
      <c r="F115" s="245" t="s">
        <v>280</v>
      </c>
      <c r="G115" s="164"/>
      <c r="H115" s="234">
        <v>30000</v>
      </c>
    </row>
    <row r="116" spans="1:8" s="166" customFormat="1" ht="30" customHeight="1" x14ac:dyDescent="0.25">
      <c r="A116" s="241" t="s">
        <v>663</v>
      </c>
      <c r="B116" s="160" t="s">
        <v>81</v>
      </c>
      <c r="C116" s="161">
        <v>11</v>
      </c>
      <c r="D116" s="162" t="s">
        <v>18</v>
      </c>
      <c r="E116" s="163">
        <v>3133</v>
      </c>
      <c r="F116" s="245" t="s">
        <v>258</v>
      </c>
      <c r="G116" s="164"/>
      <c r="H116" s="234">
        <v>10000</v>
      </c>
    </row>
    <row r="117" spans="1:8" s="166" customFormat="1" x14ac:dyDescent="0.25">
      <c r="A117" s="241" t="s">
        <v>663</v>
      </c>
      <c r="B117" s="285" t="s">
        <v>81</v>
      </c>
      <c r="C117" s="286">
        <v>11</v>
      </c>
      <c r="D117" s="287"/>
      <c r="E117" s="317">
        <v>32</v>
      </c>
      <c r="F117" s="288"/>
      <c r="G117" s="289"/>
      <c r="H117" s="290">
        <f t="shared" ref="H117" si="38">H118+H120</f>
        <v>5510000</v>
      </c>
    </row>
    <row r="118" spans="1:8" s="166" customFormat="1" ht="15.6" customHeight="1" x14ac:dyDescent="0.25">
      <c r="A118" s="241" t="s">
        <v>663</v>
      </c>
      <c r="B118" s="168" t="s">
        <v>81</v>
      </c>
      <c r="C118" s="169">
        <v>11</v>
      </c>
      <c r="D118" s="170"/>
      <c r="E118" s="171">
        <v>323</v>
      </c>
      <c r="F118" s="245"/>
      <c r="G118" s="164"/>
      <c r="H118" s="283">
        <f t="shared" ref="H118" si="39">H119</f>
        <v>500000</v>
      </c>
    </row>
    <row r="119" spans="1:8" s="166" customFormat="1" ht="15" customHeight="1" x14ac:dyDescent="0.25">
      <c r="A119" s="241" t="s">
        <v>663</v>
      </c>
      <c r="B119" s="144" t="s">
        <v>81</v>
      </c>
      <c r="C119" s="145">
        <v>11</v>
      </c>
      <c r="D119" s="172" t="s">
        <v>18</v>
      </c>
      <c r="E119" s="173">
        <v>3235</v>
      </c>
      <c r="F119" s="245" t="s">
        <v>42</v>
      </c>
      <c r="G119" s="164"/>
      <c r="H119" s="234">
        <v>500000</v>
      </c>
    </row>
    <row r="120" spans="1:8" s="167" customFormat="1" ht="15.6" customHeight="1" x14ac:dyDescent="0.25">
      <c r="A120" s="241" t="s">
        <v>663</v>
      </c>
      <c r="B120" s="153" t="s">
        <v>81</v>
      </c>
      <c r="C120" s="154">
        <v>11</v>
      </c>
      <c r="D120" s="155"/>
      <c r="E120" s="156">
        <v>329</v>
      </c>
      <c r="F120" s="244"/>
      <c r="G120" s="157"/>
      <c r="H120" s="271">
        <f t="shared" ref="H120" si="40">SUM(H121:H122)</f>
        <v>5010000</v>
      </c>
    </row>
    <row r="121" spans="1:8" s="166" customFormat="1" ht="15" customHeight="1" x14ac:dyDescent="0.25">
      <c r="A121" s="241" t="s">
        <v>663</v>
      </c>
      <c r="B121" s="160" t="s">
        <v>81</v>
      </c>
      <c r="C121" s="161">
        <v>11</v>
      </c>
      <c r="D121" s="162" t="s">
        <v>18</v>
      </c>
      <c r="E121" s="163">
        <v>3296</v>
      </c>
      <c r="F121" s="245" t="s">
        <v>617</v>
      </c>
      <c r="G121" s="164"/>
      <c r="H121" s="234">
        <v>4010000</v>
      </c>
    </row>
    <row r="122" spans="1:8" s="166" customFormat="1" ht="15" customHeight="1" x14ac:dyDescent="0.25">
      <c r="A122" s="241" t="s">
        <v>663</v>
      </c>
      <c r="B122" s="144" t="s">
        <v>81</v>
      </c>
      <c r="C122" s="145">
        <v>11</v>
      </c>
      <c r="D122" s="172" t="s">
        <v>18</v>
      </c>
      <c r="E122" s="173">
        <v>3299</v>
      </c>
      <c r="F122" s="245" t="s">
        <v>125</v>
      </c>
      <c r="G122" s="164"/>
      <c r="H122" s="234">
        <v>1000000</v>
      </c>
    </row>
    <row r="123" spans="1:8" s="166" customFormat="1" x14ac:dyDescent="0.25">
      <c r="A123" s="241" t="s">
        <v>663</v>
      </c>
      <c r="B123" s="285" t="s">
        <v>81</v>
      </c>
      <c r="C123" s="286">
        <v>11</v>
      </c>
      <c r="D123" s="287"/>
      <c r="E123" s="317">
        <v>34</v>
      </c>
      <c r="F123" s="288"/>
      <c r="G123" s="289"/>
      <c r="H123" s="290">
        <f t="shared" ref="H123" si="41">H124</f>
        <v>5000000</v>
      </c>
    </row>
    <row r="124" spans="1:8" s="167" customFormat="1" ht="15.6" customHeight="1" x14ac:dyDescent="0.25">
      <c r="A124" s="241" t="s">
        <v>663</v>
      </c>
      <c r="B124" s="153" t="s">
        <v>81</v>
      </c>
      <c r="C124" s="154">
        <v>11</v>
      </c>
      <c r="D124" s="155"/>
      <c r="E124" s="156">
        <v>343</v>
      </c>
      <c r="F124" s="244"/>
      <c r="G124" s="157"/>
      <c r="H124" s="271">
        <f t="shared" ref="H124" si="42">SUM(H125)</f>
        <v>5000000</v>
      </c>
    </row>
    <row r="125" spans="1:8" s="166" customFormat="1" ht="15" customHeight="1" x14ac:dyDescent="0.25">
      <c r="A125" s="241" t="s">
        <v>663</v>
      </c>
      <c r="B125" s="160" t="s">
        <v>81</v>
      </c>
      <c r="C125" s="161">
        <v>11</v>
      </c>
      <c r="D125" s="162" t="s">
        <v>18</v>
      </c>
      <c r="E125" s="163">
        <v>3433</v>
      </c>
      <c r="F125" s="245" t="s">
        <v>126</v>
      </c>
      <c r="G125" s="164"/>
      <c r="H125" s="234">
        <v>5000000</v>
      </c>
    </row>
    <row r="126" spans="1:8" s="166" customFormat="1" x14ac:dyDescent="0.25">
      <c r="A126" s="241" t="s">
        <v>663</v>
      </c>
      <c r="B126" s="285" t="s">
        <v>81</v>
      </c>
      <c r="C126" s="286">
        <v>11</v>
      </c>
      <c r="D126" s="287"/>
      <c r="E126" s="317">
        <v>38</v>
      </c>
      <c r="F126" s="288"/>
      <c r="G126" s="289"/>
      <c r="H126" s="290">
        <f t="shared" ref="H126" si="43">H127</f>
        <v>1010000</v>
      </c>
    </row>
    <row r="127" spans="1:8" s="167" customFormat="1" ht="15.6" customHeight="1" x14ac:dyDescent="0.25">
      <c r="A127" s="241" t="s">
        <v>663</v>
      </c>
      <c r="B127" s="153" t="s">
        <v>81</v>
      </c>
      <c r="C127" s="154">
        <v>11</v>
      </c>
      <c r="D127" s="155"/>
      <c r="E127" s="156">
        <v>383</v>
      </c>
      <c r="F127" s="244"/>
      <c r="G127" s="157"/>
      <c r="H127" s="271">
        <f>H128+H129</f>
        <v>1010000</v>
      </c>
    </row>
    <row r="128" spans="1:8" s="166" customFormat="1" ht="15" customHeight="1" x14ac:dyDescent="0.25">
      <c r="A128" s="241" t="s">
        <v>663</v>
      </c>
      <c r="B128" s="160" t="s">
        <v>81</v>
      </c>
      <c r="C128" s="161">
        <v>11</v>
      </c>
      <c r="D128" s="162" t="s">
        <v>18</v>
      </c>
      <c r="E128" s="163">
        <v>3831</v>
      </c>
      <c r="F128" s="245" t="s">
        <v>295</v>
      </c>
      <c r="G128" s="164"/>
      <c r="H128" s="234">
        <v>1000000</v>
      </c>
    </row>
    <row r="129" spans="1:8" s="166" customFormat="1" ht="15" customHeight="1" x14ac:dyDescent="0.25">
      <c r="A129" s="241" t="s">
        <v>663</v>
      </c>
      <c r="B129" s="160" t="s">
        <v>81</v>
      </c>
      <c r="C129" s="161">
        <v>11</v>
      </c>
      <c r="D129" s="162" t="s">
        <v>18</v>
      </c>
      <c r="E129" s="163">
        <v>3835</v>
      </c>
      <c r="F129" s="245" t="s">
        <v>618</v>
      </c>
      <c r="G129" s="164"/>
      <c r="H129" s="234">
        <v>10000</v>
      </c>
    </row>
    <row r="130" spans="1:8" s="167" customFormat="1" ht="40.799999999999997" x14ac:dyDescent="0.25">
      <c r="A130" s="241" t="s">
        <v>663</v>
      </c>
      <c r="B130" s="292" t="s">
        <v>274</v>
      </c>
      <c r="C130" s="292"/>
      <c r="D130" s="293"/>
      <c r="E130" s="293"/>
      <c r="F130" s="294" t="s">
        <v>231</v>
      </c>
      <c r="G130" s="295" t="s">
        <v>655</v>
      </c>
      <c r="H130" s="296">
        <f>H131</f>
        <v>24700000</v>
      </c>
    </row>
    <row r="131" spans="1:8" s="167" customFormat="1" x14ac:dyDescent="0.25">
      <c r="A131" s="241" t="s">
        <v>663</v>
      </c>
      <c r="B131" s="285" t="s">
        <v>274</v>
      </c>
      <c r="C131" s="286">
        <v>11</v>
      </c>
      <c r="D131" s="287"/>
      <c r="E131" s="317">
        <v>32</v>
      </c>
      <c r="F131" s="288"/>
      <c r="G131" s="289"/>
      <c r="H131" s="290">
        <f t="shared" ref="H131" si="44">H132</f>
        <v>24700000</v>
      </c>
    </row>
    <row r="132" spans="1:8" s="167" customFormat="1" ht="15.6" customHeight="1" x14ac:dyDescent="0.25">
      <c r="A132" s="241" t="s">
        <v>663</v>
      </c>
      <c r="B132" s="153" t="s">
        <v>274</v>
      </c>
      <c r="C132" s="154">
        <v>11</v>
      </c>
      <c r="D132" s="155"/>
      <c r="E132" s="177">
        <v>323</v>
      </c>
      <c r="F132" s="244"/>
      <c r="G132" s="157"/>
      <c r="H132" s="271">
        <f t="shared" ref="H132" si="45">SUM(H133:H134)</f>
        <v>24700000</v>
      </c>
    </row>
    <row r="133" spans="1:8" s="166" customFormat="1" ht="15" customHeight="1" x14ac:dyDescent="0.25">
      <c r="A133" s="241" t="s">
        <v>663</v>
      </c>
      <c r="B133" s="160" t="s">
        <v>274</v>
      </c>
      <c r="C133" s="161">
        <v>11</v>
      </c>
      <c r="D133" s="162" t="s">
        <v>28</v>
      </c>
      <c r="E133" s="163">
        <v>3232</v>
      </c>
      <c r="F133" s="245" t="s">
        <v>118</v>
      </c>
      <c r="G133" s="164"/>
      <c r="H133" s="234">
        <v>24000000</v>
      </c>
    </row>
    <row r="134" spans="1:8" s="166" customFormat="1" ht="15" customHeight="1" x14ac:dyDescent="0.25">
      <c r="A134" s="241" t="s">
        <v>663</v>
      </c>
      <c r="B134" s="160" t="s">
        <v>274</v>
      </c>
      <c r="C134" s="161">
        <v>11</v>
      </c>
      <c r="D134" s="162" t="s">
        <v>28</v>
      </c>
      <c r="E134" s="163">
        <v>3237</v>
      </c>
      <c r="F134" s="245" t="s">
        <v>36</v>
      </c>
      <c r="G134" s="164"/>
      <c r="H134" s="234">
        <v>700000</v>
      </c>
    </row>
    <row r="135" spans="1:8" s="167" customFormat="1" ht="40.799999999999997" x14ac:dyDescent="0.25">
      <c r="A135" s="241" t="s">
        <v>663</v>
      </c>
      <c r="B135" s="291" t="s">
        <v>591</v>
      </c>
      <c r="C135" s="291"/>
      <c r="D135" s="298"/>
      <c r="E135" s="298"/>
      <c r="F135" s="294" t="s">
        <v>428</v>
      </c>
      <c r="G135" s="295" t="s">
        <v>655</v>
      </c>
      <c r="H135" s="296">
        <f t="shared" ref="H135" si="46">H136+H140</f>
        <v>650000</v>
      </c>
    </row>
    <row r="136" spans="1:8" s="167" customFormat="1" x14ac:dyDescent="0.25">
      <c r="A136" s="241" t="s">
        <v>663</v>
      </c>
      <c r="B136" s="285" t="s">
        <v>591</v>
      </c>
      <c r="C136" s="286">
        <v>11</v>
      </c>
      <c r="D136" s="287"/>
      <c r="E136" s="317">
        <v>32</v>
      </c>
      <c r="F136" s="288"/>
      <c r="G136" s="289"/>
      <c r="H136" s="290">
        <f t="shared" ref="H136" si="47">H137</f>
        <v>500000</v>
      </c>
    </row>
    <row r="137" spans="1:8" s="167" customFormat="1" x14ac:dyDescent="0.25">
      <c r="A137" s="241" t="s">
        <v>663</v>
      </c>
      <c r="B137" s="153" t="s">
        <v>591</v>
      </c>
      <c r="C137" s="153">
        <v>11</v>
      </c>
      <c r="D137" s="155"/>
      <c r="E137" s="177">
        <v>323</v>
      </c>
      <c r="F137" s="244"/>
      <c r="G137" s="157"/>
      <c r="H137" s="271">
        <f t="shared" ref="H137" si="48">H139+H138</f>
        <v>500000</v>
      </c>
    </row>
    <row r="138" spans="1:8" s="166" customFormat="1" x14ac:dyDescent="0.25">
      <c r="A138" s="241" t="s">
        <v>663</v>
      </c>
      <c r="B138" s="160" t="s">
        <v>591</v>
      </c>
      <c r="C138" s="161">
        <v>11</v>
      </c>
      <c r="D138" s="162" t="s">
        <v>18</v>
      </c>
      <c r="E138" s="163">
        <v>3237</v>
      </c>
      <c r="F138" s="245" t="s">
        <v>36</v>
      </c>
      <c r="G138" s="164"/>
      <c r="H138" s="234">
        <v>100000</v>
      </c>
    </row>
    <row r="139" spans="1:8" s="166" customFormat="1" x14ac:dyDescent="0.25">
      <c r="A139" s="241" t="s">
        <v>663</v>
      </c>
      <c r="B139" s="160" t="s">
        <v>591</v>
      </c>
      <c r="C139" s="161">
        <v>11</v>
      </c>
      <c r="D139" s="162" t="s">
        <v>18</v>
      </c>
      <c r="E139" s="163">
        <v>3238</v>
      </c>
      <c r="F139" s="245" t="s">
        <v>122</v>
      </c>
      <c r="G139" s="164"/>
      <c r="H139" s="234">
        <v>400000</v>
      </c>
    </row>
    <row r="140" spans="1:8" s="166" customFormat="1" x14ac:dyDescent="0.25">
      <c r="A140" s="241" t="s">
        <v>663</v>
      </c>
      <c r="B140" s="285" t="s">
        <v>591</v>
      </c>
      <c r="C140" s="286">
        <v>11</v>
      </c>
      <c r="D140" s="287"/>
      <c r="E140" s="317">
        <v>42</v>
      </c>
      <c r="F140" s="288"/>
      <c r="G140" s="289"/>
      <c r="H140" s="290">
        <f t="shared" ref="H140" si="49">H141</f>
        <v>150000</v>
      </c>
    </row>
    <row r="141" spans="1:8" s="167" customFormat="1" x14ac:dyDescent="0.25">
      <c r="A141" s="241" t="s">
        <v>663</v>
      </c>
      <c r="B141" s="153" t="s">
        <v>591</v>
      </c>
      <c r="C141" s="153">
        <v>11</v>
      </c>
      <c r="D141" s="155"/>
      <c r="E141" s="177">
        <v>426</v>
      </c>
      <c r="F141" s="244"/>
      <c r="G141" s="157"/>
      <c r="H141" s="271">
        <f t="shared" ref="H141" si="50">SUM(H142)</f>
        <v>150000</v>
      </c>
    </row>
    <row r="142" spans="1:8" s="166" customFormat="1" x14ac:dyDescent="0.25">
      <c r="A142" s="241" t="s">
        <v>663</v>
      </c>
      <c r="B142" s="160" t="s">
        <v>591</v>
      </c>
      <c r="C142" s="161">
        <v>11</v>
      </c>
      <c r="D142" s="162" t="s">
        <v>18</v>
      </c>
      <c r="E142" s="163">
        <v>4262</v>
      </c>
      <c r="F142" s="245" t="s">
        <v>135</v>
      </c>
      <c r="G142" s="164"/>
      <c r="H142" s="234">
        <v>150000</v>
      </c>
    </row>
    <row r="143" spans="1:8" s="152" customFormat="1" ht="40.799999999999997" x14ac:dyDescent="0.25">
      <c r="A143" s="238" t="s">
        <v>663</v>
      </c>
      <c r="B143" s="291" t="s">
        <v>752</v>
      </c>
      <c r="C143" s="292"/>
      <c r="D143" s="293"/>
      <c r="E143" s="293"/>
      <c r="F143" s="294" t="s">
        <v>751</v>
      </c>
      <c r="G143" s="295" t="s">
        <v>655</v>
      </c>
      <c r="H143" s="296">
        <f>H144+H153+H180+H185</f>
        <v>15485523</v>
      </c>
    </row>
    <row r="144" spans="1:8" s="152" customFormat="1" x14ac:dyDescent="0.25">
      <c r="A144" s="241" t="s">
        <v>663</v>
      </c>
      <c r="B144" s="285" t="s">
        <v>752</v>
      </c>
      <c r="C144" s="286">
        <v>11</v>
      </c>
      <c r="D144" s="287"/>
      <c r="E144" s="317">
        <v>31</v>
      </c>
      <c r="F144" s="288"/>
      <c r="G144" s="289"/>
      <c r="H144" s="290">
        <f>H145+H148+H150</f>
        <v>7605523</v>
      </c>
    </row>
    <row r="145" spans="1:8" s="152" customFormat="1" ht="15.6" customHeight="1" x14ac:dyDescent="0.25">
      <c r="A145" s="241" t="s">
        <v>663</v>
      </c>
      <c r="B145" s="153" t="s">
        <v>752</v>
      </c>
      <c r="C145" s="154">
        <v>11</v>
      </c>
      <c r="D145" s="155"/>
      <c r="E145" s="156">
        <v>311</v>
      </c>
      <c r="F145" s="244"/>
      <c r="G145" s="157"/>
      <c r="H145" s="158">
        <f>SUM(H146:H147)</f>
        <v>6050000</v>
      </c>
    </row>
    <row r="146" spans="1:8" ht="15" customHeight="1" x14ac:dyDescent="0.25">
      <c r="A146" s="241" t="s">
        <v>663</v>
      </c>
      <c r="B146" s="160" t="s">
        <v>752</v>
      </c>
      <c r="C146" s="161">
        <v>11</v>
      </c>
      <c r="D146" s="162" t="s">
        <v>18</v>
      </c>
      <c r="E146" s="163">
        <v>3111</v>
      </c>
      <c r="F146" s="245" t="s">
        <v>19</v>
      </c>
      <c r="G146" s="164"/>
      <c r="H146" s="269">
        <v>6000000</v>
      </c>
    </row>
    <row r="147" spans="1:8" ht="15" customHeight="1" x14ac:dyDescent="0.25">
      <c r="A147" s="241" t="s">
        <v>663</v>
      </c>
      <c r="B147" s="160" t="s">
        <v>752</v>
      </c>
      <c r="C147" s="161">
        <v>11</v>
      </c>
      <c r="D147" s="162" t="s">
        <v>18</v>
      </c>
      <c r="E147" s="163">
        <v>3113</v>
      </c>
      <c r="F147" s="245" t="s">
        <v>20</v>
      </c>
      <c r="G147" s="164"/>
      <c r="H147" s="269">
        <v>50000</v>
      </c>
    </row>
    <row r="148" spans="1:8" s="152" customFormat="1" ht="15.6" customHeight="1" x14ac:dyDescent="0.25">
      <c r="A148" s="241" t="s">
        <v>663</v>
      </c>
      <c r="B148" s="153" t="s">
        <v>752</v>
      </c>
      <c r="C148" s="154">
        <v>11</v>
      </c>
      <c r="D148" s="155"/>
      <c r="E148" s="156">
        <v>312</v>
      </c>
      <c r="F148" s="244"/>
      <c r="G148" s="157"/>
      <c r="H148" s="271">
        <f t="shared" ref="H148" si="51">SUM(H149)</f>
        <v>155523</v>
      </c>
    </row>
    <row r="149" spans="1:8" ht="15" customHeight="1" x14ac:dyDescent="0.25">
      <c r="A149" s="241" t="s">
        <v>663</v>
      </c>
      <c r="B149" s="160" t="s">
        <v>752</v>
      </c>
      <c r="C149" s="161">
        <v>11</v>
      </c>
      <c r="D149" s="162" t="s">
        <v>18</v>
      </c>
      <c r="E149" s="163">
        <v>3121</v>
      </c>
      <c r="F149" s="245" t="s">
        <v>22</v>
      </c>
      <c r="G149" s="164"/>
      <c r="H149" s="234">
        <v>155523</v>
      </c>
    </row>
    <row r="150" spans="1:8" s="152" customFormat="1" ht="15.6" customHeight="1" x14ac:dyDescent="0.25">
      <c r="A150" s="241" t="s">
        <v>663</v>
      </c>
      <c r="B150" s="153" t="s">
        <v>752</v>
      </c>
      <c r="C150" s="154">
        <v>11</v>
      </c>
      <c r="D150" s="155"/>
      <c r="E150" s="156">
        <v>313</v>
      </c>
      <c r="F150" s="244"/>
      <c r="G150" s="157"/>
      <c r="H150" s="271">
        <f t="shared" ref="H150" si="52">SUM(H151:H152)</f>
        <v>1400000</v>
      </c>
    </row>
    <row r="151" spans="1:8" ht="35.4" customHeight="1" x14ac:dyDescent="0.25">
      <c r="A151" s="241" t="s">
        <v>663</v>
      </c>
      <c r="B151" s="160" t="s">
        <v>752</v>
      </c>
      <c r="C151" s="161">
        <v>11</v>
      </c>
      <c r="D151" s="162" t="s">
        <v>18</v>
      </c>
      <c r="E151" s="163">
        <v>3132</v>
      </c>
      <c r="F151" s="245" t="s">
        <v>280</v>
      </c>
      <c r="G151" s="164"/>
      <c r="H151" s="234">
        <v>1250000</v>
      </c>
    </row>
    <row r="152" spans="1:8" ht="30" customHeight="1" x14ac:dyDescent="0.25">
      <c r="A152" s="241" t="s">
        <v>663</v>
      </c>
      <c r="B152" s="160" t="s">
        <v>752</v>
      </c>
      <c r="C152" s="161">
        <v>11</v>
      </c>
      <c r="D152" s="162" t="s">
        <v>18</v>
      </c>
      <c r="E152" s="163">
        <v>3133</v>
      </c>
      <c r="F152" s="245" t="s">
        <v>258</v>
      </c>
      <c r="G152" s="164"/>
      <c r="H152" s="234">
        <v>150000</v>
      </c>
    </row>
    <row r="153" spans="1:8" x14ac:dyDescent="0.25">
      <c r="A153" s="241" t="s">
        <v>663</v>
      </c>
      <c r="B153" s="285" t="s">
        <v>752</v>
      </c>
      <c r="C153" s="286">
        <v>11</v>
      </c>
      <c r="D153" s="287"/>
      <c r="E153" s="317">
        <v>32</v>
      </c>
      <c r="F153" s="288"/>
      <c r="G153" s="289"/>
      <c r="H153" s="271">
        <f>H154+H159+H164+H174+H176</f>
        <v>7360000</v>
      </c>
    </row>
    <row r="154" spans="1:8" s="152" customFormat="1" ht="15.6" customHeight="1" x14ac:dyDescent="0.25">
      <c r="A154" s="241" t="s">
        <v>663</v>
      </c>
      <c r="B154" s="153" t="s">
        <v>752</v>
      </c>
      <c r="C154" s="154">
        <v>11</v>
      </c>
      <c r="D154" s="155"/>
      <c r="E154" s="156">
        <v>321</v>
      </c>
      <c r="F154" s="244"/>
      <c r="G154" s="157"/>
      <c r="H154" s="271">
        <f t="shared" ref="H154" si="53">SUM(H155:H158)</f>
        <v>1810000</v>
      </c>
    </row>
    <row r="155" spans="1:8" ht="15" customHeight="1" x14ac:dyDescent="0.25">
      <c r="A155" s="241" t="s">
        <v>663</v>
      </c>
      <c r="B155" s="160" t="s">
        <v>752</v>
      </c>
      <c r="C155" s="161">
        <v>11</v>
      </c>
      <c r="D155" s="162" t="s">
        <v>18</v>
      </c>
      <c r="E155" s="163">
        <v>3211</v>
      </c>
      <c r="F155" s="245" t="s">
        <v>110</v>
      </c>
      <c r="G155" s="164"/>
      <c r="H155" s="234">
        <v>1300000</v>
      </c>
    </row>
    <row r="156" spans="1:8" ht="30" customHeight="1" x14ac:dyDescent="0.25">
      <c r="A156" s="241" t="s">
        <v>663</v>
      </c>
      <c r="B156" s="160" t="s">
        <v>752</v>
      </c>
      <c r="C156" s="161">
        <v>11</v>
      </c>
      <c r="D156" s="162" t="s">
        <v>18</v>
      </c>
      <c r="E156" s="163">
        <v>3212</v>
      </c>
      <c r="F156" s="245" t="s">
        <v>111</v>
      </c>
      <c r="G156" s="164"/>
      <c r="H156" s="234">
        <v>200000</v>
      </c>
    </row>
    <row r="157" spans="1:8" ht="15" customHeight="1" x14ac:dyDescent="0.25">
      <c r="A157" s="241" t="s">
        <v>663</v>
      </c>
      <c r="B157" s="160" t="s">
        <v>752</v>
      </c>
      <c r="C157" s="161">
        <v>11</v>
      </c>
      <c r="D157" s="162" t="s">
        <v>18</v>
      </c>
      <c r="E157" s="163">
        <v>3213</v>
      </c>
      <c r="F157" s="245" t="s">
        <v>112</v>
      </c>
      <c r="G157" s="164"/>
      <c r="H157" s="234">
        <v>10000</v>
      </c>
    </row>
    <row r="158" spans="1:8" s="166" customFormat="1" ht="15" customHeight="1" x14ac:dyDescent="0.25">
      <c r="A158" s="241" t="s">
        <v>663</v>
      </c>
      <c r="B158" s="160" t="s">
        <v>752</v>
      </c>
      <c r="C158" s="161">
        <v>11</v>
      </c>
      <c r="D158" s="162" t="s">
        <v>18</v>
      </c>
      <c r="E158" s="163">
        <v>3214</v>
      </c>
      <c r="F158" s="245" t="s">
        <v>234</v>
      </c>
      <c r="G158" s="164"/>
      <c r="H158" s="234">
        <v>300000</v>
      </c>
    </row>
    <row r="159" spans="1:8" s="167" customFormat="1" ht="15.6" customHeight="1" x14ac:dyDescent="0.25">
      <c r="A159" s="241" t="s">
        <v>663</v>
      </c>
      <c r="B159" s="153" t="s">
        <v>752</v>
      </c>
      <c r="C159" s="154">
        <v>11</v>
      </c>
      <c r="D159" s="155"/>
      <c r="E159" s="156">
        <v>322</v>
      </c>
      <c r="F159" s="244"/>
      <c r="G159" s="157"/>
      <c r="H159" s="271">
        <f>SUM(H160:H163)</f>
        <v>200000</v>
      </c>
    </row>
    <row r="160" spans="1:8" s="166" customFormat="1" ht="15" customHeight="1" x14ac:dyDescent="0.25">
      <c r="A160" s="241" t="s">
        <v>663</v>
      </c>
      <c r="B160" s="160" t="s">
        <v>752</v>
      </c>
      <c r="C160" s="161">
        <v>11</v>
      </c>
      <c r="D160" s="162" t="s">
        <v>18</v>
      </c>
      <c r="E160" s="163">
        <v>3221</v>
      </c>
      <c r="F160" s="245" t="s">
        <v>113</v>
      </c>
      <c r="G160" s="164"/>
      <c r="H160" s="234">
        <v>60000</v>
      </c>
    </row>
    <row r="161" spans="1:8" s="166" customFormat="1" ht="15" customHeight="1" x14ac:dyDescent="0.25">
      <c r="A161" s="241" t="s">
        <v>663</v>
      </c>
      <c r="B161" s="160" t="s">
        <v>752</v>
      </c>
      <c r="C161" s="161">
        <v>11</v>
      </c>
      <c r="D161" s="162" t="s">
        <v>18</v>
      </c>
      <c r="E161" s="163">
        <v>3223</v>
      </c>
      <c r="F161" s="245" t="s">
        <v>115</v>
      </c>
      <c r="G161" s="164"/>
      <c r="H161" s="234">
        <v>100000</v>
      </c>
    </row>
    <row r="162" spans="1:8" s="166" customFormat="1" ht="15" customHeight="1" x14ac:dyDescent="0.25">
      <c r="A162" s="241" t="s">
        <v>663</v>
      </c>
      <c r="B162" s="160" t="s">
        <v>752</v>
      </c>
      <c r="C162" s="161">
        <v>11</v>
      </c>
      <c r="D162" s="162" t="s">
        <v>18</v>
      </c>
      <c r="E162" s="163">
        <v>3224</v>
      </c>
      <c r="F162" s="245" t="s">
        <v>116</v>
      </c>
      <c r="G162" s="164"/>
      <c r="H162" s="234">
        <v>10000</v>
      </c>
    </row>
    <row r="163" spans="1:8" s="166" customFormat="1" ht="15" customHeight="1" x14ac:dyDescent="0.25">
      <c r="A163" s="241" t="s">
        <v>663</v>
      </c>
      <c r="B163" s="160" t="s">
        <v>752</v>
      </c>
      <c r="C163" s="161">
        <v>11</v>
      </c>
      <c r="D163" s="162" t="s">
        <v>18</v>
      </c>
      <c r="E163" s="163">
        <v>3225</v>
      </c>
      <c r="F163" s="245" t="s">
        <v>290</v>
      </c>
      <c r="G163" s="164"/>
      <c r="H163" s="234">
        <v>30000</v>
      </c>
    </row>
    <row r="164" spans="1:8" s="167" customFormat="1" ht="15.6" customHeight="1" x14ac:dyDescent="0.25">
      <c r="A164" s="241" t="s">
        <v>663</v>
      </c>
      <c r="B164" s="153" t="s">
        <v>752</v>
      </c>
      <c r="C164" s="154">
        <v>11</v>
      </c>
      <c r="D164" s="155"/>
      <c r="E164" s="156">
        <v>323</v>
      </c>
      <c r="F164" s="244"/>
      <c r="G164" s="157"/>
      <c r="H164" s="271">
        <f t="shared" ref="H164" si="54">SUM(H165:H173)</f>
        <v>4850000</v>
      </c>
    </row>
    <row r="165" spans="1:8" s="166" customFormat="1" ht="15" customHeight="1" x14ac:dyDescent="0.25">
      <c r="A165" s="241" t="s">
        <v>663</v>
      </c>
      <c r="B165" s="160" t="s">
        <v>752</v>
      </c>
      <c r="C165" s="161">
        <v>11</v>
      </c>
      <c r="D165" s="162" t="s">
        <v>18</v>
      </c>
      <c r="E165" s="163">
        <v>3231</v>
      </c>
      <c r="F165" s="245" t="s">
        <v>117</v>
      </c>
      <c r="G165" s="164"/>
      <c r="H165" s="234">
        <v>400000</v>
      </c>
    </row>
    <row r="166" spans="1:8" s="166" customFormat="1" ht="15" customHeight="1" x14ac:dyDescent="0.25">
      <c r="A166" s="241" t="s">
        <v>663</v>
      </c>
      <c r="B166" s="160" t="s">
        <v>752</v>
      </c>
      <c r="C166" s="161">
        <v>11</v>
      </c>
      <c r="D166" s="162" t="s">
        <v>18</v>
      </c>
      <c r="E166" s="163">
        <v>3232</v>
      </c>
      <c r="F166" s="245" t="s">
        <v>118</v>
      </c>
      <c r="G166" s="164"/>
      <c r="H166" s="234">
        <v>50000</v>
      </c>
    </row>
    <row r="167" spans="1:8" s="166" customFormat="1" ht="15" customHeight="1" x14ac:dyDescent="0.25">
      <c r="A167" s="241" t="s">
        <v>663</v>
      </c>
      <c r="B167" s="160" t="s">
        <v>752</v>
      </c>
      <c r="C167" s="161">
        <v>11</v>
      </c>
      <c r="D167" s="162" t="s">
        <v>18</v>
      </c>
      <c r="E167" s="163">
        <v>3233</v>
      </c>
      <c r="F167" s="245" t="s">
        <v>119</v>
      </c>
      <c r="G167" s="164"/>
      <c r="H167" s="234">
        <v>200000</v>
      </c>
    </row>
    <row r="168" spans="1:8" s="166" customFormat="1" ht="15" customHeight="1" x14ac:dyDescent="0.25">
      <c r="A168" s="241" t="s">
        <v>663</v>
      </c>
      <c r="B168" s="160" t="s">
        <v>752</v>
      </c>
      <c r="C168" s="161">
        <v>11</v>
      </c>
      <c r="D168" s="162" t="s">
        <v>18</v>
      </c>
      <c r="E168" s="163">
        <v>3234</v>
      </c>
      <c r="F168" s="245" t="s">
        <v>120</v>
      </c>
      <c r="G168" s="164"/>
      <c r="H168" s="234">
        <v>100000</v>
      </c>
    </row>
    <row r="169" spans="1:8" s="166" customFormat="1" ht="15" customHeight="1" x14ac:dyDescent="0.25">
      <c r="A169" s="241" t="s">
        <v>663</v>
      </c>
      <c r="B169" s="160" t="s">
        <v>752</v>
      </c>
      <c r="C169" s="161">
        <v>11</v>
      </c>
      <c r="D169" s="162" t="s">
        <v>18</v>
      </c>
      <c r="E169" s="163">
        <v>3235</v>
      </c>
      <c r="F169" s="245" t="s">
        <v>42</v>
      </c>
      <c r="G169" s="164"/>
      <c r="H169" s="234">
        <v>3000000</v>
      </c>
    </row>
    <row r="170" spans="1:8" s="166" customFormat="1" ht="15" customHeight="1" x14ac:dyDescent="0.25">
      <c r="A170" s="241" t="s">
        <v>663</v>
      </c>
      <c r="B170" s="160" t="s">
        <v>752</v>
      </c>
      <c r="C170" s="161">
        <v>11</v>
      </c>
      <c r="D170" s="162" t="s">
        <v>18</v>
      </c>
      <c r="E170" s="163">
        <v>3236</v>
      </c>
      <c r="F170" s="245" t="s">
        <v>121</v>
      </c>
      <c r="G170" s="164"/>
      <c r="H170" s="234">
        <v>700000</v>
      </c>
    </row>
    <row r="171" spans="1:8" s="166" customFormat="1" ht="15" customHeight="1" x14ac:dyDescent="0.25">
      <c r="A171" s="241" t="s">
        <v>663</v>
      </c>
      <c r="B171" s="160" t="s">
        <v>752</v>
      </c>
      <c r="C171" s="161">
        <v>11</v>
      </c>
      <c r="D171" s="162" t="s">
        <v>18</v>
      </c>
      <c r="E171" s="163">
        <v>3237</v>
      </c>
      <c r="F171" s="245" t="s">
        <v>36</v>
      </c>
      <c r="G171" s="164"/>
      <c r="H171" s="234">
        <v>100000</v>
      </c>
    </row>
    <row r="172" spans="1:8" s="166" customFormat="1" ht="15" customHeight="1" x14ac:dyDescent="0.25">
      <c r="A172" s="241" t="s">
        <v>663</v>
      </c>
      <c r="B172" s="160" t="s">
        <v>752</v>
      </c>
      <c r="C172" s="161">
        <v>11</v>
      </c>
      <c r="D172" s="162" t="s">
        <v>18</v>
      </c>
      <c r="E172" s="163">
        <v>3238</v>
      </c>
      <c r="F172" s="245" t="s">
        <v>122</v>
      </c>
      <c r="G172" s="164"/>
      <c r="H172" s="234">
        <v>100000</v>
      </c>
    </row>
    <row r="173" spans="1:8" s="166" customFormat="1" ht="15" customHeight="1" x14ac:dyDescent="0.25">
      <c r="A173" s="241" t="s">
        <v>663</v>
      </c>
      <c r="B173" s="160" t="s">
        <v>752</v>
      </c>
      <c r="C173" s="161">
        <v>11</v>
      </c>
      <c r="D173" s="162" t="s">
        <v>18</v>
      </c>
      <c r="E173" s="163">
        <v>3239</v>
      </c>
      <c r="F173" s="245" t="s">
        <v>41</v>
      </c>
      <c r="G173" s="164"/>
      <c r="H173" s="234">
        <v>200000</v>
      </c>
    </row>
    <row r="174" spans="1:8" s="167" customFormat="1" ht="15.6" customHeight="1" x14ac:dyDescent="0.25">
      <c r="A174" s="241" t="s">
        <v>663</v>
      </c>
      <c r="B174" s="153" t="s">
        <v>752</v>
      </c>
      <c r="C174" s="154">
        <v>11</v>
      </c>
      <c r="D174" s="155"/>
      <c r="E174" s="156">
        <v>324</v>
      </c>
      <c r="F174" s="244"/>
      <c r="G174" s="157"/>
      <c r="H174" s="271">
        <f t="shared" ref="H174" si="55">SUM(H175)</f>
        <v>150000</v>
      </c>
    </row>
    <row r="175" spans="1:8" s="166" customFormat="1" ht="30" customHeight="1" x14ac:dyDescent="0.25">
      <c r="A175" s="241" t="s">
        <v>663</v>
      </c>
      <c r="B175" s="160" t="s">
        <v>752</v>
      </c>
      <c r="C175" s="161">
        <v>11</v>
      </c>
      <c r="D175" s="162" t="s">
        <v>18</v>
      </c>
      <c r="E175" s="163">
        <v>3241</v>
      </c>
      <c r="F175" s="245" t="s">
        <v>236</v>
      </c>
      <c r="G175" s="164"/>
      <c r="H175" s="234">
        <v>150000</v>
      </c>
    </row>
    <row r="176" spans="1:8" s="167" customFormat="1" ht="15.6" customHeight="1" x14ac:dyDescent="0.25">
      <c r="A176" s="241" t="s">
        <v>663</v>
      </c>
      <c r="B176" s="153" t="s">
        <v>752</v>
      </c>
      <c r="C176" s="154">
        <v>11</v>
      </c>
      <c r="D176" s="155"/>
      <c r="E176" s="156">
        <v>329</v>
      </c>
      <c r="F176" s="244"/>
      <c r="G176" s="157"/>
      <c r="H176" s="271">
        <f>SUM(H177:H179)</f>
        <v>350000</v>
      </c>
    </row>
    <row r="177" spans="1:8" s="166" customFormat="1" ht="15" customHeight="1" x14ac:dyDescent="0.25">
      <c r="A177" s="241" t="s">
        <v>663</v>
      </c>
      <c r="B177" s="160" t="s">
        <v>752</v>
      </c>
      <c r="C177" s="161">
        <v>11</v>
      </c>
      <c r="D177" s="162" t="s">
        <v>18</v>
      </c>
      <c r="E177" s="163">
        <v>3292</v>
      </c>
      <c r="F177" s="245" t="s">
        <v>123</v>
      </c>
      <c r="G177" s="164"/>
      <c r="H177" s="234">
        <v>50000</v>
      </c>
    </row>
    <row r="178" spans="1:8" s="166" customFormat="1" ht="15" customHeight="1" x14ac:dyDescent="0.25">
      <c r="A178" s="241" t="s">
        <v>663</v>
      </c>
      <c r="B178" s="160" t="s">
        <v>752</v>
      </c>
      <c r="C178" s="161">
        <v>11</v>
      </c>
      <c r="D178" s="162" t="s">
        <v>18</v>
      </c>
      <c r="E178" s="163">
        <v>3293</v>
      </c>
      <c r="F178" s="245" t="s">
        <v>124</v>
      </c>
      <c r="G178" s="164"/>
      <c r="H178" s="234">
        <v>200000</v>
      </c>
    </row>
    <row r="179" spans="1:8" s="166" customFormat="1" ht="15" customHeight="1" x14ac:dyDescent="0.25">
      <c r="A179" s="241" t="s">
        <v>663</v>
      </c>
      <c r="B179" s="160" t="s">
        <v>752</v>
      </c>
      <c r="C179" s="161">
        <v>11</v>
      </c>
      <c r="D179" s="162" t="s">
        <v>18</v>
      </c>
      <c r="E179" s="163">
        <v>3299</v>
      </c>
      <c r="F179" s="245" t="s">
        <v>125</v>
      </c>
      <c r="G179" s="164"/>
      <c r="H179" s="234">
        <v>100000</v>
      </c>
    </row>
    <row r="180" spans="1:8" s="166" customFormat="1" x14ac:dyDescent="0.25">
      <c r="A180" s="241" t="s">
        <v>663</v>
      </c>
      <c r="B180" s="285" t="s">
        <v>752</v>
      </c>
      <c r="C180" s="286">
        <v>11</v>
      </c>
      <c r="D180" s="287"/>
      <c r="E180" s="317">
        <v>34</v>
      </c>
      <c r="F180" s="288"/>
      <c r="G180" s="289"/>
      <c r="H180" s="271">
        <f t="shared" ref="H180" si="56">H181</f>
        <v>300000</v>
      </c>
    </row>
    <row r="181" spans="1:8" s="167" customFormat="1" ht="15.6" customHeight="1" x14ac:dyDescent="0.25">
      <c r="A181" s="241" t="s">
        <v>663</v>
      </c>
      <c r="B181" s="153" t="s">
        <v>752</v>
      </c>
      <c r="C181" s="154">
        <v>11</v>
      </c>
      <c r="D181" s="155"/>
      <c r="E181" s="156">
        <v>343</v>
      </c>
      <c r="F181" s="244"/>
      <c r="G181" s="157"/>
      <c r="H181" s="271">
        <f t="shared" ref="H181" si="57">SUM(H182:H184)</f>
        <v>300000</v>
      </c>
    </row>
    <row r="182" spans="1:8" s="166" customFormat="1" ht="15" customHeight="1" x14ac:dyDescent="0.25">
      <c r="A182" s="241" t="s">
        <v>663</v>
      </c>
      <c r="B182" s="160" t="s">
        <v>752</v>
      </c>
      <c r="C182" s="161">
        <v>11</v>
      </c>
      <c r="D182" s="162" t="s">
        <v>18</v>
      </c>
      <c r="E182" s="163">
        <v>3431</v>
      </c>
      <c r="F182" s="245" t="s">
        <v>153</v>
      </c>
      <c r="G182" s="164"/>
      <c r="H182" s="234">
        <v>200000</v>
      </c>
    </row>
    <row r="183" spans="1:8" s="166" customFormat="1" ht="15" customHeight="1" x14ac:dyDescent="0.25">
      <c r="A183" s="241" t="s">
        <v>663</v>
      </c>
      <c r="B183" s="160" t="s">
        <v>752</v>
      </c>
      <c r="C183" s="161">
        <v>11</v>
      </c>
      <c r="D183" s="162" t="s">
        <v>18</v>
      </c>
      <c r="E183" s="163">
        <v>3433</v>
      </c>
      <c r="F183" s="245" t="s">
        <v>126</v>
      </c>
      <c r="G183" s="164"/>
      <c r="H183" s="234">
        <v>50000</v>
      </c>
    </row>
    <row r="184" spans="1:8" s="166" customFormat="1" ht="15" customHeight="1" x14ac:dyDescent="0.25">
      <c r="A184" s="241" t="s">
        <v>663</v>
      </c>
      <c r="B184" s="160" t="s">
        <v>752</v>
      </c>
      <c r="C184" s="161">
        <v>11</v>
      </c>
      <c r="D184" s="162" t="s">
        <v>18</v>
      </c>
      <c r="E184" s="163">
        <v>3434</v>
      </c>
      <c r="F184" s="245" t="s">
        <v>127</v>
      </c>
      <c r="G184" s="164"/>
      <c r="H184" s="234">
        <v>50000</v>
      </c>
    </row>
    <row r="185" spans="1:8" x14ac:dyDescent="0.25">
      <c r="A185" s="241" t="s">
        <v>663</v>
      </c>
      <c r="B185" s="285" t="s">
        <v>752</v>
      </c>
      <c r="C185" s="286">
        <v>11</v>
      </c>
      <c r="D185" s="287"/>
      <c r="E185" s="317">
        <v>42</v>
      </c>
      <c r="F185" s="288"/>
      <c r="G185" s="289"/>
      <c r="H185" s="271">
        <f t="shared" ref="H185" si="58">H186</f>
        <v>220000</v>
      </c>
    </row>
    <row r="186" spans="1:8" s="152" customFormat="1" ht="15.6" customHeight="1" x14ac:dyDescent="0.25">
      <c r="A186" s="241" t="s">
        <v>663</v>
      </c>
      <c r="B186" s="153" t="s">
        <v>752</v>
      </c>
      <c r="C186" s="154">
        <v>11</v>
      </c>
      <c r="D186" s="155"/>
      <c r="E186" s="156">
        <v>422</v>
      </c>
      <c r="F186" s="244"/>
      <c r="G186" s="157"/>
      <c r="H186" s="271">
        <f t="shared" ref="H186" si="59">SUM(H187:H190)</f>
        <v>220000</v>
      </c>
    </row>
    <row r="187" spans="1:8" ht="15" customHeight="1" x14ac:dyDescent="0.25">
      <c r="A187" s="241" t="s">
        <v>663</v>
      </c>
      <c r="B187" s="160" t="s">
        <v>752</v>
      </c>
      <c r="C187" s="161">
        <v>11</v>
      </c>
      <c r="D187" s="162" t="s">
        <v>18</v>
      </c>
      <c r="E187" s="163">
        <v>4221</v>
      </c>
      <c r="F187" s="245" t="s">
        <v>129</v>
      </c>
      <c r="G187" s="164"/>
      <c r="H187" s="234">
        <v>100000</v>
      </c>
    </row>
    <row r="188" spans="1:8" ht="15" customHeight="1" x14ac:dyDescent="0.25">
      <c r="A188" s="241" t="s">
        <v>663</v>
      </c>
      <c r="B188" s="160" t="s">
        <v>752</v>
      </c>
      <c r="C188" s="161">
        <v>11</v>
      </c>
      <c r="D188" s="162" t="s">
        <v>18</v>
      </c>
      <c r="E188" s="163">
        <v>4222</v>
      </c>
      <c r="F188" s="245" t="s">
        <v>130</v>
      </c>
      <c r="G188" s="164"/>
      <c r="H188" s="234">
        <v>100000</v>
      </c>
    </row>
    <row r="189" spans="1:8" ht="15" customHeight="1" x14ac:dyDescent="0.25">
      <c r="A189" s="241" t="s">
        <v>663</v>
      </c>
      <c r="B189" s="160" t="s">
        <v>752</v>
      </c>
      <c r="C189" s="161">
        <v>11</v>
      </c>
      <c r="D189" s="162" t="s">
        <v>18</v>
      </c>
      <c r="E189" s="163">
        <v>4223</v>
      </c>
      <c r="F189" s="245" t="s">
        <v>131</v>
      </c>
      <c r="G189" s="164"/>
      <c r="H189" s="234">
        <v>10000</v>
      </c>
    </row>
    <row r="190" spans="1:8" ht="15" customHeight="1" x14ac:dyDescent="0.25">
      <c r="A190" s="241" t="s">
        <v>663</v>
      </c>
      <c r="B190" s="160" t="s">
        <v>752</v>
      </c>
      <c r="C190" s="161">
        <v>11</v>
      </c>
      <c r="D190" s="162" t="s">
        <v>18</v>
      </c>
      <c r="E190" s="163">
        <v>4227</v>
      </c>
      <c r="F190" s="245" t="s">
        <v>132</v>
      </c>
      <c r="G190" s="164"/>
      <c r="H190" s="234">
        <v>10000</v>
      </c>
    </row>
    <row r="191" spans="1:8" s="180" customFormat="1" ht="15.6" customHeight="1" x14ac:dyDescent="0.25">
      <c r="A191" s="241" t="s">
        <v>663</v>
      </c>
      <c r="B191" s="443" t="s">
        <v>735</v>
      </c>
      <c r="C191" s="443"/>
      <c r="D191" s="443"/>
      <c r="E191" s="443"/>
      <c r="F191" s="443"/>
      <c r="G191" s="178"/>
      <c r="H191" s="179">
        <f>H192+H301+H517</f>
        <v>637503239</v>
      </c>
    </row>
    <row r="192" spans="1:8" ht="15.6" customHeight="1" x14ac:dyDescent="0.25">
      <c r="A192" s="241" t="s">
        <v>663</v>
      </c>
      <c r="B192" s="445" t="s">
        <v>717</v>
      </c>
      <c r="C192" s="445"/>
      <c r="D192" s="445"/>
      <c r="E192" s="445"/>
      <c r="F192" s="445"/>
      <c r="G192" s="181"/>
      <c r="H192" s="151">
        <f>H193+H197+H203+H210+H216+H233+H240+H244+H258+H265+H272+H282+H286+H290+H297+H250+H254+H278</f>
        <v>417208680</v>
      </c>
    </row>
    <row r="193" spans="1:8" s="167" customFormat="1" ht="61.2" x14ac:dyDescent="0.25">
      <c r="A193" s="241" t="s">
        <v>663</v>
      </c>
      <c r="B193" s="292" t="s">
        <v>293</v>
      </c>
      <c r="C193" s="292"/>
      <c r="D193" s="293"/>
      <c r="E193" s="293"/>
      <c r="F193" s="294" t="s">
        <v>294</v>
      </c>
      <c r="G193" s="295" t="s">
        <v>722</v>
      </c>
      <c r="H193" s="296">
        <f t="shared" ref="H193:H194" si="60">H194</f>
        <v>43000000</v>
      </c>
    </row>
    <row r="194" spans="1:8" s="167" customFormat="1" x14ac:dyDescent="0.25">
      <c r="A194" s="241" t="s">
        <v>663</v>
      </c>
      <c r="B194" s="285" t="s">
        <v>293</v>
      </c>
      <c r="C194" s="286">
        <v>11</v>
      </c>
      <c r="D194" s="287"/>
      <c r="E194" s="317">
        <v>38</v>
      </c>
      <c r="F194" s="288"/>
      <c r="G194" s="289"/>
      <c r="H194" s="290">
        <f t="shared" si="60"/>
        <v>43000000</v>
      </c>
    </row>
    <row r="195" spans="1:8" s="167" customFormat="1" ht="15.6" customHeight="1" x14ac:dyDescent="0.25">
      <c r="A195" s="241" t="s">
        <v>663</v>
      </c>
      <c r="B195" s="153" t="s">
        <v>293</v>
      </c>
      <c r="C195" s="154">
        <v>11</v>
      </c>
      <c r="D195" s="155"/>
      <c r="E195" s="156">
        <v>381</v>
      </c>
      <c r="F195" s="244"/>
      <c r="G195" s="157"/>
      <c r="H195" s="158">
        <f t="shared" ref="H195" si="61">SUM(H196)</f>
        <v>43000000</v>
      </c>
    </row>
    <row r="196" spans="1:8" s="166" customFormat="1" ht="15" customHeight="1" x14ac:dyDescent="0.25">
      <c r="A196" s="241" t="s">
        <v>663</v>
      </c>
      <c r="B196" s="160" t="s">
        <v>293</v>
      </c>
      <c r="C196" s="161">
        <v>11</v>
      </c>
      <c r="D196" s="162" t="s">
        <v>25</v>
      </c>
      <c r="E196" s="163">
        <v>3811</v>
      </c>
      <c r="F196" s="245" t="s">
        <v>141</v>
      </c>
      <c r="G196" s="164"/>
      <c r="H196" s="234">
        <v>43000000</v>
      </c>
    </row>
    <row r="197" spans="1:8" s="152" customFormat="1" ht="61.2" x14ac:dyDescent="0.25">
      <c r="A197" s="241" t="s">
        <v>663</v>
      </c>
      <c r="B197" s="292" t="s">
        <v>163</v>
      </c>
      <c r="C197" s="292"/>
      <c r="D197" s="293"/>
      <c r="E197" s="293"/>
      <c r="F197" s="294" t="s">
        <v>254</v>
      </c>
      <c r="G197" s="295" t="s">
        <v>722</v>
      </c>
      <c r="H197" s="296">
        <f t="shared" ref="H197" si="62">H198</f>
        <v>91000000</v>
      </c>
    </row>
    <row r="198" spans="1:8" s="152" customFormat="1" x14ac:dyDescent="0.25">
      <c r="A198" s="241" t="s">
        <v>663</v>
      </c>
      <c r="B198" s="285" t="s">
        <v>163</v>
      </c>
      <c r="C198" s="286">
        <v>11</v>
      </c>
      <c r="D198" s="287"/>
      <c r="E198" s="317">
        <v>38</v>
      </c>
      <c r="F198" s="288"/>
      <c r="G198" s="289"/>
      <c r="H198" s="290">
        <f t="shared" ref="H198" si="63">H199+H201</f>
        <v>91000000</v>
      </c>
    </row>
    <row r="199" spans="1:8" s="152" customFormat="1" ht="15.6" customHeight="1" x14ac:dyDescent="0.25">
      <c r="A199" s="241" t="s">
        <v>663</v>
      </c>
      <c r="B199" s="153" t="s">
        <v>163</v>
      </c>
      <c r="C199" s="154">
        <v>11</v>
      </c>
      <c r="D199" s="182"/>
      <c r="E199" s="156">
        <v>381</v>
      </c>
      <c r="F199" s="244"/>
      <c r="G199" s="157"/>
      <c r="H199" s="158">
        <f t="shared" ref="H199" si="64">SUM(H200)</f>
        <v>34000000</v>
      </c>
    </row>
    <row r="200" spans="1:8" ht="15" customHeight="1" x14ac:dyDescent="0.25">
      <c r="A200" s="241" t="s">
        <v>663</v>
      </c>
      <c r="B200" s="160" t="s">
        <v>163</v>
      </c>
      <c r="C200" s="161">
        <v>11</v>
      </c>
      <c r="D200" s="183" t="s">
        <v>25</v>
      </c>
      <c r="E200" s="163">
        <v>3811</v>
      </c>
      <c r="F200" s="245" t="s">
        <v>141</v>
      </c>
      <c r="G200" s="164"/>
      <c r="H200" s="234">
        <v>34000000</v>
      </c>
    </row>
    <row r="201" spans="1:8" s="152" customFormat="1" ht="15.6" customHeight="1" x14ac:dyDescent="0.25">
      <c r="A201" s="241" t="s">
        <v>663</v>
      </c>
      <c r="B201" s="153" t="s">
        <v>163</v>
      </c>
      <c r="C201" s="154">
        <v>11</v>
      </c>
      <c r="D201" s="182"/>
      <c r="E201" s="156">
        <v>382</v>
      </c>
      <c r="F201" s="244"/>
      <c r="G201" s="157"/>
      <c r="H201" s="159">
        <f t="shared" ref="H201" si="65">SUM(H202)</f>
        <v>57000000</v>
      </c>
    </row>
    <row r="202" spans="1:8" ht="15" customHeight="1" x14ac:dyDescent="0.25">
      <c r="A202" s="241" t="s">
        <v>663</v>
      </c>
      <c r="B202" s="160" t="s">
        <v>163</v>
      </c>
      <c r="C202" s="161">
        <v>11</v>
      </c>
      <c r="D202" s="183" t="s">
        <v>25</v>
      </c>
      <c r="E202" s="163">
        <v>3821</v>
      </c>
      <c r="F202" s="245" t="s">
        <v>38</v>
      </c>
      <c r="G202" s="164"/>
      <c r="H202" s="234">
        <v>57000000</v>
      </c>
    </row>
    <row r="203" spans="1:8" s="152" customFormat="1" ht="93" customHeight="1" x14ac:dyDescent="0.25">
      <c r="A203" s="241" t="s">
        <v>663</v>
      </c>
      <c r="B203" s="292" t="s">
        <v>167</v>
      </c>
      <c r="C203" s="292"/>
      <c r="D203" s="293"/>
      <c r="E203" s="293"/>
      <c r="F203" s="299" t="s">
        <v>681</v>
      </c>
      <c r="G203" s="295" t="s">
        <v>722</v>
      </c>
      <c r="H203" s="296">
        <f t="shared" ref="H203" si="66">H207+H204</f>
        <v>64000000</v>
      </c>
    </row>
    <row r="204" spans="1:8" s="152" customFormat="1" x14ac:dyDescent="0.25">
      <c r="A204" s="241" t="s">
        <v>663</v>
      </c>
      <c r="B204" s="285" t="s">
        <v>167</v>
      </c>
      <c r="C204" s="286">
        <v>11</v>
      </c>
      <c r="D204" s="287"/>
      <c r="E204" s="317">
        <v>36</v>
      </c>
      <c r="F204" s="288"/>
      <c r="G204" s="289"/>
      <c r="H204" s="290">
        <f t="shared" ref="H204:H205" si="67">H205</f>
        <v>4000000</v>
      </c>
    </row>
    <row r="205" spans="1:8" s="152" customFormat="1" x14ac:dyDescent="0.25">
      <c r="A205" s="241" t="s">
        <v>663</v>
      </c>
      <c r="B205" s="153" t="s">
        <v>167</v>
      </c>
      <c r="C205" s="154">
        <v>11</v>
      </c>
      <c r="D205" s="182"/>
      <c r="E205" s="156">
        <v>363</v>
      </c>
      <c r="F205" s="244"/>
      <c r="G205" s="157"/>
      <c r="H205" s="158">
        <f t="shared" si="67"/>
        <v>4000000</v>
      </c>
    </row>
    <row r="206" spans="1:8" s="152" customFormat="1" x14ac:dyDescent="0.25">
      <c r="A206" s="241" t="s">
        <v>663</v>
      </c>
      <c r="B206" s="160" t="s">
        <v>167</v>
      </c>
      <c r="C206" s="161">
        <v>11</v>
      </c>
      <c r="D206" s="183" t="s">
        <v>25</v>
      </c>
      <c r="E206" s="163">
        <v>3632</v>
      </c>
      <c r="F206" s="245" t="s">
        <v>244</v>
      </c>
      <c r="G206" s="164"/>
      <c r="H206" s="234">
        <v>4000000</v>
      </c>
    </row>
    <row r="207" spans="1:8" s="152" customFormat="1" x14ac:dyDescent="0.25">
      <c r="A207" s="241" t="s">
        <v>663</v>
      </c>
      <c r="B207" s="285" t="s">
        <v>167</v>
      </c>
      <c r="C207" s="286">
        <v>11</v>
      </c>
      <c r="D207" s="287"/>
      <c r="E207" s="317">
        <v>38</v>
      </c>
      <c r="F207" s="288"/>
      <c r="G207" s="289"/>
      <c r="H207" s="290">
        <f t="shared" ref="H207" si="68">H208</f>
        <v>60000000</v>
      </c>
    </row>
    <row r="208" spans="1:8" s="152" customFormat="1" ht="15.6" customHeight="1" x14ac:dyDescent="0.25">
      <c r="A208" s="241" t="s">
        <v>663</v>
      </c>
      <c r="B208" s="153" t="s">
        <v>167</v>
      </c>
      <c r="C208" s="154">
        <v>11</v>
      </c>
      <c r="D208" s="182"/>
      <c r="E208" s="156">
        <v>382</v>
      </c>
      <c r="F208" s="244"/>
      <c r="G208" s="157"/>
      <c r="H208" s="158">
        <f t="shared" ref="H208" si="69">SUM(H209)</f>
        <v>60000000</v>
      </c>
    </row>
    <row r="209" spans="1:8" ht="33" customHeight="1" x14ac:dyDescent="0.25">
      <c r="A209" s="241" t="s">
        <v>663</v>
      </c>
      <c r="B209" s="160" t="s">
        <v>167</v>
      </c>
      <c r="C209" s="161">
        <v>11</v>
      </c>
      <c r="D209" s="183" t="s">
        <v>25</v>
      </c>
      <c r="E209" s="163">
        <v>3821</v>
      </c>
      <c r="F209" s="245" t="s">
        <v>38</v>
      </c>
      <c r="G209" s="164"/>
      <c r="H209" s="234">
        <v>60000000</v>
      </c>
    </row>
    <row r="210" spans="1:8" s="167" customFormat="1" ht="61.2" x14ac:dyDescent="0.25">
      <c r="A210" s="241" t="s">
        <v>663</v>
      </c>
      <c r="B210" s="292" t="s">
        <v>73</v>
      </c>
      <c r="C210" s="292"/>
      <c r="D210" s="293"/>
      <c r="E210" s="293"/>
      <c r="F210" s="299" t="s">
        <v>710</v>
      </c>
      <c r="G210" s="295" t="s">
        <v>722</v>
      </c>
      <c r="H210" s="296">
        <f t="shared" ref="H210" si="70">H211</f>
        <v>168380000</v>
      </c>
    </row>
    <row r="211" spans="1:8" s="167" customFormat="1" x14ac:dyDescent="0.25">
      <c r="A211" s="241" t="s">
        <v>663</v>
      </c>
      <c r="B211" s="285" t="s">
        <v>73</v>
      </c>
      <c r="C211" s="286">
        <v>11</v>
      </c>
      <c r="D211" s="287"/>
      <c r="E211" s="317">
        <v>38</v>
      </c>
      <c r="F211" s="288"/>
      <c r="G211" s="289"/>
      <c r="H211" s="290">
        <f t="shared" ref="H211" si="71">H212+H214</f>
        <v>168380000</v>
      </c>
    </row>
    <row r="212" spans="1:8" s="167" customFormat="1" ht="15.6" customHeight="1" x14ac:dyDescent="0.25">
      <c r="A212" s="241" t="s">
        <v>663</v>
      </c>
      <c r="B212" s="153" t="s">
        <v>73</v>
      </c>
      <c r="C212" s="154">
        <v>11</v>
      </c>
      <c r="D212" s="182"/>
      <c r="E212" s="156">
        <v>381</v>
      </c>
      <c r="F212" s="244"/>
      <c r="G212" s="157"/>
      <c r="H212" s="158">
        <f t="shared" ref="H212" si="72">SUM(H213)</f>
        <v>154400000</v>
      </c>
    </row>
    <row r="213" spans="1:8" s="166" customFormat="1" ht="15" customHeight="1" x14ac:dyDescent="0.25">
      <c r="A213" s="241" t="s">
        <v>663</v>
      </c>
      <c r="B213" s="160" t="s">
        <v>73</v>
      </c>
      <c r="C213" s="161">
        <v>11</v>
      </c>
      <c r="D213" s="183" t="s">
        <v>25</v>
      </c>
      <c r="E213" s="163">
        <v>3811</v>
      </c>
      <c r="F213" s="245" t="s">
        <v>141</v>
      </c>
      <c r="G213" s="164"/>
      <c r="H213" s="234">
        <v>154400000</v>
      </c>
    </row>
    <row r="214" spans="1:8" s="167" customFormat="1" ht="15.6" customHeight="1" x14ac:dyDescent="0.25">
      <c r="A214" s="241" t="s">
        <v>663</v>
      </c>
      <c r="B214" s="153" t="s">
        <v>73</v>
      </c>
      <c r="C214" s="154">
        <v>11</v>
      </c>
      <c r="D214" s="182"/>
      <c r="E214" s="156">
        <v>382</v>
      </c>
      <c r="F214" s="244"/>
      <c r="G214" s="157"/>
      <c r="H214" s="158">
        <f t="shared" ref="H214" si="73">SUM(H215)</f>
        <v>13980000</v>
      </c>
    </row>
    <row r="215" spans="1:8" s="166" customFormat="1" ht="15" customHeight="1" x14ac:dyDescent="0.25">
      <c r="A215" s="241" t="s">
        <v>663</v>
      </c>
      <c r="B215" s="160" t="s">
        <v>73</v>
      </c>
      <c r="C215" s="161">
        <v>11</v>
      </c>
      <c r="D215" s="183" t="s">
        <v>25</v>
      </c>
      <c r="E215" s="184">
        <v>3821</v>
      </c>
      <c r="F215" s="245" t="s">
        <v>38</v>
      </c>
      <c r="G215" s="164"/>
      <c r="H215" s="234">
        <v>13980000</v>
      </c>
    </row>
    <row r="216" spans="1:8" s="185" customFormat="1" ht="61.2" x14ac:dyDescent="0.25">
      <c r="A216" s="241" t="s">
        <v>663</v>
      </c>
      <c r="B216" s="292" t="s">
        <v>65</v>
      </c>
      <c r="C216" s="292"/>
      <c r="D216" s="293"/>
      <c r="E216" s="293"/>
      <c r="F216" s="294" t="s">
        <v>255</v>
      </c>
      <c r="G216" s="295" t="s">
        <v>722</v>
      </c>
      <c r="H216" s="296">
        <f t="shared" ref="H216" si="74">H217+H221+H224+H227+H230</f>
        <v>2120000</v>
      </c>
    </row>
    <row r="217" spans="1:8" s="185" customFormat="1" x14ac:dyDescent="0.25">
      <c r="A217" s="241" t="s">
        <v>663</v>
      </c>
      <c r="B217" s="285" t="s">
        <v>65</v>
      </c>
      <c r="C217" s="286">
        <v>11</v>
      </c>
      <c r="D217" s="287"/>
      <c r="E217" s="317">
        <v>32</v>
      </c>
      <c r="F217" s="288"/>
      <c r="G217" s="289"/>
      <c r="H217" s="290">
        <f t="shared" ref="H217" si="75">H218</f>
        <v>450000</v>
      </c>
    </row>
    <row r="218" spans="1:8" s="185" customFormat="1" ht="15.6" customHeight="1" x14ac:dyDescent="0.25">
      <c r="A218" s="241" t="s">
        <v>663</v>
      </c>
      <c r="B218" s="154" t="s">
        <v>65</v>
      </c>
      <c r="C218" s="154">
        <v>11</v>
      </c>
      <c r="D218" s="182"/>
      <c r="E218" s="156">
        <v>323</v>
      </c>
      <c r="F218" s="244"/>
      <c r="G218" s="157"/>
      <c r="H218" s="158">
        <f t="shared" ref="H218" si="76">SUM(H219:H220)</f>
        <v>450000</v>
      </c>
    </row>
    <row r="219" spans="1:8" ht="15" customHeight="1" x14ac:dyDescent="0.25">
      <c r="A219" s="241" t="s">
        <v>663</v>
      </c>
      <c r="B219" s="161" t="s">
        <v>65</v>
      </c>
      <c r="C219" s="161">
        <v>11</v>
      </c>
      <c r="D219" s="183" t="s">
        <v>25</v>
      </c>
      <c r="E219" s="163">
        <v>3237</v>
      </c>
      <c r="F219" s="245" t="s">
        <v>36</v>
      </c>
      <c r="G219" s="164"/>
      <c r="H219" s="234">
        <v>150000</v>
      </c>
    </row>
    <row r="220" spans="1:8" ht="15" customHeight="1" x14ac:dyDescent="0.25">
      <c r="A220" s="241" t="s">
        <v>663</v>
      </c>
      <c r="B220" s="145" t="s">
        <v>65</v>
      </c>
      <c r="C220" s="145">
        <v>11</v>
      </c>
      <c r="D220" s="146" t="s">
        <v>25</v>
      </c>
      <c r="E220" s="173">
        <v>3238</v>
      </c>
      <c r="F220" s="245" t="s">
        <v>122</v>
      </c>
      <c r="G220" s="164"/>
      <c r="H220" s="234">
        <v>300000</v>
      </c>
    </row>
    <row r="221" spans="1:8" x14ac:dyDescent="0.25">
      <c r="A221" s="241" t="s">
        <v>663</v>
      </c>
      <c r="B221" s="285" t="s">
        <v>65</v>
      </c>
      <c r="C221" s="286">
        <v>11</v>
      </c>
      <c r="D221" s="287"/>
      <c r="E221" s="317">
        <v>36</v>
      </c>
      <c r="F221" s="288"/>
      <c r="G221" s="289"/>
      <c r="H221" s="290">
        <f t="shared" ref="H221" si="77">H222</f>
        <v>300000</v>
      </c>
    </row>
    <row r="222" spans="1:8" s="152" customFormat="1" ht="15.6" customHeight="1" x14ac:dyDescent="0.25">
      <c r="A222" s="241" t="s">
        <v>663</v>
      </c>
      <c r="B222" s="154" t="s">
        <v>65</v>
      </c>
      <c r="C222" s="154">
        <v>11</v>
      </c>
      <c r="D222" s="182"/>
      <c r="E222" s="156">
        <v>363</v>
      </c>
      <c r="F222" s="244"/>
      <c r="G222" s="157"/>
      <c r="H222" s="158">
        <f t="shared" ref="H222" si="78">SUM(H223)</f>
        <v>300000</v>
      </c>
    </row>
    <row r="223" spans="1:8" s="166" customFormat="1" ht="15" customHeight="1" x14ac:dyDescent="0.25">
      <c r="A223" s="241" t="s">
        <v>663</v>
      </c>
      <c r="B223" s="161" t="s">
        <v>65</v>
      </c>
      <c r="C223" s="161">
        <v>11</v>
      </c>
      <c r="D223" s="183" t="s">
        <v>25</v>
      </c>
      <c r="E223" s="163">
        <v>3631</v>
      </c>
      <c r="F223" s="245" t="s">
        <v>233</v>
      </c>
      <c r="G223" s="164"/>
      <c r="H223" s="234">
        <v>300000</v>
      </c>
    </row>
    <row r="224" spans="1:8" x14ac:dyDescent="0.25">
      <c r="A224" s="241" t="s">
        <v>663</v>
      </c>
      <c r="B224" s="285" t="s">
        <v>65</v>
      </c>
      <c r="C224" s="286">
        <v>11</v>
      </c>
      <c r="D224" s="287"/>
      <c r="E224" s="317">
        <v>38</v>
      </c>
      <c r="F224" s="288"/>
      <c r="G224" s="289"/>
      <c r="H224" s="290">
        <f t="shared" ref="H224" si="79">H225</f>
        <v>50000</v>
      </c>
    </row>
    <row r="225" spans="1:8" s="152" customFormat="1" ht="15.6" customHeight="1" x14ac:dyDescent="0.25">
      <c r="A225" s="241" t="s">
        <v>663</v>
      </c>
      <c r="B225" s="154" t="s">
        <v>65</v>
      </c>
      <c r="C225" s="154">
        <v>11</v>
      </c>
      <c r="D225" s="182"/>
      <c r="E225" s="156">
        <v>383</v>
      </c>
      <c r="F225" s="244"/>
      <c r="G225" s="157"/>
      <c r="H225" s="158">
        <f t="shared" ref="H225" si="80">SUM(H226)</f>
        <v>50000</v>
      </c>
    </row>
    <row r="226" spans="1:8" s="166" customFormat="1" ht="15" customHeight="1" x14ac:dyDescent="0.25">
      <c r="A226" s="241" t="s">
        <v>663</v>
      </c>
      <c r="B226" s="161" t="s">
        <v>65</v>
      </c>
      <c r="C226" s="161">
        <v>11</v>
      </c>
      <c r="D226" s="183" t="s">
        <v>25</v>
      </c>
      <c r="E226" s="163">
        <v>3831</v>
      </c>
      <c r="F226" s="245" t="s">
        <v>295</v>
      </c>
      <c r="G226" s="164"/>
      <c r="H226" s="234">
        <v>50000</v>
      </c>
    </row>
    <row r="227" spans="1:8" s="166" customFormat="1" x14ac:dyDescent="0.25">
      <c r="A227" s="241" t="s">
        <v>663</v>
      </c>
      <c r="B227" s="285" t="s">
        <v>65</v>
      </c>
      <c r="C227" s="286">
        <v>11</v>
      </c>
      <c r="D227" s="287"/>
      <c r="E227" s="317">
        <v>41</v>
      </c>
      <c r="F227" s="288"/>
      <c r="G227" s="289"/>
      <c r="H227" s="290">
        <f t="shared" ref="H227" si="81">H228</f>
        <v>20000</v>
      </c>
    </row>
    <row r="228" spans="1:8" s="167" customFormat="1" ht="15.6" customHeight="1" x14ac:dyDescent="0.25">
      <c r="A228" s="241" t="s">
        <v>663</v>
      </c>
      <c r="B228" s="154" t="s">
        <v>65</v>
      </c>
      <c r="C228" s="154">
        <v>11</v>
      </c>
      <c r="D228" s="182"/>
      <c r="E228" s="156">
        <v>412</v>
      </c>
      <c r="F228" s="244"/>
      <c r="G228" s="157"/>
      <c r="H228" s="158">
        <f t="shared" ref="H228" si="82">SUM(H229)</f>
        <v>20000</v>
      </c>
    </row>
    <row r="229" spans="1:8" s="166" customFormat="1" ht="15" customHeight="1" x14ac:dyDescent="0.25">
      <c r="A229" s="241" t="s">
        <v>663</v>
      </c>
      <c r="B229" s="161" t="s">
        <v>65</v>
      </c>
      <c r="C229" s="161">
        <v>11</v>
      </c>
      <c r="D229" s="183" t="s">
        <v>25</v>
      </c>
      <c r="E229" s="163">
        <v>4126</v>
      </c>
      <c r="F229" s="246" t="s">
        <v>4</v>
      </c>
      <c r="G229" s="186"/>
      <c r="H229" s="234">
        <v>20000</v>
      </c>
    </row>
    <row r="230" spans="1:8" s="166" customFormat="1" x14ac:dyDescent="0.25">
      <c r="A230" s="241" t="s">
        <v>663</v>
      </c>
      <c r="B230" s="285" t="s">
        <v>65</v>
      </c>
      <c r="C230" s="286">
        <v>11</v>
      </c>
      <c r="D230" s="287"/>
      <c r="E230" s="317">
        <v>42</v>
      </c>
      <c r="F230" s="288"/>
      <c r="G230" s="289"/>
      <c r="H230" s="290">
        <f t="shared" ref="H230:H231" si="83">H231</f>
        <v>1300000</v>
      </c>
    </row>
    <row r="231" spans="1:8" s="166" customFormat="1" ht="15.6" customHeight="1" x14ac:dyDescent="0.25">
      <c r="A231" s="241" t="s">
        <v>663</v>
      </c>
      <c r="B231" s="169" t="s">
        <v>65</v>
      </c>
      <c r="C231" s="169">
        <v>11</v>
      </c>
      <c r="D231" s="187"/>
      <c r="E231" s="171">
        <v>426</v>
      </c>
      <c r="F231" s="246"/>
      <c r="G231" s="186"/>
      <c r="H231" s="158">
        <f t="shared" si="83"/>
        <v>1300000</v>
      </c>
    </row>
    <row r="232" spans="1:8" s="166" customFormat="1" ht="15" customHeight="1" x14ac:dyDescent="0.25">
      <c r="A232" s="241" t="s">
        <v>663</v>
      </c>
      <c r="B232" s="145" t="s">
        <v>65</v>
      </c>
      <c r="C232" s="145">
        <v>11</v>
      </c>
      <c r="D232" s="146" t="s">
        <v>25</v>
      </c>
      <c r="E232" s="173">
        <v>4262</v>
      </c>
      <c r="F232" s="245" t="s">
        <v>135</v>
      </c>
      <c r="G232" s="164"/>
      <c r="H232" s="234">
        <v>1300000</v>
      </c>
    </row>
    <row r="233" spans="1:8" s="152" customFormat="1" ht="61.2" x14ac:dyDescent="0.25">
      <c r="A233" s="241" t="s">
        <v>663</v>
      </c>
      <c r="B233" s="292" t="s">
        <v>33</v>
      </c>
      <c r="C233" s="292"/>
      <c r="D233" s="293"/>
      <c r="E233" s="293"/>
      <c r="F233" s="294" t="s">
        <v>31</v>
      </c>
      <c r="G233" s="295" t="s">
        <v>722</v>
      </c>
      <c r="H233" s="296">
        <f t="shared" ref="H233" si="84">H234+H237</f>
        <v>1000000</v>
      </c>
    </row>
    <row r="234" spans="1:8" s="152" customFormat="1" x14ac:dyDescent="0.25">
      <c r="A234" s="241" t="s">
        <v>663</v>
      </c>
      <c r="B234" s="285" t="s">
        <v>33</v>
      </c>
      <c r="C234" s="286">
        <v>11</v>
      </c>
      <c r="D234" s="287"/>
      <c r="E234" s="317">
        <v>32</v>
      </c>
      <c r="F234" s="288"/>
      <c r="G234" s="289"/>
      <c r="H234" s="290">
        <f t="shared" ref="H234" si="85">H235</f>
        <v>950000</v>
      </c>
    </row>
    <row r="235" spans="1:8" s="152" customFormat="1" ht="15.6" customHeight="1" x14ac:dyDescent="0.25">
      <c r="A235" s="241" t="s">
        <v>663</v>
      </c>
      <c r="B235" s="153" t="s">
        <v>33</v>
      </c>
      <c r="C235" s="154">
        <v>11</v>
      </c>
      <c r="D235" s="182"/>
      <c r="E235" s="156">
        <v>323</v>
      </c>
      <c r="F235" s="244"/>
      <c r="G235" s="157"/>
      <c r="H235" s="158">
        <f t="shared" ref="H235" si="86">SUM(H236)</f>
        <v>950000</v>
      </c>
    </row>
    <row r="236" spans="1:8" s="166" customFormat="1" ht="15" customHeight="1" x14ac:dyDescent="0.25">
      <c r="A236" s="241" t="s">
        <v>663</v>
      </c>
      <c r="B236" s="160" t="s">
        <v>33</v>
      </c>
      <c r="C236" s="161">
        <v>11</v>
      </c>
      <c r="D236" s="183" t="s">
        <v>25</v>
      </c>
      <c r="E236" s="163">
        <v>3237</v>
      </c>
      <c r="F236" s="245" t="s">
        <v>36</v>
      </c>
      <c r="G236" s="164"/>
      <c r="H236" s="234">
        <v>950000</v>
      </c>
    </row>
    <row r="237" spans="1:8" s="166" customFormat="1" x14ac:dyDescent="0.25">
      <c r="A237" s="241" t="s">
        <v>663</v>
      </c>
      <c r="B237" s="285" t="s">
        <v>33</v>
      </c>
      <c r="C237" s="286">
        <v>11</v>
      </c>
      <c r="D237" s="287"/>
      <c r="E237" s="317">
        <v>41</v>
      </c>
      <c r="F237" s="288"/>
      <c r="G237" s="289"/>
      <c r="H237" s="290">
        <f t="shared" ref="H237:H238" si="87">H238</f>
        <v>50000</v>
      </c>
    </row>
    <row r="238" spans="1:8" s="167" customFormat="1" ht="15.6" customHeight="1" x14ac:dyDescent="0.25">
      <c r="A238" s="241" t="s">
        <v>663</v>
      </c>
      <c r="B238" s="153" t="s">
        <v>33</v>
      </c>
      <c r="C238" s="154">
        <v>11</v>
      </c>
      <c r="D238" s="182"/>
      <c r="E238" s="156">
        <v>412</v>
      </c>
      <c r="F238" s="244"/>
      <c r="G238" s="157"/>
      <c r="H238" s="158">
        <f t="shared" si="87"/>
        <v>50000</v>
      </c>
    </row>
    <row r="239" spans="1:8" s="166" customFormat="1" ht="15" customHeight="1" x14ac:dyDescent="0.25">
      <c r="A239" s="241" t="s">
        <v>663</v>
      </c>
      <c r="B239" s="160" t="s">
        <v>33</v>
      </c>
      <c r="C239" s="161">
        <v>11</v>
      </c>
      <c r="D239" s="183" t="s">
        <v>25</v>
      </c>
      <c r="E239" s="163">
        <v>4126</v>
      </c>
      <c r="F239" s="245" t="s">
        <v>4</v>
      </c>
      <c r="G239" s="164"/>
      <c r="H239" s="234">
        <v>50000</v>
      </c>
    </row>
    <row r="240" spans="1:8" ht="61.2" x14ac:dyDescent="0.25">
      <c r="A240" s="241" t="s">
        <v>663</v>
      </c>
      <c r="B240" s="292" t="s">
        <v>704</v>
      </c>
      <c r="C240" s="300"/>
      <c r="D240" s="301"/>
      <c r="E240" s="301"/>
      <c r="F240" s="294" t="s">
        <v>693</v>
      </c>
      <c r="G240" s="295" t="s">
        <v>722</v>
      </c>
      <c r="H240" s="296">
        <f t="shared" ref="H240:H242" si="88">H241</f>
        <v>8000000</v>
      </c>
    </row>
    <row r="241" spans="1:8" x14ac:dyDescent="0.25">
      <c r="A241" s="241" t="s">
        <v>663</v>
      </c>
      <c r="B241" s="285" t="s">
        <v>704</v>
      </c>
      <c r="C241" s="286">
        <v>11</v>
      </c>
      <c r="D241" s="287"/>
      <c r="E241" s="317">
        <v>35</v>
      </c>
      <c r="F241" s="288"/>
      <c r="G241" s="289"/>
      <c r="H241" s="290">
        <f t="shared" si="88"/>
        <v>8000000</v>
      </c>
    </row>
    <row r="242" spans="1:8" ht="30" customHeight="1" x14ac:dyDescent="0.25">
      <c r="A242" s="241" t="s">
        <v>663</v>
      </c>
      <c r="B242" s="154" t="s">
        <v>704</v>
      </c>
      <c r="C242" s="154">
        <v>11</v>
      </c>
      <c r="D242" s="182"/>
      <c r="E242" s="156">
        <v>352</v>
      </c>
      <c r="F242" s="244"/>
      <c r="G242" s="164"/>
      <c r="H242" s="158">
        <f t="shared" si="88"/>
        <v>8000000</v>
      </c>
    </row>
    <row r="243" spans="1:8" ht="30" customHeight="1" x14ac:dyDescent="0.25">
      <c r="A243" s="241" t="s">
        <v>663</v>
      </c>
      <c r="B243" s="161" t="s">
        <v>704</v>
      </c>
      <c r="C243" s="161">
        <v>11</v>
      </c>
      <c r="D243" s="183" t="s">
        <v>25</v>
      </c>
      <c r="E243" s="163">
        <v>3522</v>
      </c>
      <c r="F243" s="245" t="s">
        <v>683</v>
      </c>
      <c r="G243" s="164"/>
      <c r="H243" s="234">
        <v>8000000</v>
      </c>
    </row>
    <row r="244" spans="1:8" s="152" customFormat="1" ht="62.4" x14ac:dyDescent="0.25">
      <c r="A244" s="241" t="s">
        <v>663</v>
      </c>
      <c r="B244" s="292" t="s">
        <v>273</v>
      </c>
      <c r="C244" s="292"/>
      <c r="D244" s="293"/>
      <c r="E244" s="293"/>
      <c r="F244" s="294" t="s">
        <v>243</v>
      </c>
      <c r="G244" s="295" t="s">
        <v>722</v>
      </c>
      <c r="H244" s="296">
        <f t="shared" ref="H244" si="89">H245</f>
        <v>6300000</v>
      </c>
    </row>
    <row r="245" spans="1:8" s="152" customFormat="1" x14ac:dyDescent="0.25">
      <c r="A245" s="241" t="s">
        <v>663</v>
      </c>
      <c r="B245" s="285" t="s">
        <v>273</v>
      </c>
      <c r="C245" s="286">
        <v>11</v>
      </c>
      <c r="D245" s="287"/>
      <c r="E245" s="317">
        <v>38</v>
      </c>
      <c r="F245" s="288"/>
      <c r="G245" s="289"/>
      <c r="H245" s="290">
        <f t="shared" ref="H245" si="90">H246+H248</f>
        <v>6300000</v>
      </c>
    </row>
    <row r="246" spans="1:8" s="152" customFormat="1" ht="15.6" customHeight="1" x14ac:dyDescent="0.25">
      <c r="A246" s="241" t="s">
        <v>663</v>
      </c>
      <c r="B246" s="153" t="s">
        <v>273</v>
      </c>
      <c r="C246" s="154">
        <v>11</v>
      </c>
      <c r="D246" s="182"/>
      <c r="E246" s="177">
        <v>381</v>
      </c>
      <c r="F246" s="244"/>
      <c r="G246" s="157"/>
      <c r="H246" s="158">
        <f t="shared" ref="H246" si="91">SUM(H247)</f>
        <v>6000000</v>
      </c>
    </row>
    <row r="247" spans="1:8" s="166" customFormat="1" ht="15" customHeight="1" x14ac:dyDescent="0.25">
      <c r="A247" s="241" t="s">
        <v>663</v>
      </c>
      <c r="B247" s="160" t="s">
        <v>273</v>
      </c>
      <c r="C247" s="161">
        <v>11</v>
      </c>
      <c r="D247" s="183" t="s">
        <v>25</v>
      </c>
      <c r="E247" s="184">
        <v>3811</v>
      </c>
      <c r="F247" s="245" t="s">
        <v>141</v>
      </c>
      <c r="G247" s="164"/>
      <c r="H247" s="234">
        <v>6000000</v>
      </c>
    </row>
    <row r="248" spans="1:8" s="152" customFormat="1" ht="15.6" customHeight="1" x14ac:dyDescent="0.25">
      <c r="A248" s="241" t="s">
        <v>663</v>
      </c>
      <c r="B248" s="153" t="s">
        <v>273</v>
      </c>
      <c r="C248" s="154">
        <v>11</v>
      </c>
      <c r="D248" s="182"/>
      <c r="E248" s="177">
        <v>382</v>
      </c>
      <c r="F248" s="244"/>
      <c r="G248" s="157"/>
      <c r="H248" s="158">
        <f t="shared" ref="H248" si="92">SUM(H249)</f>
        <v>300000</v>
      </c>
    </row>
    <row r="249" spans="1:8" s="166" customFormat="1" ht="15" customHeight="1" x14ac:dyDescent="0.25">
      <c r="A249" s="241" t="s">
        <v>663</v>
      </c>
      <c r="B249" s="160" t="s">
        <v>273</v>
      </c>
      <c r="C249" s="161">
        <v>11</v>
      </c>
      <c r="D249" s="183" t="s">
        <v>25</v>
      </c>
      <c r="E249" s="184">
        <v>3821</v>
      </c>
      <c r="F249" s="245" t="s">
        <v>38</v>
      </c>
      <c r="G249" s="164"/>
      <c r="H249" s="234">
        <v>300000</v>
      </c>
    </row>
    <row r="250" spans="1:8" s="152" customFormat="1" ht="78" x14ac:dyDescent="0.25">
      <c r="A250" s="241" t="s">
        <v>663</v>
      </c>
      <c r="B250" s="292" t="s">
        <v>740</v>
      </c>
      <c r="C250" s="292"/>
      <c r="D250" s="293"/>
      <c r="E250" s="293"/>
      <c r="F250" s="294" t="s">
        <v>742</v>
      </c>
      <c r="G250" s="295" t="s">
        <v>722</v>
      </c>
      <c r="H250" s="296">
        <f t="shared" ref="H250" si="93">H251</f>
        <v>1200000</v>
      </c>
    </row>
    <row r="251" spans="1:8" s="152" customFormat="1" x14ac:dyDescent="0.25">
      <c r="A251" s="241" t="s">
        <v>663</v>
      </c>
      <c r="B251" s="285" t="s">
        <v>740</v>
      </c>
      <c r="C251" s="286">
        <v>11</v>
      </c>
      <c r="D251" s="287"/>
      <c r="E251" s="317">
        <v>38</v>
      </c>
      <c r="F251" s="288"/>
      <c r="G251" s="289"/>
      <c r="H251" s="290">
        <f>H252</f>
        <v>1200000</v>
      </c>
    </row>
    <row r="252" spans="1:8" s="152" customFormat="1" ht="15.6" customHeight="1" x14ac:dyDescent="0.25">
      <c r="A252" s="241" t="s">
        <v>663</v>
      </c>
      <c r="B252" s="153" t="s">
        <v>740</v>
      </c>
      <c r="C252" s="154">
        <v>11</v>
      </c>
      <c r="D252" s="182"/>
      <c r="E252" s="177">
        <v>382</v>
      </c>
      <c r="F252" s="244"/>
      <c r="G252" s="157"/>
      <c r="H252" s="158">
        <f t="shared" ref="H252" si="94">SUM(H253)</f>
        <v>1200000</v>
      </c>
    </row>
    <row r="253" spans="1:8" s="166" customFormat="1" ht="15" customHeight="1" x14ac:dyDescent="0.25">
      <c r="A253" s="241" t="s">
        <v>663</v>
      </c>
      <c r="B253" s="160" t="s">
        <v>740</v>
      </c>
      <c r="C253" s="161">
        <v>11</v>
      </c>
      <c r="D253" s="183" t="s">
        <v>25</v>
      </c>
      <c r="E253" s="184">
        <v>3821</v>
      </c>
      <c r="F253" s="245" t="s">
        <v>38</v>
      </c>
      <c r="G253" s="164"/>
      <c r="H253" s="234">
        <v>1200000</v>
      </c>
    </row>
    <row r="254" spans="1:8" s="152" customFormat="1" ht="62.4" x14ac:dyDescent="0.25">
      <c r="A254" s="241" t="s">
        <v>663</v>
      </c>
      <c r="B254" s="292" t="s">
        <v>741</v>
      </c>
      <c r="C254" s="292"/>
      <c r="D254" s="293"/>
      <c r="E254" s="293"/>
      <c r="F254" s="294" t="s">
        <v>743</v>
      </c>
      <c r="G254" s="295" t="s">
        <v>722</v>
      </c>
      <c r="H254" s="296">
        <f t="shared" ref="H254" si="95">H255</f>
        <v>100000</v>
      </c>
    </row>
    <row r="255" spans="1:8" s="152" customFormat="1" x14ac:dyDescent="0.25">
      <c r="A255" s="241" t="s">
        <v>663</v>
      </c>
      <c r="B255" s="285" t="s">
        <v>741</v>
      </c>
      <c r="C255" s="286">
        <v>11</v>
      </c>
      <c r="D255" s="287"/>
      <c r="E255" s="317">
        <v>38</v>
      </c>
      <c r="F255" s="288"/>
      <c r="G255" s="289"/>
      <c r="H255" s="290">
        <f>H256</f>
        <v>100000</v>
      </c>
    </row>
    <row r="256" spans="1:8" s="152" customFormat="1" ht="15.6" customHeight="1" x14ac:dyDescent="0.25">
      <c r="A256" s="241" t="s">
        <v>663</v>
      </c>
      <c r="B256" s="153" t="s">
        <v>741</v>
      </c>
      <c r="C256" s="154">
        <v>11</v>
      </c>
      <c r="D256" s="182"/>
      <c r="E256" s="177">
        <v>382</v>
      </c>
      <c r="F256" s="244"/>
      <c r="G256" s="157"/>
      <c r="H256" s="158">
        <f t="shared" ref="H256" si="96">SUM(H257)</f>
        <v>100000</v>
      </c>
    </row>
    <row r="257" spans="1:8" s="166" customFormat="1" ht="15" customHeight="1" x14ac:dyDescent="0.25">
      <c r="A257" s="241" t="s">
        <v>663</v>
      </c>
      <c r="B257" s="160" t="s">
        <v>741</v>
      </c>
      <c r="C257" s="161">
        <v>11</v>
      </c>
      <c r="D257" s="183" t="s">
        <v>25</v>
      </c>
      <c r="E257" s="184">
        <v>3821</v>
      </c>
      <c r="F257" s="245" t="s">
        <v>38</v>
      </c>
      <c r="G257" s="164"/>
      <c r="H257" s="234">
        <v>100000</v>
      </c>
    </row>
    <row r="258" spans="1:8" s="152" customFormat="1" ht="61.2" x14ac:dyDescent="0.25">
      <c r="A258" s="241" t="s">
        <v>663</v>
      </c>
      <c r="B258" s="292" t="s">
        <v>639</v>
      </c>
      <c r="C258" s="292"/>
      <c r="D258" s="293"/>
      <c r="E258" s="293"/>
      <c r="F258" s="302" t="s">
        <v>682</v>
      </c>
      <c r="G258" s="295" t="s">
        <v>722</v>
      </c>
      <c r="H258" s="296">
        <f t="shared" ref="H258" si="97">H259+H262</f>
        <v>450000</v>
      </c>
    </row>
    <row r="259" spans="1:8" s="152" customFormat="1" x14ac:dyDescent="0.25">
      <c r="A259" s="241" t="s">
        <v>663</v>
      </c>
      <c r="B259" s="285" t="s">
        <v>335</v>
      </c>
      <c r="C259" s="286">
        <v>11</v>
      </c>
      <c r="D259" s="287"/>
      <c r="E259" s="317">
        <v>32</v>
      </c>
      <c r="F259" s="288"/>
      <c r="G259" s="289"/>
      <c r="H259" s="290">
        <f t="shared" ref="H259" si="98">H260</f>
        <v>100000</v>
      </c>
    </row>
    <row r="260" spans="1:8" s="152" customFormat="1" ht="15.6" customHeight="1" x14ac:dyDescent="0.25">
      <c r="A260" s="241" t="s">
        <v>663</v>
      </c>
      <c r="B260" s="154" t="s">
        <v>335</v>
      </c>
      <c r="C260" s="154">
        <v>11</v>
      </c>
      <c r="D260" s="182"/>
      <c r="E260" s="177">
        <v>323</v>
      </c>
      <c r="F260" s="247"/>
      <c r="G260" s="188"/>
      <c r="H260" s="158">
        <f t="shared" ref="H260" si="99">SUM(H261)</f>
        <v>100000</v>
      </c>
    </row>
    <row r="261" spans="1:8" s="166" customFormat="1" ht="15" customHeight="1" x14ac:dyDescent="0.25">
      <c r="A261" s="241" t="s">
        <v>663</v>
      </c>
      <c r="B261" s="161" t="s">
        <v>335</v>
      </c>
      <c r="C261" s="161">
        <v>11</v>
      </c>
      <c r="D261" s="183" t="s">
        <v>25</v>
      </c>
      <c r="E261" s="184">
        <v>3237</v>
      </c>
      <c r="F261" s="246" t="s">
        <v>36</v>
      </c>
      <c r="G261" s="186"/>
      <c r="H261" s="234">
        <v>100000</v>
      </c>
    </row>
    <row r="262" spans="1:8" s="166" customFormat="1" x14ac:dyDescent="0.25">
      <c r="A262" s="241" t="s">
        <v>663</v>
      </c>
      <c r="B262" s="285" t="s">
        <v>335</v>
      </c>
      <c r="C262" s="286">
        <v>11</v>
      </c>
      <c r="D262" s="287"/>
      <c r="E262" s="317">
        <v>41</v>
      </c>
      <c r="F262" s="288"/>
      <c r="G262" s="289"/>
      <c r="H262" s="290">
        <f t="shared" ref="H262:H263" si="100">H263</f>
        <v>350000</v>
      </c>
    </row>
    <row r="263" spans="1:8" s="166" customFormat="1" ht="15.6" customHeight="1" x14ac:dyDescent="0.25">
      <c r="A263" s="241" t="s">
        <v>663</v>
      </c>
      <c r="B263" s="169" t="s">
        <v>335</v>
      </c>
      <c r="C263" s="169">
        <v>11</v>
      </c>
      <c r="D263" s="187"/>
      <c r="E263" s="189">
        <v>412</v>
      </c>
      <c r="F263" s="246"/>
      <c r="G263" s="186"/>
      <c r="H263" s="158">
        <f t="shared" si="100"/>
        <v>350000</v>
      </c>
    </row>
    <row r="264" spans="1:8" s="166" customFormat="1" ht="15" customHeight="1" x14ac:dyDescent="0.25">
      <c r="A264" s="241" t="s">
        <v>663</v>
      </c>
      <c r="B264" s="145" t="s">
        <v>335</v>
      </c>
      <c r="C264" s="145">
        <v>11</v>
      </c>
      <c r="D264" s="146" t="s">
        <v>25</v>
      </c>
      <c r="E264" s="190">
        <v>4126</v>
      </c>
      <c r="F264" s="246" t="s">
        <v>4</v>
      </c>
      <c r="G264" s="186"/>
      <c r="H264" s="234">
        <v>350000</v>
      </c>
    </row>
    <row r="265" spans="1:8" s="166" customFormat="1" ht="61.2" x14ac:dyDescent="0.25">
      <c r="A265" s="241" t="s">
        <v>663</v>
      </c>
      <c r="B265" s="292" t="s">
        <v>709</v>
      </c>
      <c r="C265" s="292"/>
      <c r="D265" s="293"/>
      <c r="E265" s="293"/>
      <c r="F265" s="302" t="s">
        <v>694</v>
      </c>
      <c r="G265" s="295" t="s">
        <v>722</v>
      </c>
      <c r="H265" s="296">
        <f t="shared" ref="H265" si="101">H266+H269</f>
        <v>9000000</v>
      </c>
    </row>
    <row r="266" spans="1:8" s="201" customFormat="1" x14ac:dyDescent="0.25">
      <c r="A266" s="241" t="s">
        <v>663</v>
      </c>
      <c r="B266" s="285" t="s">
        <v>709</v>
      </c>
      <c r="C266" s="286">
        <v>11</v>
      </c>
      <c r="D266" s="287"/>
      <c r="E266" s="317">
        <v>38</v>
      </c>
      <c r="F266" s="288"/>
      <c r="G266" s="289"/>
      <c r="H266" s="290">
        <f t="shared" ref="H266:H267" si="102">H267</f>
        <v>8200000</v>
      </c>
    </row>
    <row r="267" spans="1:8" s="201" customFormat="1" x14ac:dyDescent="0.25">
      <c r="A267" s="241" t="s">
        <v>663</v>
      </c>
      <c r="B267" s="154" t="s">
        <v>709</v>
      </c>
      <c r="C267" s="154">
        <v>11</v>
      </c>
      <c r="D267" s="182"/>
      <c r="E267" s="177">
        <v>382</v>
      </c>
      <c r="F267" s="247"/>
      <c r="G267" s="186"/>
      <c r="H267" s="158">
        <f t="shared" si="102"/>
        <v>8200000</v>
      </c>
    </row>
    <row r="268" spans="1:8" s="201" customFormat="1" x14ac:dyDescent="0.25">
      <c r="A268" s="241" t="s">
        <v>663</v>
      </c>
      <c r="B268" s="161" t="s">
        <v>709</v>
      </c>
      <c r="C268" s="161">
        <v>11</v>
      </c>
      <c r="D268" s="183" t="s">
        <v>25</v>
      </c>
      <c r="E268" s="184">
        <v>3821</v>
      </c>
      <c r="F268" s="246" t="s">
        <v>38</v>
      </c>
      <c r="G268" s="186"/>
      <c r="H268" s="233">
        <v>8200000</v>
      </c>
    </row>
    <row r="269" spans="1:8" s="166" customFormat="1" x14ac:dyDescent="0.25">
      <c r="A269" s="241" t="s">
        <v>663</v>
      </c>
      <c r="B269" s="285" t="s">
        <v>709</v>
      </c>
      <c r="C269" s="286">
        <v>12</v>
      </c>
      <c r="D269" s="287"/>
      <c r="E269" s="317">
        <v>38</v>
      </c>
      <c r="F269" s="288"/>
      <c r="G269" s="289"/>
      <c r="H269" s="290">
        <f t="shared" ref="H269" si="103">H270</f>
        <v>800000</v>
      </c>
    </row>
    <row r="270" spans="1:8" s="166" customFormat="1" x14ac:dyDescent="0.25">
      <c r="A270" s="241" t="s">
        <v>663</v>
      </c>
      <c r="B270" s="154" t="s">
        <v>709</v>
      </c>
      <c r="C270" s="154">
        <v>12</v>
      </c>
      <c r="D270" s="182"/>
      <c r="E270" s="177">
        <v>382</v>
      </c>
      <c r="F270" s="247"/>
      <c r="G270" s="186"/>
      <c r="H270" s="158">
        <f>H271</f>
        <v>800000</v>
      </c>
    </row>
    <row r="271" spans="1:8" s="166" customFormat="1" x14ac:dyDescent="0.25">
      <c r="A271" s="241" t="s">
        <v>663</v>
      </c>
      <c r="B271" s="161" t="s">
        <v>709</v>
      </c>
      <c r="C271" s="161">
        <v>12</v>
      </c>
      <c r="D271" s="183" t="s">
        <v>25</v>
      </c>
      <c r="E271" s="184">
        <v>3821</v>
      </c>
      <c r="F271" s="246" t="s">
        <v>38</v>
      </c>
      <c r="G271" s="186"/>
      <c r="H271" s="233">
        <v>800000</v>
      </c>
    </row>
    <row r="272" spans="1:8" s="152" customFormat="1" ht="61.2" x14ac:dyDescent="0.25">
      <c r="A272" s="241" t="s">
        <v>663</v>
      </c>
      <c r="B272" s="292" t="s">
        <v>703</v>
      </c>
      <c r="C272" s="292"/>
      <c r="D272" s="293"/>
      <c r="E272" s="293"/>
      <c r="F272" s="302" t="s">
        <v>691</v>
      </c>
      <c r="G272" s="295" t="s">
        <v>722</v>
      </c>
      <c r="H272" s="296">
        <f>H273</f>
        <v>500000</v>
      </c>
    </row>
    <row r="273" spans="1:8" s="152" customFormat="1" x14ac:dyDescent="0.25">
      <c r="A273" s="241" t="s">
        <v>663</v>
      </c>
      <c r="B273" s="285" t="s">
        <v>703</v>
      </c>
      <c r="C273" s="286">
        <v>11</v>
      </c>
      <c r="D273" s="287"/>
      <c r="E273" s="317">
        <v>32</v>
      </c>
      <c r="F273" s="288"/>
      <c r="G273" s="289"/>
      <c r="H273" s="290">
        <f>H274+H276</f>
        <v>500000</v>
      </c>
    </row>
    <row r="274" spans="1:8" s="152" customFormat="1" ht="15.6" customHeight="1" x14ac:dyDescent="0.25">
      <c r="A274" s="241" t="s">
        <v>663</v>
      </c>
      <c r="B274" s="154" t="s">
        <v>703</v>
      </c>
      <c r="C274" s="154">
        <v>11</v>
      </c>
      <c r="D274" s="182"/>
      <c r="E274" s="177">
        <v>323</v>
      </c>
      <c r="F274" s="247"/>
      <c r="G274" s="188"/>
      <c r="H274" s="158">
        <f>SUM(H275:H275)</f>
        <v>350000</v>
      </c>
    </row>
    <row r="275" spans="1:8" ht="15.6" customHeight="1" x14ac:dyDescent="0.25">
      <c r="A275" s="241" t="s">
        <v>663</v>
      </c>
      <c r="B275" s="161" t="s">
        <v>703</v>
      </c>
      <c r="C275" s="161">
        <v>11</v>
      </c>
      <c r="D275" s="183" t="s">
        <v>25</v>
      </c>
      <c r="E275" s="184">
        <v>3233</v>
      </c>
      <c r="F275" s="246" t="s">
        <v>119</v>
      </c>
      <c r="G275" s="186"/>
      <c r="H275" s="234">
        <v>350000</v>
      </c>
    </row>
    <row r="276" spans="1:8" s="166" customFormat="1" ht="15" customHeight="1" x14ac:dyDescent="0.25">
      <c r="A276" s="241" t="s">
        <v>663</v>
      </c>
      <c r="B276" s="154" t="s">
        <v>703</v>
      </c>
      <c r="C276" s="154">
        <v>11</v>
      </c>
      <c r="D276" s="182"/>
      <c r="E276" s="177">
        <v>329</v>
      </c>
      <c r="F276" s="246"/>
      <c r="G276" s="186"/>
      <c r="H276" s="158">
        <f t="shared" ref="H276" si="104">H277</f>
        <v>150000</v>
      </c>
    </row>
    <row r="277" spans="1:8" s="166" customFormat="1" ht="15" customHeight="1" x14ac:dyDescent="0.25">
      <c r="A277" s="241" t="s">
        <v>663</v>
      </c>
      <c r="B277" s="161" t="s">
        <v>703</v>
      </c>
      <c r="C277" s="161">
        <v>11</v>
      </c>
      <c r="D277" s="183" t="s">
        <v>25</v>
      </c>
      <c r="E277" s="184">
        <v>3293</v>
      </c>
      <c r="F277" s="246" t="s">
        <v>124</v>
      </c>
      <c r="G277" s="186"/>
      <c r="H277" s="234">
        <v>150000</v>
      </c>
    </row>
    <row r="278" spans="1:8" s="152" customFormat="1" ht="61.2" x14ac:dyDescent="0.25">
      <c r="A278" s="238" t="s">
        <v>663</v>
      </c>
      <c r="B278" s="291" t="s">
        <v>760</v>
      </c>
      <c r="C278" s="292"/>
      <c r="D278" s="293"/>
      <c r="E278" s="293"/>
      <c r="F278" s="294" t="s">
        <v>768</v>
      </c>
      <c r="G278" s="295" t="s">
        <v>722</v>
      </c>
      <c r="H278" s="296">
        <f t="shared" ref="H278:H280" si="105">H279</f>
        <v>350000</v>
      </c>
    </row>
    <row r="279" spans="1:8" s="152" customFormat="1" x14ac:dyDescent="0.25">
      <c r="A279" s="241" t="s">
        <v>663</v>
      </c>
      <c r="B279" s="286" t="s">
        <v>760</v>
      </c>
      <c r="C279" s="286">
        <v>11</v>
      </c>
      <c r="D279" s="287"/>
      <c r="E279" s="317">
        <v>38</v>
      </c>
      <c r="F279" s="288"/>
      <c r="G279" s="289"/>
      <c r="H279" s="290">
        <f t="shared" si="105"/>
        <v>350000</v>
      </c>
    </row>
    <row r="280" spans="1:8" s="152" customFormat="1" ht="15.6" customHeight="1" x14ac:dyDescent="0.25">
      <c r="A280" s="241" t="s">
        <v>663</v>
      </c>
      <c r="B280" s="155" t="s">
        <v>760</v>
      </c>
      <c r="C280" s="154">
        <v>11</v>
      </c>
      <c r="D280" s="155"/>
      <c r="E280" s="156">
        <v>381</v>
      </c>
      <c r="F280" s="244"/>
      <c r="G280" s="157"/>
      <c r="H280" s="158">
        <f t="shared" si="105"/>
        <v>350000</v>
      </c>
    </row>
    <row r="281" spans="1:8" ht="15" customHeight="1" x14ac:dyDescent="0.25">
      <c r="A281" s="241" t="s">
        <v>663</v>
      </c>
      <c r="B281" s="162" t="s">
        <v>760</v>
      </c>
      <c r="C281" s="161">
        <v>11</v>
      </c>
      <c r="D281" s="162" t="s">
        <v>18</v>
      </c>
      <c r="E281" s="163">
        <v>3811</v>
      </c>
      <c r="F281" s="245" t="s">
        <v>141</v>
      </c>
      <c r="G281" s="164"/>
      <c r="H281" s="234">
        <v>350000</v>
      </c>
    </row>
    <row r="282" spans="1:8" s="152" customFormat="1" ht="61.2" x14ac:dyDescent="0.25">
      <c r="A282" s="241" t="s">
        <v>663</v>
      </c>
      <c r="B282" s="292" t="s">
        <v>606</v>
      </c>
      <c r="C282" s="292"/>
      <c r="D282" s="293"/>
      <c r="E282" s="293"/>
      <c r="F282" s="294" t="s">
        <v>607</v>
      </c>
      <c r="G282" s="295" t="s">
        <v>722</v>
      </c>
      <c r="H282" s="296">
        <f t="shared" ref="H282" si="106">H283</f>
        <v>710000</v>
      </c>
    </row>
    <row r="283" spans="1:8" s="152" customFormat="1" x14ac:dyDescent="0.25">
      <c r="A283" s="241" t="s">
        <v>663</v>
      </c>
      <c r="B283" s="285" t="s">
        <v>606</v>
      </c>
      <c r="C283" s="286">
        <v>11</v>
      </c>
      <c r="D283" s="287"/>
      <c r="E283" s="317">
        <v>32</v>
      </c>
      <c r="F283" s="288"/>
      <c r="G283" s="289"/>
      <c r="H283" s="290">
        <f>H284</f>
        <v>710000</v>
      </c>
    </row>
    <row r="284" spans="1:8" s="152" customFormat="1" ht="15.6" customHeight="1" x14ac:dyDescent="0.25">
      <c r="A284" s="241" t="s">
        <v>663</v>
      </c>
      <c r="B284" s="154" t="s">
        <v>606</v>
      </c>
      <c r="C284" s="154">
        <v>11</v>
      </c>
      <c r="D284" s="182"/>
      <c r="E284" s="156">
        <v>329</v>
      </c>
      <c r="F284" s="244"/>
      <c r="G284" s="157"/>
      <c r="H284" s="158">
        <f t="shared" ref="H284" si="107">SUM(H285:H285)</f>
        <v>710000</v>
      </c>
    </row>
    <row r="285" spans="1:8" s="166" customFormat="1" ht="15" customHeight="1" x14ac:dyDescent="0.25">
      <c r="A285" s="241" t="s">
        <v>663</v>
      </c>
      <c r="B285" s="161" t="s">
        <v>606</v>
      </c>
      <c r="C285" s="161">
        <v>11</v>
      </c>
      <c r="D285" s="183" t="s">
        <v>25</v>
      </c>
      <c r="E285" s="163">
        <v>3294</v>
      </c>
      <c r="F285" s="245" t="s">
        <v>616</v>
      </c>
      <c r="G285" s="164"/>
      <c r="H285" s="234">
        <v>710000</v>
      </c>
    </row>
    <row r="286" spans="1:8" s="167" customFormat="1" ht="61.2" x14ac:dyDescent="0.25">
      <c r="A286" s="241" t="s">
        <v>663</v>
      </c>
      <c r="B286" s="292" t="s">
        <v>49</v>
      </c>
      <c r="C286" s="292"/>
      <c r="D286" s="293"/>
      <c r="E286" s="293"/>
      <c r="F286" s="294" t="s">
        <v>620</v>
      </c>
      <c r="G286" s="295" t="s">
        <v>722</v>
      </c>
      <c r="H286" s="296">
        <f t="shared" ref="H286:H287" si="108">H287</f>
        <v>3348000</v>
      </c>
    </row>
    <row r="287" spans="1:8" s="167" customFormat="1" x14ac:dyDescent="0.25">
      <c r="A287" s="241" t="s">
        <v>663</v>
      </c>
      <c r="B287" s="285" t="s">
        <v>49</v>
      </c>
      <c r="C287" s="286">
        <v>11</v>
      </c>
      <c r="D287" s="287"/>
      <c r="E287" s="317">
        <v>37</v>
      </c>
      <c r="F287" s="288"/>
      <c r="G287" s="289"/>
      <c r="H287" s="290">
        <f t="shared" si="108"/>
        <v>3348000</v>
      </c>
    </row>
    <row r="288" spans="1:8" s="167" customFormat="1" ht="15.6" customHeight="1" x14ac:dyDescent="0.25">
      <c r="A288" s="241" t="s">
        <v>663</v>
      </c>
      <c r="B288" s="153" t="s">
        <v>49</v>
      </c>
      <c r="C288" s="154">
        <v>11</v>
      </c>
      <c r="D288" s="182"/>
      <c r="E288" s="156">
        <v>372</v>
      </c>
      <c r="F288" s="244"/>
      <c r="G288" s="157"/>
      <c r="H288" s="158">
        <f t="shared" ref="H288" si="109">SUM(H289)</f>
        <v>3348000</v>
      </c>
    </row>
    <row r="289" spans="1:8" ht="15" customHeight="1" x14ac:dyDescent="0.25">
      <c r="A289" s="241" t="s">
        <v>663</v>
      </c>
      <c r="B289" s="160" t="s">
        <v>49</v>
      </c>
      <c r="C289" s="161">
        <v>11</v>
      </c>
      <c r="D289" s="183" t="s">
        <v>25</v>
      </c>
      <c r="E289" s="163">
        <v>3721</v>
      </c>
      <c r="F289" s="245" t="s">
        <v>149</v>
      </c>
      <c r="G289" s="164"/>
      <c r="H289" s="234">
        <v>3348000</v>
      </c>
    </row>
    <row r="290" spans="1:8" s="152" customFormat="1" ht="61.2" x14ac:dyDescent="0.25">
      <c r="A290" s="241" t="s">
        <v>663</v>
      </c>
      <c r="B290" s="292" t="s">
        <v>627</v>
      </c>
      <c r="C290" s="292"/>
      <c r="D290" s="293"/>
      <c r="E290" s="293"/>
      <c r="F290" s="294" t="s">
        <v>621</v>
      </c>
      <c r="G290" s="295" t="s">
        <v>722</v>
      </c>
      <c r="H290" s="296">
        <f t="shared" ref="H290" si="110">H291+H294</f>
        <v>6750680</v>
      </c>
    </row>
    <row r="291" spans="1:8" s="152" customFormat="1" x14ac:dyDescent="0.25">
      <c r="A291" s="241" t="s">
        <v>663</v>
      </c>
      <c r="B291" s="285" t="s">
        <v>627</v>
      </c>
      <c r="C291" s="286">
        <v>11</v>
      </c>
      <c r="D291" s="287"/>
      <c r="E291" s="317">
        <v>35</v>
      </c>
      <c r="F291" s="288"/>
      <c r="G291" s="289"/>
      <c r="H291" s="290">
        <f t="shared" ref="H291:H292" si="111">H292</f>
        <v>4620000</v>
      </c>
    </row>
    <row r="292" spans="1:8" s="152" customFormat="1" ht="15.6" customHeight="1" x14ac:dyDescent="0.25">
      <c r="A292" s="241" t="s">
        <v>663</v>
      </c>
      <c r="B292" s="154" t="s">
        <v>627</v>
      </c>
      <c r="C292" s="154">
        <v>11</v>
      </c>
      <c r="D292" s="182"/>
      <c r="E292" s="156">
        <v>352</v>
      </c>
      <c r="F292" s="244"/>
      <c r="G292" s="157"/>
      <c r="H292" s="158">
        <f t="shared" si="111"/>
        <v>4620000</v>
      </c>
    </row>
    <row r="293" spans="1:8" ht="30" customHeight="1" x14ac:dyDescent="0.25">
      <c r="A293" s="241" t="s">
        <v>663</v>
      </c>
      <c r="B293" s="161" t="s">
        <v>627</v>
      </c>
      <c r="C293" s="161">
        <v>11</v>
      </c>
      <c r="D293" s="183" t="s">
        <v>25</v>
      </c>
      <c r="E293" s="163">
        <v>3522</v>
      </c>
      <c r="F293" s="245" t="s">
        <v>683</v>
      </c>
      <c r="G293" s="164"/>
      <c r="H293" s="234">
        <v>4620000</v>
      </c>
    </row>
    <row r="294" spans="1:8" s="152" customFormat="1" x14ac:dyDescent="0.25">
      <c r="A294" s="241" t="s">
        <v>663</v>
      </c>
      <c r="B294" s="285" t="s">
        <v>627</v>
      </c>
      <c r="C294" s="286">
        <v>11</v>
      </c>
      <c r="D294" s="287"/>
      <c r="E294" s="317">
        <v>37</v>
      </c>
      <c r="F294" s="288"/>
      <c r="G294" s="289"/>
      <c r="H294" s="290">
        <f t="shared" ref="H294:H295" si="112">H295</f>
        <v>2130680</v>
      </c>
    </row>
    <row r="295" spans="1:8" s="152" customFormat="1" ht="15.6" customHeight="1" x14ac:dyDescent="0.25">
      <c r="A295" s="241" t="s">
        <v>663</v>
      </c>
      <c r="B295" s="154" t="s">
        <v>627</v>
      </c>
      <c r="C295" s="154">
        <v>11</v>
      </c>
      <c r="D295" s="182"/>
      <c r="E295" s="156">
        <v>372</v>
      </c>
      <c r="F295" s="244"/>
      <c r="G295" s="157"/>
      <c r="H295" s="158">
        <f t="shared" si="112"/>
        <v>2130680</v>
      </c>
    </row>
    <row r="296" spans="1:8" ht="30" customHeight="1" x14ac:dyDescent="0.25">
      <c r="A296" s="241" t="s">
        <v>663</v>
      </c>
      <c r="B296" s="161" t="s">
        <v>627</v>
      </c>
      <c r="C296" s="161">
        <v>11</v>
      </c>
      <c r="D296" s="183" t="s">
        <v>25</v>
      </c>
      <c r="E296" s="163">
        <v>3721</v>
      </c>
      <c r="F296" s="245" t="s">
        <v>149</v>
      </c>
      <c r="G296" s="164"/>
      <c r="H296" s="234">
        <v>2130680</v>
      </c>
    </row>
    <row r="297" spans="1:8" s="152" customFormat="1" ht="61.2" x14ac:dyDescent="0.25">
      <c r="A297" s="241" t="s">
        <v>663</v>
      </c>
      <c r="B297" s="292" t="s">
        <v>592</v>
      </c>
      <c r="C297" s="292"/>
      <c r="D297" s="293"/>
      <c r="E297" s="293"/>
      <c r="F297" s="294" t="s">
        <v>420</v>
      </c>
      <c r="G297" s="295" t="s">
        <v>722</v>
      </c>
      <c r="H297" s="296">
        <f t="shared" ref="H297:H298" si="113">H298</f>
        <v>11000000</v>
      </c>
    </row>
    <row r="298" spans="1:8" s="152" customFormat="1" x14ac:dyDescent="0.25">
      <c r="A298" s="241" t="s">
        <v>663</v>
      </c>
      <c r="B298" s="285" t="s">
        <v>592</v>
      </c>
      <c r="C298" s="286">
        <v>11</v>
      </c>
      <c r="D298" s="287"/>
      <c r="E298" s="317">
        <v>38</v>
      </c>
      <c r="F298" s="288"/>
      <c r="G298" s="289"/>
      <c r="H298" s="290">
        <f t="shared" si="113"/>
        <v>11000000</v>
      </c>
    </row>
    <row r="299" spans="1:8" s="167" customFormat="1" ht="15.6" customHeight="1" x14ac:dyDescent="0.25">
      <c r="A299" s="241" t="s">
        <v>663</v>
      </c>
      <c r="B299" s="154" t="s">
        <v>592</v>
      </c>
      <c r="C299" s="154">
        <v>11</v>
      </c>
      <c r="D299" s="182"/>
      <c r="E299" s="156">
        <v>381</v>
      </c>
      <c r="F299" s="244"/>
      <c r="G299" s="157"/>
      <c r="H299" s="158">
        <f t="shared" ref="H299" si="114">SUM(H300)</f>
        <v>11000000</v>
      </c>
    </row>
    <row r="300" spans="1:8" s="166" customFormat="1" ht="15" customHeight="1" x14ac:dyDescent="0.25">
      <c r="A300" s="241" t="s">
        <v>663</v>
      </c>
      <c r="B300" s="161" t="s">
        <v>592</v>
      </c>
      <c r="C300" s="161">
        <v>11</v>
      </c>
      <c r="D300" s="183" t="s">
        <v>25</v>
      </c>
      <c r="E300" s="163">
        <v>3811</v>
      </c>
      <c r="F300" s="245" t="s">
        <v>141</v>
      </c>
      <c r="G300" s="164"/>
      <c r="H300" s="234">
        <v>11000000</v>
      </c>
    </row>
    <row r="301" spans="1:8" ht="15.6" customHeight="1" x14ac:dyDescent="0.25">
      <c r="A301" s="241" t="s">
        <v>663</v>
      </c>
      <c r="B301" s="445" t="s">
        <v>634</v>
      </c>
      <c r="C301" s="445"/>
      <c r="D301" s="445"/>
      <c r="E301" s="445"/>
      <c r="F301" s="445"/>
      <c r="G301" s="181"/>
      <c r="H301" s="151">
        <f>H302+H420+H427+H449+H434+H438+H442+H453+H457</f>
        <v>161729159</v>
      </c>
    </row>
    <row r="302" spans="1:8" ht="30.6" x14ac:dyDescent="0.25">
      <c r="A302" s="241" t="s">
        <v>663</v>
      </c>
      <c r="B302" s="292" t="s">
        <v>14</v>
      </c>
      <c r="C302" s="292"/>
      <c r="D302" s="293"/>
      <c r="E302" s="293"/>
      <c r="F302" s="294" t="s">
        <v>288</v>
      </c>
      <c r="G302" s="295" t="s">
        <v>723</v>
      </c>
      <c r="H302" s="296">
        <f>H303+H314+H344+H349+H352+H356+H364+H373+H376+H387+H391+H398+H403+H406+H415+H367+H409</f>
        <v>133028459</v>
      </c>
    </row>
    <row r="303" spans="1:8" x14ac:dyDescent="0.25">
      <c r="A303" s="241" t="s">
        <v>663</v>
      </c>
      <c r="B303" s="285" t="s">
        <v>14</v>
      </c>
      <c r="C303" s="286">
        <v>11</v>
      </c>
      <c r="D303" s="287"/>
      <c r="E303" s="317">
        <v>31</v>
      </c>
      <c r="F303" s="288"/>
      <c r="G303" s="289"/>
      <c r="H303" s="290">
        <f t="shared" ref="H303" si="115">H304+H308+H310</f>
        <v>58460000</v>
      </c>
    </row>
    <row r="304" spans="1:8" s="152" customFormat="1" ht="15.6" customHeight="1" x14ac:dyDescent="0.25">
      <c r="A304" s="241" t="s">
        <v>663</v>
      </c>
      <c r="B304" s="153" t="s">
        <v>14</v>
      </c>
      <c r="C304" s="154">
        <v>11</v>
      </c>
      <c r="D304" s="182"/>
      <c r="E304" s="177">
        <v>311</v>
      </c>
      <c r="F304" s="244"/>
      <c r="G304" s="157"/>
      <c r="H304" s="158">
        <f t="shared" ref="H304" si="116">SUM(H305:H307)</f>
        <v>48800000</v>
      </c>
    </row>
    <row r="305" spans="1:8" ht="15" customHeight="1" x14ac:dyDescent="0.25">
      <c r="A305" s="241" t="s">
        <v>663</v>
      </c>
      <c r="B305" s="160" t="s">
        <v>14</v>
      </c>
      <c r="C305" s="161">
        <v>11</v>
      </c>
      <c r="D305" s="183" t="s">
        <v>25</v>
      </c>
      <c r="E305" s="163">
        <v>3111</v>
      </c>
      <c r="F305" s="245" t="s">
        <v>19</v>
      </c>
      <c r="G305" s="164"/>
      <c r="H305" s="234">
        <v>46000000</v>
      </c>
    </row>
    <row r="306" spans="1:8" ht="15" customHeight="1" x14ac:dyDescent="0.25">
      <c r="A306" s="241" t="s">
        <v>663</v>
      </c>
      <c r="B306" s="160" t="s">
        <v>14</v>
      </c>
      <c r="C306" s="161">
        <v>11</v>
      </c>
      <c r="D306" s="183" t="s">
        <v>25</v>
      </c>
      <c r="E306" s="163">
        <v>3113</v>
      </c>
      <c r="F306" s="245" t="s">
        <v>20</v>
      </c>
      <c r="G306" s="164"/>
      <c r="H306" s="234">
        <v>1250000</v>
      </c>
    </row>
    <row r="307" spans="1:8" ht="15" customHeight="1" x14ac:dyDescent="0.25">
      <c r="A307" s="241" t="s">
        <v>663</v>
      </c>
      <c r="B307" s="160" t="s">
        <v>14</v>
      </c>
      <c r="C307" s="161">
        <v>11</v>
      </c>
      <c r="D307" s="183" t="s">
        <v>25</v>
      </c>
      <c r="E307" s="163">
        <v>3114</v>
      </c>
      <c r="F307" s="245" t="s">
        <v>21</v>
      </c>
      <c r="G307" s="164"/>
      <c r="H307" s="234">
        <v>1550000</v>
      </c>
    </row>
    <row r="308" spans="1:8" s="152" customFormat="1" ht="15.6" customHeight="1" x14ac:dyDescent="0.25">
      <c r="A308" s="241" t="s">
        <v>663</v>
      </c>
      <c r="B308" s="153" t="s">
        <v>14</v>
      </c>
      <c r="C308" s="154">
        <v>11</v>
      </c>
      <c r="D308" s="182"/>
      <c r="E308" s="156">
        <v>312</v>
      </c>
      <c r="F308" s="244"/>
      <c r="G308" s="157"/>
      <c r="H308" s="158">
        <f t="shared" ref="H308" si="117">SUM(H309)</f>
        <v>1550000</v>
      </c>
    </row>
    <row r="309" spans="1:8" ht="15" customHeight="1" x14ac:dyDescent="0.25">
      <c r="A309" s="241" t="s">
        <v>663</v>
      </c>
      <c r="B309" s="160" t="s">
        <v>14</v>
      </c>
      <c r="C309" s="161">
        <v>11</v>
      </c>
      <c r="D309" s="183" t="s">
        <v>25</v>
      </c>
      <c r="E309" s="163">
        <v>3121</v>
      </c>
      <c r="F309" s="245" t="s">
        <v>22</v>
      </c>
      <c r="G309" s="164"/>
      <c r="H309" s="234">
        <v>1550000</v>
      </c>
    </row>
    <row r="310" spans="1:8" s="152" customFormat="1" ht="15.6" customHeight="1" x14ac:dyDescent="0.25">
      <c r="A310" s="241" t="s">
        <v>663</v>
      </c>
      <c r="B310" s="153" t="s">
        <v>14</v>
      </c>
      <c r="C310" s="154">
        <v>11</v>
      </c>
      <c r="D310" s="182"/>
      <c r="E310" s="156">
        <v>313</v>
      </c>
      <c r="F310" s="244"/>
      <c r="G310" s="157"/>
      <c r="H310" s="158">
        <f t="shared" ref="H310" si="118">SUM(H311:H313)</f>
        <v>8110000</v>
      </c>
    </row>
    <row r="311" spans="1:8" s="166" customFormat="1" ht="15" customHeight="1" x14ac:dyDescent="0.25">
      <c r="A311" s="241" t="s">
        <v>663</v>
      </c>
      <c r="B311" s="160" t="s">
        <v>14</v>
      </c>
      <c r="C311" s="161">
        <v>11</v>
      </c>
      <c r="D311" s="183" t="s">
        <v>25</v>
      </c>
      <c r="E311" s="163">
        <v>3131</v>
      </c>
      <c r="F311" s="245" t="s">
        <v>211</v>
      </c>
      <c r="G311" s="164"/>
      <c r="H311" s="234">
        <v>180000</v>
      </c>
    </row>
    <row r="312" spans="1:8" ht="15" customHeight="1" x14ac:dyDescent="0.25">
      <c r="A312" s="241" t="s">
        <v>663</v>
      </c>
      <c r="B312" s="160" t="s">
        <v>14</v>
      </c>
      <c r="C312" s="161">
        <v>11</v>
      </c>
      <c r="D312" s="183" t="s">
        <v>25</v>
      </c>
      <c r="E312" s="163">
        <v>3132</v>
      </c>
      <c r="F312" s="245" t="s">
        <v>280</v>
      </c>
      <c r="G312" s="164"/>
      <c r="H312" s="234">
        <v>7100000</v>
      </c>
    </row>
    <row r="313" spans="1:8" ht="30" customHeight="1" x14ac:dyDescent="0.25">
      <c r="A313" s="241" t="s">
        <v>663</v>
      </c>
      <c r="B313" s="160" t="s">
        <v>14</v>
      </c>
      <c r="C313" s="161">
        <v>11</v>
      </c>
      <c r="D313" s="183" t="s">
        <v>25</v>
      </c>
      <c r="E313" s="163">
        <v>3133</v>
      </c>
      <c r="F313" s="245" t="s">
        <v>258</v>
      </c>
      <c r="G313" s="164"/>
      <c r="H313" s="234">
        <v>830000</v>
      </c>
    </row>
    <row r="314" spans="1:8" x14ac:dyDescent="0.25">
      <c r="A314" s="241" t="s">
        <v>663</v>
      </c>
      <c r="B314" s="285" t="s">
        <v>14</v>
      </c>
      <c r="C314" s="286">
        <v>11</v>
      </c>
      <c r="D314" s="287"/>
      <c r="E314" s="317">
        <v>32</v>
      </c>
      <c r="F314" s="288"/>
      <c r="G314" s="289"/>
      <c r="H314" s="290">
        <f t="shared" ref="H314" si="119">H315+H319+H325+H335+H337</f>
        <v>35424559</v>
      </c>
    </row>
    <row r="315" spans="1:8" s="152" customFormat="1" ht="15.6" customHeight="1" x14ac:dyDescent="0.25">
      <c r="A315" s="241" t="s">
        <v>663</v>
      </c>
      <c r="B315" s="153" t="s">
        <v>14</v>
      </c>
      <c r="C315" s="154">
        <v>11</v>
      </c>
      <c r="D315" s="182"/>
      <c r="E315" s="156">
        <v>321</v>
      </c>
      <c r="F315" s="244"/>
      <c r="G315" s="157"/>
      <c r="H315" s="158">
        <f t="shared" ref="H315" si="120">SUM(H316:H318)</f>
        <v>3730000</v>
      </c>
    </row>
    <row r="316" spans="1:8" ht="15" customHeight="1" x14ac:dyDescent="0.25">
      <c r="A316" s="241" t="s">
        <v>663</v>
      </c>
      <c r="B316" s="160" t="s">
        <v>14</v>
      </c>
      <c r="C316" s="161">
        <v>11</v>
      </c>
      <c r="D316" s="183" t="s">
        <v>25</v>
      </c>
      <c r="E316" s="163">
        <v>3211</v>
      </c>
      <c r="F316" s="245" t="s">
        <v>110</v>
      </c>
      <c r="G316" s="164"/>
      <c r="H316" s="234">
        <v>1500000</v>
      </c>
    </row>
    <row r="317" spans="1:8" ht="30" customHeight="1" x14ac:dyDescent="0.25">
      <c r="A317" s="241" t="s">
        <v>663</v>
      </c>
      <c r="B317" s="160" t="s">
        <v>14</v>
      </c>
      <c r="C317" s="161">
        <v>11</v>
      </c>
      <c r="D317" s="183" t="s">
        <v>25</v>
      </c>
      <c r="E317" s="163">
        <v>3212</v>
      </c>
      <c r="F317" s="245" t="s">
        <v>111</v>
      </c>
      <c r="G317" s="164"/>
      <c r="H317" s="234">
        <v>1780000</v>
      </c>
    </row>
    <row r="318" spans="1:8" ht="15" customHeight="1" x14ac:dyDescent="0.25">
      <c r="A318" s="241" t="s">
        <v>663</v>
      </c>
      <c r="B318" s="160" t="s">
        <v>14</v>
      </c>
      <c r="C318" s="161">
        <v>11</v>
      </c>
      <c r="D318" s="183" t="s">
        <v>25</v>
      </c>
      <c r="E318" s="163">
        <v>3213</v>
      </c>
      <c r="F318" s="245" t="s">
        <v>143</v>
      </c>
      <c r="G318" s="164"/>
      <c r="H318" s="234">
        <v>450000</v>
      </c>
    </row>
    <row r="319" spans="1:8" s="152" customFormat="1" ht="15.6" customHeight="1" x14ac:dyDescent="0.25">
      <c r="A319" s="241" t="s">
        <v>663</v>
      </c>
      <c r="B319" s="153" t="s">
        <v>14</v>
      </c>
      <c r="C319" s="154">
        <v>11</v>
      </c>
      <c r="D319" s="182"/>
      <c r="E319" s="156">
        <v>322</v>
      </c>
      <c r="F319" s="244"/>
      <c r="G319" s="157"/>
      <c r="H319" s="158">
        <f t="shared" ref="H319" si="121">SUM(H320:H324)</f>
        <v>7308750</v>
      </c>
    </row>
    <row r="320" spans="1:8" ht="15" customHeight="1" x14ac:dyDescent="0.25">
      <c r="A320" s="241" t="s">
        <v>663</v>
      </c>
      <c r="B320" s="160" t="s">
        <v>14</v>
      </c>
      <c r="C320" s="161">
        <v>11</v>
      </c>
      <c r="D320" s="183" t="s">
        <v>25</v>
      </c>
      <c r="E320" s="163">
        <v>3221</v>
      </c>
      <c r="F320" s="245" t="s">
        <v>113</v>
      </c>
      <c r="G320" s="164"/>
      <c r="H320" s="234">
        <v>650000</v>
      </c>
    </row>
    <row r="321" spans="1:8" ht="15" customHeight="1" x14ac:dyDescent="0.25">
      <c r="A321" s="241" t="s">
        <v>663</v>
      </c>
      <c r="B321" s="160" t="s">
        <v>14</v>
      </c>
      <c r="C321" s="161">
        <v>11</v>
      </c>
      <c r="D321" s="183" t="s">
        <v>25</v>
      </c>
      <c r="E321" s="163">
        <v>3223</v>
      </c>
      <c r="F321" s="245" t="s">
        <v>115</v>
      </c>
      <c r="G321" s="164"/>
      <c r="H321" s="234">
        <v>3800000</v>
      </c>
    </row>
    <row r="322" spans="1:8" ht="30" customHeight="1" x14ac:dyDescent="0.25">
      <c r="A322" s="241" t="s">
        <v>663</v>
      </c>
      <c r="B322" s="160" t="s">
        <v>14</v>
      </c>
      <c r="C322" s="161">
        <v>11</v>
      </c>
      <c r="D322" s="183" t="s">
        <v>25</v>
      </c>
      <c r="E322" s="163">
        <v>3224</v>
      </c>
      <c r="F322" s="245" t="s">
        <v>144</v>
      </c>
      <c r="G322" s="164"/>
      <c r="H322" s="234">
        <v>368750</v>
      </c>
    </row>
    <row r="323" spans="1:8" s="166" customFormat="1" ht="15" customHeight="1" x14ac:dyDescent="0.25">
      <c r="A323" s="241" t="s">
        <v>663</v>
      </c>
      <c r="B323" s="160" t="s">
        <v>14</v>
      </c>
      <c r="C323" s="161">
        <v>11</v>
      </c>
      <c r="D323" s="183" t="s">
        <v>25</v>
      </c>
      <c r="E323" s="163">
        <v>3225</v>
      </c>
      <c r="F323" s="245" t="s">
        <v>290</v>
      </c>
      <c r="G323" s="164"/>
      <c r="H323" s="234">
        <v>60000</v>
      </c>
    </row>
    <row r="324" spans="1:8" s="166" customFormat="1" ht="15" customHeight="1" x14ac:dyDescent="0.25">
      <c r="A324" s="241" t="s">
        <v>663</v>
      </c>
      <c r="B324" s="160" t="s">
        <v>14</v>
      </c>
      <c r="C324" s="161">
        <v>11</v>
      </c>
      <c r="D324" s="183" t="s">
        <v>25</v>
      </c>
      <c r="E324" s="163">
        <v>3227</v>
      </c>
      <c r="F324" s="245" t="s">
        <v>235</v>
      </c>
      <c r="G324" s="164"/>
      <c r="H324" s="234">
        <v>2430000</v>
      </c>
    </row>
    <row r="325" spans="1:8" s="167" customFormat="1" ht="15.6" customHeight="1" x14ac:dyDescent="0.25">
      <c r="A325" s="241" t="s">
        <v>663</v>
      </c>
      <c r="B325" s="153" t="s">
        <v>14</v>
      </c>
      <c r="C325" s="154">
        <v>11</v>
      </c>
      <c r="D325" s="182"/>
      <c r="E325" s="156">
        <v>323</v>
      </c>
      <c r="F325" s="244"/>
      <c r="G325" s="157"/>
      <c r="H325" s="158">
        <f t="shared" ref="H325" si="122">SUM(H326:H334)</f>
        <v>23310809</v>
      </c>
    </row>
    <row r="326" spans="1:8" s="166" customFormat="1" ht="15" customHeight="1" x14ac:dyDescent="0.25">
      <c r="A326" s="241" t="s">
        <v>663</v>
      </c>
      <c r="B326" s="160" t="s">
        <v>14</v>
      </c>
      <c r="C326" s="161">
        <v>11</v>
      </c>
      <c r="D326" s="183" t="s">
        <v>25</v>
      </c>
      <c r="E326" s="163">
        <v>3231</v>
      </c>
      <c r="F326" s="245" t="s">
        <v>117</v>
      </c>
      <c r="G326" s="164"/>
      <c r="H326" s="234">
        <v>6130809</v>
      </c>
    </row>
    <row r="327" spans="1:8" s="166" customFormat="1" ht="15" customHeight="1" x14ac:dyDescent="0.25">
      <c r="A327" s="241" t="s">
        <v>663</v>
      </c>
      <c r="B327" s="160" t="s">
        <v>14</v>
      </c>
      <c r="C327" s="161">
        <v>11</v>
      </c>
      <c r="D327" s="183" t="s">
        <v>25</v>
      </c>
      <c r="E327" s="163">
        <v>3232</v>
      </c>
      <c r="F327" s="245" t="s">
        <v>118</v>
      </c>
      <c r="G327" s="164"/>
      <c r="H327" s="234">
        <v>7755000</v>
      </c>
    </row>
    <row r="328" spans="1:8" s="166" customFormat="1" ht="15" customHeight="1" x14ac:dyDescent="0.25">
      <c r="A328" s="241" t="s">
        <v>663</v>
      </c>
      <c r="B328" s="160" t="s">
        <v>14</v>
      </c>
      <c r="C328" s="161">
        <v>11</v>
      </c>
      <c r="D328" s="183" t="s">
        <v>25</v>
      </c>
      <c r="E328" s="163">
        <v>3233</v>
      </c>
      <c r="F328" s="245" t="s">
        <v>119</v>
      </c>
      <c r="G328" s="164"/>
      <c r="H328" s="234">
        <v>200000</v>
      </c>
    </row>
    <row r="329" spans="1:8" s="166" customFormat="1" ht="15" customHeight="1" x14ac:dyDescent="0.25">
      <c r="A329" s="241" t="s">
        <v>663</v>
      </c>
      <c r="B329" s="160" t="s">
        <v>14</v>
      </c>
      <c r="C329" s="161">
        <v>11</v>
      </c>
      <c r="D329" s="183" t="s">
        <v>25</v>
      </c>
      <c r="E329" s="163">
        <v>3234</v>
      </c>
      <c r="F329" s="245" t="s">
        <v>120</v>
      </c>
      <c r="G329" s="164"/>
      <c r="H329" s="234">
        <v>1000000</v>
      </c>
    </row>
    <row r="330" spans="1:8" s="166" customFormat="1" ht="15" customHeight="1" x14ac:dyDescent="0.25">
      <c r="A330" s="241" t="s">
        <v>663</v>
      </c>
      <c r="B330" s="160" t="s">
        <v>14</v>
      </c>
      <c r="C330" s="161">
        <v>11</v>
      </c>
      <c r="D330" s="183" t="s">
        <v>25</v>
      </c>
      <c r="E330" s="163">
        <v>3235</v>
      </c>
      <c r="F330" s="245" t="s">
        <v>42</v>
      </c>
      <c r="G330" s="164"/>
      <c r="H330" s="234">
        <v>4500000</v>
      </c>
    </row>
    <row r="331" spans="1:8" s="166" customFormat="1" ht="15" customHeight="1" x14ac:dyDescent="0.25">
      <c r="A331" s="241" t="s">
        <v>663</v>
      </c>
      <c r="B331" s="160" t="s">
        <v>14</v>
      </c>
      <c r="C331" s="161">
        <v>11</v>
      </c>
      <c r="D331" s="183" t="s">
        <v>25</v>
      </c>
      <c r="E331" s="163">
        <v>3236</v>
      </c>
      <c r="F331" s="245" t="s">
        <v>121</v>
      </c>
      <c r="G331" s="164"/>
      <c r="H331" s="234">
        <v>150000</v>
      </c>
    </row>
    <row r="332" spans="1:8" s="166" customFormat="1" ht="15" customHeight="1" x14ac:dyDescent="0.25">
      <c r="A332" s="241" t="s">
        <v>663</v>
      </c>
      <c r="B332" s="160" t="s">
        <v>14</v>
      </c>
      <c r="C332" s="161">
        <v>11</v>
      </c>
      <c r="D332" s="183" t="s">
        <v>25</v>
      </c>
      <c r="E332" s="163">
        <v>3237</v>
      </c>
      <c r="F332" s="245" t="s">
        <v>36</v>
      </c>
      <c r="G332" s="164"/>
      <c r="H332" s="234">
        <v>500000</v>
      </c>
    </row>
    <row r="333" spans="1:8" s="166" customFormat="1" ht="15" customHeight="1" x14ac:dyDescent="0.25">
      <c r="A333" s="241" t="s">
        <v>663</v>
      </c>
      <c r="B333" s="160" t="s">
        <v>14</v>
      </c>
      <c r="C333" s="161">
        <v>11</v>
      </c>
      <c r="D333" s="183" t="s">
        <v>25</v>
      </c>
      <c r="E333" s="163">
        <v>3238</v>
      </c>
      <c r="F333" s="245" t="s">
        <v>122</v>
      </c>
      <c r="G333" s="164"/>
      <c r="H333" s="234">
        <v>1275000</v>
      </c>
    </row>
    <row r="334" spans="1:8" s="152" customFormat="1" ht="15.6" customHeight="1" x14ac:dyDescent="0.25">
      <c r="A334" s="241" t="s">
        <v>663</v>
      </c>
      <c r="B334" s="160" t="s">
        <v>14</v>
      </c>
      <c r="C334" s="161">
        <v>11</v>
      </c>
      <c r="D334" s="183" t="s">
        <v>25</v>
      </c>
      <c r="E334" s="163">
        <v>3239</v>
      </c>
      <c r="F334" s="245" t="s">
        <v>41</v>
      </c>
      <c r="G334" s="164"/>
      <c r="H334" s="234">
        <v>1800000</v>
      </c>
    </row>
    <row r="335" spans="1:8" s="152" customFormat="1" ht="15.6" customHeight="1" x14ac:dyDescent="0.25">
      <c r="A335" s="241" t="s">
        <v>663</v>
      </c>
      <c r="B335" s="153" t="s">
        <v>14</v>
      </c>
      <c r="C335" s="154">
        <v>11</v>
      </c>
      <c r="D335" s="182"/>
      <c r="E335" s="156">
        <v>324</v>
      </c>
      <c r="F335" s="244"/>
      <c r="G335" s="157"/>
      <c r="H335" s="158">
        <f t="shared" ref="H335" si="123">SUM(H336)</f>
        <v>130000</v>
      </c>
    </row>
    <row r="336" spans="1:8" s="167" customFormat="1" ht="30" customHeight="1" x14ac:dyDescent="0.25">
      <c r="A336" s="241" t="s">
        <v>663</v>
      </c>
      <c r="B336" s="160" t="s">
        <v>14</v>
      </c>
      <c r="C336" s="161">
        <v>11</v>
      </c>
      <c r="D336" s="183" t="s">
        <v>25</v>
      </c>
      <c r="E336" s="163">
        <v>3241</v>
      </c>
      <c r="F336" s="245" t="s">
        <v>236</v>
      </c>
      <c r="G336" s="164"/>
      <c r="H336" s="234">
        <v>130000</v>
      </c>
    </row>
    <row r="337" spans="1:8" s="152" customFormat="1" ht="15.6" customHeight="1" x14ac:dyDescent="0.25">
      <c r="A337" s="241" t="s">
        <v>663</v>
      </c>
      <c r="B337" s="153" t="s">
        <v>14</v>
      </c>
      <c r="C337" s="154">
        <v>11</v>
      </c>
      <c r="D337" s="182"/>
      <c r="E337" s="156">
        <v>329</v>
      </c>
      <c r="F337" s="244"/>
      <c r="G337" s="157"/>
      <c r="H337" s="158">
        <f t="shared" ref="H337" si="124">SUM(H338:H343)</f>
        <v>945000</v>
      </c>
    </row>
    <row r="338" spans="1:8" s="152" customFormat="1" ht="36.6" customHeight="1" x14ac:dyDescent="0.25">
      <c r="A338" s="241" t="s">
        <v>663</v>
      </c>
      <c r="B338" s="160" t="s">
        <v>14</v>
      </c>
      <c r="C338" s="161">
        <v>11</v>
      </c>
      <c r="D338" s="183" t="s">
        <v>25</v>
      </c>
      <c r="E338" s="163">
        <v>3291</v>
      </c>
      <c r="F338" s="245" t="s">
        <v>109</v>
      </c>
      <c r="G338" s="164"/>
      <c r="H338" s="233">
        <v>300000</v>
      </c>
    </row>
    <row r="339" spans="1:8" ht="15" customHeight="1" x14ac:dyDescent="0.25">
      <c r="A339" s="241" t="s">
        <v>663</v>
      </c>
      <c r="B339" s="160" t="s">
        <v>14</v>
      </c>
      <c r="C339" s="161">
        <v>11</v>
      </c>
      <c r="D339" s="183" t="s">
        <v>25</v>
      </c>
      <c r="E339" s="163">
        <v>3292</v>
      </c>
      <c r="F339" s="245" t="s">
        <v>123</v>
      </c>
      <c r="G339" s="164"/>
      <c r="H339" s="234">
        <v>165000</v>
      </c>
    </row>
    <row r="340" spans="1:8" s="166" customFormat="1" ht="15" customHeight="1" x14ac:dyDescent="0.25">
      <c r="A340" s="241" t="s">
        <v>663</v>
      </c>
      <c r="B340" s="160" t="s">
        <v>14</v>
      </c>
      <c r="C340" s="161">
        <v>11</v>
      </c>
      <c r="D340" s="183" t="s">
        <v>25</v>
      </c>
      <c r="E340" s="163">
        <v>3293</v>
      </c>
      <c r="F340" s="245" t="s">
        <v>124</v>
      </c>
      <c r="G340" s="164"/>
      <c r="H340" s="234">
        <v>56250</v>
      </c>
    </row>
    <row r="341" spans="1:8" s="166" customFormat="1" ht="15" customHeight="1" x14ac:dyDescent="0.25">
      <c r="A341" s="241" t="s">
        <v>663</v>
      </c>
      <c r="B341" s="160" t="s">
        <v>14</v>
      </c>
      <c r="C341" s="161">
        <v>11</v>
      </c>
      <c r="D341" s="183" t="s">
        <v>25</v>
      </c>
      <c r="E341" s="163">
        <v>3294</v>
      </c>
      <c r="F341" s="245" t="s">
        <v>616</v>
      </c>
      <c r="G341" s="164"/>
      <c r="H341" s="234">
        <v>400000</v>
      </c>
    </row>
    <row r="342" spans="1:8" s="166" customFormat="1" ht="15" customHeight="1" x14ac:dyDescent="0.25">
      <c r="A342" s="241" t="s">
        <v>663</v>
      </c>
      <c r="B342" s="160" t="s">
        <v>14</v>
      </c>
      <c r="C342" s="161">
        <v>11</v>
      </c>
      <c r="D342" s="183" t="s">
        <v>25</v>
      </c>
      <c r="E342" s="163">
        <v>3295</v>
      </c>
      <c r="F342" s="245" t="s">
        <v>237</v>
      </c>
      <c r="G342" s="164"/>
      <c r="H342" s="234">
        <v>18750</v>
      </c>
    </row>
    <row r="343" spans="1:8" s="166" customFormat="1" ht="15" customHeight="1" x14ac:dyDescent="0.25">
      <c r="A343" s="241" t="s">
        <v>663</v>
      </c>
      <c r="B343" s="160" t="s">
        <v>14</v>
      </c>
      <c r="C343" s="161">
        <v>11</v>
      </c>
      <c r="D343" s="183" t="s">
        <v>25</v>
      </c>
      <c r="E343" s="163">
        <v>3299</v>
      </c>
      <c r="F343" s="245" t="s">
        <v>125</v>
      </c>
      <c r="G343" s="164"/>
      <c r="H343" s="234">
        <v>5000</v>
      </c>
    </row>
    <row r="344" spans="1:8" s="166" customFormat="1" x14ac:dyDescent="0.25">
      <c r="A344" s="241" t="s">
        <v>663</v>
      </c>
      <c r="B344" s="285" t="s">
        <v>14</v>
      </c>
      <c r="C344" s="286">
        <v>11</v>
      </c>
      <c r="D344" s="287"/>
      <c r="E344" s="317">
        <v>34</v>
      </c>
      <c r="F344" s="288"/>
      <c r="G344" s="289"/>
      <c r="H344" s="290">
        <f t="shared" ref="H344" si="125">H345</f>
        <v>42000</v>
      </c>
    </row>
    <row r="345" spans="1:8" s="167" customFormat="1" ht="15.6" customHeight="1" x14ac:dyDescent="0.25">
      <c r="A345" s="241" t="s">
        <v>663</v>
      </c>
      <c r="B345" s="153" t="s">
        <v>14</v>
      </c>
      <c r="C345" s="154">
        <v>11</v>
      </c>
      <c r="D345" s="182"/>
      <c r="E345" s="156">
        <v>343</v>
      </c>
      <c r="F345" s="244"/>
      <c r="G345" s="157"/>
      <c r="H345" s="158">
        <f t="shared" ref="H345" si="126">SUM(H346:H348)</f>
        <v>42000</v>
      </c>
    </row>
    <row r="346" spans="1:8" s="166" customFormat="1" ht="15" customHeight="1" x14ac:dyDescent="0.25">
      <c r="A346" s="241" t="s">
        <v>663</v>
      </c>
      <c r="B346" s="160" t="s">
        <v>14</v>
      </c>
      <c r="C346" s="161">
        <v>11</v>
      </c>
      <c r="D346" s="183" t="s">
        <v>25</v>
      </c>
      <c r="E346" s="163">
        <v>3431</v>
      </c>
      <c r="F346" s="245" t="s">
        <v>153</v>
      </c>
      <c r="G346" s="164"/>
      <c r="H346" s="234">
        <v>20000</v>
      </c>
    </row>
    <row r="347" spans="1:8" s="166" customFormat="1" ht="15" customHeight="1" x14ac:dyDescent="0.25">
      <c r="A347" s="241" t="s">
        <v>663</v>
      </c>
      <c r="B347" s="160" t="s">
        <v>14</v>
      </c>
      <c r="C347" s="161">
        <v>11</v>
      </c>
      <c r="D347" s="183" t="s">
        <v>25</v>
      </c>
      <c r="E347" s="163">
        <v>3433</v>
      </c>
      <c r="F347" s="245" t="s">
        <v>126</v>
      </c>
      <c r="G347" s="164"/>
      <c r="H347" s="234">
        <v>20000</v>
      </c>
    </row>
    <row r="348" spans="1:8" s="166" customFormat="1" ht="15" customHeight="1" x14ac:dyDescent="0.25">
      <c r="A348" s="241" t="s">
        <v>663</v>
      </c>
      <c r="B348" s="144" t="s">
        <v>14</v>
      </c>
      <c r="C348" s="145">
        <v>11</v>
      </c>
      <c r="D348" s="146" t="s">
        <v>25</v>
      </c>
      <c r="E348" s="173">
        <v>3434</v>
      </c>
      <c r="F348" s="245" t="s">
        <v>127</v>
      </c>
      <c r="G348" s="164"/>
      <c r="H348" s="234">
        <v>2000</v>
      </c>
    </row>
    <row r="349" spans="1:8" s="166" customFormat="1" x14ac:dyDescent="0.25">
      <c r="A349" s="241" t="s">
        <v>663</v>
      </c>
      <c r="B349" s="285" t="s">
        <v>14</v>
      </c>
      <c r="C349" s="286">
        <v>11</v>
      </c>
      <c r="D349" s="287"/>
      <c r="E349" s="317">
        <v>37</v>
      </c>
      <c r="F349" s="288"/>
      <c r="G349" s="289"/>
      <c r="H349" s="290">
        <f t="shared" ref="H349" si="127">H350</f>
        <v>100000</v>
      </c>
    </row>
    <row r="350" spans="1:8" s="167" customFormat="1" ht="15.6" customHeight="1" x14ac:dyDescent="0.25">
      <c r="A350" s="241" t="s">
        <v>663</v>
      </c>
      <c r="B350" s="153" t="s">
        <v>14</v>
      </c>
      <c r="C350" s="154">
        <v>11</v>
      </c>
      <c r="D350" s="182"/>
      <c r="E350" s="156">
        <v>372</v>
      </c>
      <c r="F350" s="244"/>
      <c r="G350" s="157"/>
      <c r="H350" s="158">
        <f t="shared" ref="H350" si="128">SUM(H351)</f>
        <v>100000</v>
      </c>
    </row>
    <row r="351" spans="1:8" s="166" customFormat="1" ht="15" customHeight="1" x14ac:dyDescent="0.25">
      <c r="A351" s="241" t="s">
        <v>663</v>
      </c>
      <c r="B351" s="160" t="s">
        <v>14</v>
      </c>
      <c r="C351" s="161">
        <v>11</v>
      </c>
      <c r="D351" s="183" t="s">
        <v>25</v>
      </c>
      <c r="E351" s="163">
        <v>3721</v>
      </c>
      <c r="F351" s="245" t="s">
        <v>232</v>
      </c>
      <c r="G351" s="164"/>
      <c r="H351" s="234">
        <v>100000</v>
      </c>
    </row>
    <row r="352" spans="1:8" s="166" customFormat="1" x14ac:dyDescent="0.25">
      <c r="A352" s="241" t="s">
        <v>663</v>
      </c>
      <c r="B352" s="285" t="s">
        <v>14</v>
      </c>
      <c r="C352" s="286">
        <v>11</v>
      </c>
      <c r="D352" s="287"/>
      <c r="E352" s="317">
        <v>41</v>
      </c>
      <c r="F352" s="288"/>
      <c r="G352" s="289"/>
      <c r="H352" s="290">
        <f t="shared" ref="H352" si="129">H353</f>
        <v>700000</v>
      </c>
    </row>
    <row r="353" spans="1:8" s="167" customFormat="1" ht="15.6" customHeight="1" x14ac:dyDescent="0.25">
      <c r="A353" s="241" t="s">
        <v>663</v>
      </c>
      <c r="B353" s="153" t="s">
        <v>14</v>
      </c>
      <c r="C353" s="154">
        <v>11</v>
      </c>
      <c r="D353" s="182"/>
      <c r="E353" s="156">
        <v>412</v>
      </c>
      <c r="F353" s="244"/>
      <c r="G353" s="157"/>
      <c r="H353" s="158">
        <f t="shared" ref="H353" si="130">H354+H355</f>
        <v>700000</v>
      </c>
    </row>
    <row r="354" spans="1:8" s="166" customFormat="1" ht="15" customHeight="1" x14ac:dyDescent="0.25">
      <c r="A354" s="241" t="s">
        <v>663</v>
      </c>
      <c r="B354" s="160" t="s">
        <v>14</v>
      </c>
      <c r="C354" s="161">
        <v>11</v>
      </c>
      <c r="D354" s="183" t="s">
        <v>25</v>
      </c>
      <c r="E354" s="163">
        <v>4123</v>
      </c>
      <c r="F354" s="245" t="s">
        <v>133</v>
      </c>
      <c r="G354" s="164"/>
      <c r="H354" s="234">
        <v>500000</v>
      </c>
    </row>
    <row r="355" spans="1:8" s="166" customFormat="1" ht="15" customHeight="1" x14ac:dyDescent="0.25">
      <c r="A355" s="241" t="s">
        <v>663</v>
      </c>
      <c r="B355" s="160" t="s">
        <v>14</v>
      </c>
      <c r="C355" s="161">
        <v>11</v>
      </c>
      <c r="D355" s="183" t="s">
        <v>25</v>
      </c>
      <c r="E355" s="163">
        <v>4126</v>
      </c>
      <c r="F355" s="245" t="s">
        <v>4</v>
      </c>
      <c r="G355" s="164"/>
      <c r="H355" s="234">
        <v>200000</v>
      </c>
    </row>
    <row r="356" spans="1:8" s="166" customFormat="1" x14ac:dyDescent="0.25">
      <c r="A356" s="241" t="s">
        <v>663</v>
      </c>
      <c r="B356" s="285" t="s">
        <v>14</v>
      </c>
      <c r="C356" s="286">
        <v>11</v>
      </c>
      <c r="D356" s="287"/>
      <c r="E356" s="317">
        <v>42</v>
      </c>
      <c r="F356" s="288"/>
      <c r="G356" s="289"/>
      <c r="H356" s="290">
        <f t="shared" ref="H356" si="131">H357+H362</f>
        <v>4175000</v>
      </c>
    </row>
    <row r="357" spans="1:8" s="167" customFormat="1" ht="15.6" customHeight="1" x14ac:dyDescent="0.25">
      <c r="A357" s="241" t="s">
        <v>663</v>
      </c>
      <c r="B357" s="153" t="s">
        <v>14</v>
      </c>
      <c r="C357" s="154">
        <v>11</v>
      </c>
      <c r="D357" s="182"/>
      <c r="E357" s="156">
        <v>422</v>
      </c>
      <c r="F357" s="244"/>
      <c r="G357" s="157"/>
      <c r="H357" s="158">
        <f t="shared" ref="H357" si="132">H358+H359+H360+H361</f>
        <v>1750000</v>
      </c>
    </row>
    <row r="358" spans="1:8" s="166" customFormat="1" ht="15" customHeight="1" x14ac:dyDescent="0.25">
      <c r="A358" s="241" t="s">
        <v>663</v>
      </c>
      <c r="B358" s="160" t="s">
        <v>14</v>
      </c>
      <c r="C358" s="161">
        <v>11</v>
      </c>
      <c r="D358" s="183" t="s">
        <v>25</v>
      </c>
      <c r="E358" s="163">
        <v>4221</v>
      </c>
      <c r="F358" s="245" t="s">
        <v>129</v>
      </c>
      <c r="G358" s="164"/>
      <c r="H358" s="234">
        <v>1350000</v>
      </c>
    </row>
    <row r="359" spans="1:8" s="166" customFormat="1" ht="15" customHeight="1" x14ac:dyDescent="0.25">
      <c r="A359" s="241" t="s">
        <v>663</v>
      </c>
      <c r="B359" s="160" t="s">
        <v>14</v>
      </c>
      <c r="C359" s="161">
        <v>11</v>
      </c>
      <c r="D359" s="183" t="s">
        <v>25</v>
      </c>
      <c r="E359" s="163">
        <v>4222</v>
      </c>
      <c r="F359" s="245" t="s">
        <v>130</v>
      </c>
      <c r="G359" s="164"/>
      <c r="H359" s="234">
        <v>100000</v>
      </c>
    </row>
    <row r="360" spans="1:8" s="166" customFormat="1" ht="15" customHeight="1" x14ac:dyDescent="0.25">
      <c r="A360" s="241" t="s">
        <v>663</v>
      </c>
      <c r="B360" s="160" t="s">
        <v>14</v>
      </c>
      <c r="C360" s="161">
        <v>11</v>
      </c>
      <c r="D360" s="183" t="s">
        <v>25</v>
      </c>
      <c r="E360" s="163">
        <v>4223</v>
      </c>
      <c r="F360" s="245" t="s">
        <v>131</v>
      </c>
      <c r="G360" s="164"/>
      <c r="H360" s="234">
        <v>200000</v>
      </c>
    </row>
    <row r="361" spans="1:8" s="166" customFormat="1" ht="15" customHeight="1" x14ac:dyDescent="0.25">
      <c r="A361" s="241" t="s">
        <v>663</v>
      </c>
      <c r="B361" s="160" t="s">
        <v>14</v>
      </c>
      <c r="C361" s="161">
        <v>11</v>
      </c>
      <c r="D361" s="183" t="s">
        <v>25</v>
      </c>
      <c r="E361" s="163">
        <v>4227</v>
      </c>
      <c r="F361" s="245" t="s">
        <v>132</v>
      </c>
      <c r="G361" s="164"/>
      <c r="H361" s="234">
        <v>100000</v>
      </c>
    </row>
    <row r="362" spans="1:8" s="167" customFormat="1" ht="15.6" customHeight="1" x14ac:dyDescent="0.25">
      <c r="A362" s="241" t="s">
        <v>663</v>
      </c>
      <c r="B362" s="153" t="s">
        <v>14</v>
      </c>
      <c r="C362" s="154">
        <v>11</v>
      </c>
      <c r="D362" s="182"/>
      <c r="E362" s="156">
        <v>426</v>
      </c>
      <c r="F362" s="244"/>
      <c r="G362" s="157"/>
      <c r="H362" s="158">
        <f t="shared" ref="H362" si="133">H363</f>
        <v>2425000</v>
      </c>
    </row>
    <row r="363" spans="1:8" s="166" customFormat="1" ht="15" customHeight="1" x14ac:dyDescent="0.25">
      <c r="A363" s="241" t="s">
        <v>663</v>
      </c>
      <c r="B363" s="160" t="s">
        <v>14</v>
      </c>
      <c r="C363" s="161">
        <v>11</v>
      </c>
      <c r="D363" s="183" t="s">
        <v>25</v>
      </c>
      <c r="E363" s="163">
        <v>4262</v>
      </c>
      <c r="F363" s="245" t="s">
        <v>135</v>
      </c>
      <c r="G363" s="164"/>
      <c r="H363" s="234">
        <v>2425000</v>
      </c>
    </row>
    <row r="364" spans="1:8" s="166" customFormat="1" x14ac:dyDescent="0.25">
      <c r="A364" s="241" t="s">
        <v>663</v>
      </c>
      <c r="B364" s="285" t="s">
        <v>14</v>
      </c>
      <c r="C364" s="286">
        <v>11</v>
      </c>
      <c r="D364" s="287"/>
      <c r="E364" s="317">
        <v>45</v>
      </c>
      <c r="F364" s="288"/>
      <c r="G364" s="289"/>
      <c r="H364" s="290">
        <f t="shared" ref="H364:H365" si="134">H365</f>
        <v>3500000</v>
      </c>
    </row>
    <row r="365" spans="1:8" s="167" customFormat="1" ht="15.6" customHeight="1" x14ac:dyDescent="0.25">
      <c r="A365" s="241" t="s">
        <v>663</v>
      </c>
      <c r="B365" s="153" t="s">
        <v>14</v>
      </c>
      <c r="C365" s="154">
        <v>11</v>
      </c>
      <c r="D365" s="182"/>
      <c r="E365" s="156">
        <v>451</v>
      </c>
      <c r="F365" s="244"/>
      <c r="G365" s="157"/>
      <c r="H365" s="158">
        <f t="shared" si="134"/>
        <v>3500000</v>
      </c>
    </row>
    <row r="366" spans="1:8" s="166" customFormat="1" ht="15" customHeight="1" x14ac:dyDescent="0.25">
      <c r="A366" s="241" t="s">
        <v>663</v>
      </c>
      <c r="B366" s="160" t="s">
        <v>14</v>
      </c>
      <c r="C366" s="161">
        <v>11</v>
      </c>
      <c r="D366" s="183" t="s">
        <v>25</v>
      </c>
      <c r="E366" s="163">
        <v>4511</v>
      </c>
      <c r="F366" s="245" t="s">
        <v>136</v>
      </c>
      <c r="G366" s="164"/>
      <c r="H366" s="234">
        <v>3500000</v>
      </c>
    </row>
    <row r="367" spans="1:8" s="166" customFormat="1" x14ac:dyDescent="0.25">
      <c r="A367" s="241" t="s">
        <v>663</v>
      </c>
      <c r="B367" s="285" t="s">
        <v>14</v>
      </c>
      <c r="C367" s="286">
        <v>12</v>
      </c>
      <c r="D367" s="287"/>
      <c r="E367" s="317">
        <v>31</v>
      </c>
      <c r="F367" s="288"/>
      <c r="G367" s="289"/>
      <c r="H367" s="290">
        <f t="shared" ref="H367" si="135">H368+H370</f>
        <v>44000</v>
      </c>
    </row>
    <row r="368" spans="1:8" s="167" customFormat="1" x14ac:dyDescent="0.25">
      <c r="A368" s="241" t="s">
        <v>663</v>
      </c>
      <c r="B368" s="259" t="s">
        <v>14</v>
      </c>
      <c r="C368" s="154">
        <v>12</v>
      </c>
      <c r="D368" s="155"/>
      <c r="E368" s="156">
        <v>311</v>
      </c>
      <c r="F368" s="244"/>
      <c r="G368" s="157"/>
      <c r="H368" s="158">
        <f t="shared" ref="H368" si="136">H369</f>
        <v>37000</v>
      </c>
    </row>
    <row r="369" spans="1:8" s="166" customFormat="1" x14ac:dyDescent="0.25">
      <c r="A369" s="241" t="s">
        <v>663</v>
      </c>
      <c r="B369" s="229" t="s">
        <v>14</v>
      </c>
      <c r="C369" s="161">
        <v>12</v>
      </c>
      <c r="D369" s="162" t="s">
        <v>25</v>
      </c>
      <c r="E369" s="163">
        <v>3111</v>
      </c>
      <c r="F369" s="245" t="s">
        <v>19</v>
      </c>
      <c r="G369" s="164"/>
      <c r="H369" s="234">
        <v>37000</v>
      </c>
    </row>
    <row r="370" spans="1:8" s="167" customFormat="1" x14ac:dyDescent="0.25">
      <c r="A370" s="241" t="s">
        <v>663</v>
      </c>
      <c r="B370" s="259" t="s">
        <v>14</v>
      </c>
      <c r="C370" s="154">
        <v>12</v>
      </c>
      <c r="D370" s="155"/>
      <c r="E370" s="156">
        <v>313</v>
      </c>
      <c r="F370" s="244"/>
      <c r="G370" s="157"/>
      <c r="H370" s="158">
        <f t="shared" ref="H370" si="137">H371+H372</f>
        <v>7000</v>
      </c>
    </row>
    <row r="371" spans="1:8" s="166" customFormat="1" ht="32.4" customHeight="1" x14ac:dyDescent="0.25">
      <c r="A371" s="241" t="s">
        <v>663</v>
      </c>
      <c r="B371" s="229" t="s">
        <v>14</v>
      </c>
      <c r="C371" s="161">
        <v>12</v>
      </c>
      <c r="D371" s="162" t="s">
        <v>25</v>
      </c>
      <c r="E371" s="163">
        <v>3132</v>
      </c>
      <c r="F371" s="245" t="s">
        <v>609</v>
      </c>
      <c r="G371" s="164"/>
      <c r="H371" s="234">
        <v>6000</v>
      </c>
    </row>
    <row r="372" spans="1:8" s="166" customFormat="1" ht="30" x14ac:dyDescent="0.25">
      <c r="A372" s="241" t="s">
        <v>663</v>
      </c>
      <c r="B372" s="229" t="s">
        <v>14</v>
      </c>
      <c r="C372" s="161">
        <v>12</v>
      </c>
      <c r="D372" s="162" t="s">
        <v>25</v>
      </c>
      <c r="E372" s="163">
        <v>3133</v>
      </c>
      <c r="F372" s="245" t="s">
        <v>610</v>
      </c>
      <c r="G372" s="164"/>
      <c r="H372" s="234">
        <v>1000</v>
      </c>
    </row>
    <row r="373" spans="1:8" s="166" customFormat="1" x14ac:dyDescent="0.25">
      <c r="A373" s="241" t="s">
        <v>663</v>
      </c>
      <c r="B373" s="285" t="s">
        <v>14</v>
      </c>
      <c r="C373" s="286">
        <v>31</v>
      </c>
      <c r="D373" s="287"/>
      <c r="E373" s="317">
        <v>32</v>
      </c>
      <c r="F373" s="288"/>
      <c r="G373" s="289"/>
      <c r="H373" s="290">
        <f t="shared" ref="H373" si="138">H374</f>
        <v>25900</v>
      </c>
    </row>
    <row r="374" spans="1:8" s="152" customFormat="1" ht="15.6" customHeight="1" x14ac:dyDescent="0.25">
      <c r="A374" s="241" t="s">
        <v>663</v>
      </c>
      <c r="B374" s="153" t="s">
        <v>14</v>
      </c>
      <c r="C374" s="154">
        <v>31</v>
      </c>
      <c r="D374" s="182"/>
      <c r="E374" s="156">
        <v>329</v>
      </c>
      <c r="F374" s="244"/>
      <c r="G374" s="157"/>
      <c r="H374" s="158">
        <f t="shared" ref="H374" si="139">SUM(H375)</f>
        <v>25900</v>
      </c>
    </row>
    <row r="375" spans="1:8" s="152" customFormat="1" ht="30" customHeight="1" x14ac:dyDescent="0.25">
      <c r="A375" s="241" t="s">
        <v>663</v>
      </c>
      <c r="B375" s="160" t="s">
        <v>14</v>
      </c>
      <c r="C375" s="161">
        <v>31</v>
      </c>
      <c r="D375" s="183" t="s">
        <v>25</v>
      </c>
      <c r="E375" s="163">
        <v>3291</v>
      </c>
      <c r="F375" s="245" t="s">
        <v>109</v>
      </c>
      <c r="G375" s="164"/>
      <c r="H375" s="234">
        <v>25900</v>
      </c>
    </row>
    <row r="376" spans="1:8" s="152" customFormat="1" x14ac:dyDescent="0.25">
      <c r="A376" s="241" t="s">
        <v>663</v>
      </c>
      <c r="B376" s="285" t="s">
        <v>14</v>
      </c>
      <c r="C376" s="286">
        <v>43</v>
      </c>
      <c r="D376" s="287"/>
      <c r="E376" s="317">
        <v>32</v>
      </c>
      <c r="F376" s="288"/>
      <c r="G376" s="289"/>
      <c r="H376" s="290">
        <f t="shared" ref="H376" si="140">H377+H379+H384</f>
        <v>22686000</v>
      </c>
    </row>
    <row r="377" spans="1:8" s="152" customFormat="1" ht="15.6" customHeight="1" x14ac:dyDescent="0.25">
      <c r="A377" s="241" t="s">
        <v>663</v>
      </c>
      <c r="B377" s="168" t="s">
        <v>14</v>
      </c>
      <c r="C377" s="169">
        <v>43</v>
      </c>
      <c r="D377" s="187"/>
      <c r="E377" s="171">
        <v>321</v>
      </c>
      <c r="F377" s="245"/>
      <c r="G377" s="164"/>
      <c r="H377" s="158">
        <f t="shared" ref="H377" si="141">H378</f>
        <v>400000</v>
      </c>
    </row>
    <row r="378" spans="1:8" s="152" customFormat="1" ht="15.6" customHeight="1" x14ac:dyDescent="0.25">
      <c r="A378" s="241" t="s">
        <v>663</v>
      </c>
      <c r="B378" s="144" t="s">
        <v>14</v>
      </c>
      <c r="C378" s="145">
        <v>43</v>
      </c>
      <c r="D378" s="146" t="s">
        <v>25</v>
      </c>
      <c r="E378" s="173">
        <v>3213</v>
      </c>
      <c r="F378" s="245" t="s">
        <v>143</v>
      </c>
      <c r="G378" s="164"/>
      <c r="H378" s="234">
        <v>400000</v>
      </c>
    </row>
    <row r="379" spans="1:8" s="152" customFormat="1" ht="15.6" customHeight="1" x14ac:dyDescent="0.25">
      <c r="A379" s="241" t="s">
        <v>663</v>
      </c>
      <c r="B379" s="168" t="s">
        <v>14</v>
      </c>
      <c r="C379" s="169">
        <v>43</v>
      </c>
      <c r="D379" s="187"/>
      <c r="E379" s="171">
        <v>323</v>
      </c>
      <c r="F379" s="245"/>
      <c r="G379" s="164"/>
      <c r="H379" s="158">
        <f t="shared" ref="H379" si="142">SUM(H380:H383)</f>
        <v>12186000</v>
      </c>
    </row>
    <row r="380" spans="1:8" s="152" customFormat="1" ht="15.6" customHeight="1" x14ac:dyDescent="0.25">
      <c r="A380" s="241" t="s">
        <v>663</v>
      </c>
      <c r="B380" s="144" t="s">
        <v>14</v>
      </c>
      <c r="C380" s="145">
        <v>43</v>
      </c>
      <c r="D380" s="146" t="s">
        <v>25</v>
      </c>
      <c r="E380" s="173">
        <v>3232</v>
      </c>
      <c r="F380" s="245" t="s">
        <v>118</v>
      </c>
      <c r="G380" s="164"/>
      <c r="H380" s="234">
        <v>7700000</v>
      </c>
    </row>
    <row r="381" spans="1:8" s="152" customFormat="1" ht="15.6" customHeight="1" x14ac:dyDescent="0.25">
      <c r="A381" s="241" t="s">
        <v>663</v>
      </c>
      <c r="B381" s="144" t="s">
        <v>14</v>
      </c>
      <c r="C381" s="145">
        <v>43</v>
      </c>
      <c r="D381" s="146" t="s">
        <v>25</v>
      </c>
      <c r="E381" s="173">
        <v>3235</v>
      </c>
      <c r="F381" s="245" t="s">
        <v>42</v>
      </c>
      <c r="G381" s="164"/>
      <c r="H381" s="234">
        <v>125000</v>
      </c>
    </row>
    <row r="382" spans="1:8" s="152" customFormat="1" ht="15.6" customHeight="1" x14ac:dyDescent="0.25">
      <c r="A382" s="241" t="s">
        <v>663</v>
      </c>
      <c r="B382" s="144" t="s">
        <v>14</v>
      </c>
      <c r="C382" s="145">
        <v>43</v>
      </c>
      <c r="D382" s="146" t="s">
        <v>25</v>
      </c>
      <c r="E382" s="173">
        <v>3237</v>
      </c>
      <c r="F382" s="245" t="s">
        <v>36</v>
      </c>
      <c r="G382" s="164"/>
      <c r="H382" s="234">
        <v>361000</v>
      </c>
    </row>
    <row r="383" spans="1:8" s="152" customFormat="1" ht="15.6" customHeight="1" x14ac:dyDescent="0.25">
      <c r="A383" s="241" t="s">
        <v>663</v>
      </c>
      <c r="B383" s="144" t="s">
        <v>14</v>
      </c>
      <c r="C383" s="145">
        <v>43</v>
      </c>
      <c r="D383" s="146" t="s">
        <v>25</v>
      </c>
      <c r="E383" s="173">
        <v>3238</v>
      </c>
      <c r="F383" s="245" t="s">
        <v>122</v>
      </c>
      <c r="G383" s="164"/>
      <c r="H383" s="234">
        <v>4000000</v>
      </c>
    </row>
    <row r="384" spans="1:8" s="152" customFormat="1" ht="15.6" customHeight="1" x14ac:dyDescent="0.25">
      <c r="A384" s="241" t="s">
        <v>663</v>
      </c>
      <c r="B384" s="153" t="s">
        <v>14</v>
      </c>
      <c r="C384" s="154">
        <v>43</v>
      </c>
      <c r="D384" s="182"/>
      <c r="E384" s="156">
        <v>329</v>
      </c>
      <c r="F384" s="244"/>
      <c r="G384" s="157"/>
      <c r="H384" s="158">
        <f t="shared" ref="H384" si="143">SUM(H385:H386)</f>
        <v>10100000</v>
      </c>
    </row>
    <row r="385" spans="1:8" s="152" customFormat="1" ht="30" customHeight="1" x14ac:dyDescent="0.25">
      <c r="A385" s="241" t="s">
        <v>663</v>
      </c>
      <c r="B385" s="160" t="s">
        <v>14</v>
      </c>
      <c r="C385" s="161">
        <v>43</v>
      </c>
      <c r="D385" s="183" t="s">
        <v>25</v>
      </c>
      <c r="E385" s="163">
        <v>3291</v>
      </c>
      <c r="F385" s="245" t="s">
        <v>109</v>
      </c>
      <c r="G385" s="164"/>
      <c r="H385" s="234">
        <v>10000000</v>
      </c>
    </row>
    <row r="386" spans="1:8" s="152" customFormat="1" ht="30" customHeight="1" x14ac:dyDescent="0.25">
      <c r="A386" s="241" t="s">
        <v>663</v>
      </c>
      <c r="B386" s="160" t="s">
        <v>14</v>
      </c>
      <c r="C386" s="161">
        <v>43</v>
      </c>
      <c r="D386" s="183" t="s">
        <v>25</v>
      </c>
      <c r="E386" s="163">
        <v>3292</v>
      </c>
      <c r="F386" s="245" t="s">
        <v>123</v>
      </c>
      <c r="G386" s="164"/>
      <c r="H386" s="234">
        <v>100000</v>
      </c>
    </row>
    <row r="387" spans="1:8" s="152" customFormat="1" x14ac:dyDescent="0.25">
      <c r="A387" s="241" t="s">
        <v>663</v>
      </c>
      <c r="B387" s="285" t="s">
        <v>14</v>
      </c>
      <c r="C387" s="286">
        <v>43</v>
      </c>
      <c r="D387" s="287"/>
      <c r="E387" s="317">
        <v>41</v>
      </c>
      <c r="F387" s="288"/>
      <c r="G387" s="289"/>
      <c r="H387" s="290">
        <f t="shared" ref="H387" si="144">H388</f>
        <v>425000</v>
      </c>
    </row>
    <row r="388" spans="1:8" s="152" customFormat="1" ht="15.6" customHeight="1" x14ac:dyDescent="0.25">
      <c r="A388" s="241" t="s">
        <v>663</v>
      </c>
      <c r="B388" s="168" t="s">
        <v>14</v>
      </c>
      <c r="C388" s="169">
        <v>43</v>
      </c>
      <c r="D388" s="187"/>
      <c r="E388" s="171">
        <v>412</v>
      </c>
      <c r="F388" s="245"/>
      <c r="G388" s="164"/>
      <c r="H388" s="158">
        <f t="shared" ref="H388" si="145">H390+H389</f>
        <v>425000</v>
      </c>
    </row>
    <row r="389" spans="1:8" s="152" customFormat="1" ht="15.6" customHeight="1" x14ac:dyDescent="0.25">
      <c r="A389" s="241" t="s">
        <v>663</v>
      </c>
      <c r="B389" s="144" t="s">
        <v>14</v>
      </c>
      <c r="C389" s="145">
        <v>43</v>
      </c>
      <c r="D389" s="146" t="s">
        <v>25</v>
      </c>
      <c r="E389" s="173">
        <v>4123</v>
      </c>
      <c r="F389" s="245" t="s">
        <v>133</v>
      </c>
      <c r="G389" s="164"/>
      <c r="H389" s="233">
        <v>225000</v>
      </c>
    </row>
    <row r="390" spans="1:8" s="152" customFormat="1" ht="15.6" customHeight="1" x14ac:dyDescent="0.25">
      <c r="A390" s="241" t="s">
        <v>663</v>
      </c>
      <c r="B390" s="144" t="s">
        <v>14</v>
      </c>
      <c r="C390" s="145">
        <v>43</v>
      </c>
      <c r="D390" s="146" t="s">
        <v>25</v>
      </c>
      <c r="E390" s="173">
        <v>4126</v>
      </c>
      <c r="F390" s="245" t="s">
        <v>4</v>
      </c>
      <c r="G390" s="164"/>
      <c r="H390" s="234">
        <v>200000</v>
      </c>
    </row>
    <row r="391" spans="1:8" s="152" customFormat="1" ht="15.6" customHeight="1" x14ac:dyDescent="0.25">
      <c r="A391" s="241" t="s">
        <v>663</v>
      </c>
      <c r="B391" s="285" t="s">
        <v>14</v>
      </c>
      <c r="C391" s="286">
        <v>43</v>
      </c>
      <c r="D391" s="287"/>
      <c r="E391" s="317">
        <v>42</v>
      </c>
      <c r="F391" s="288"/>
      <c r="G391" s="289"/>
      <c r="H391" s="290">
        <f t="shared" ref="H391" si="146">H392+H396</f>
        <v>2947500</v>
      </c>
    </row>
    <row r="392" spans="1:8" s="152" customFormat="1" ht="15.6" customHeight="1" x14ac:dyDescent="0.25">
      <c r="A392" s="241" t="s">
        <v>663</v>
      </c>
      <c r="B392" s="168" t="s">
        <v>14</v>
      </c>
      <c r="C392" s="169">
        <v>43</v>
      </c>
      <c r="D392" s="187"/>
      <c r="E392" s="171">
        <v>422</v>
      </c>
      <c r="F392" s="245"/>
      <c r="G392" s="164"/>
      <c r="H392" s="158">
        <f t="shared" ref="H392" si="147">SUM(H393:H395)</f>
        <v>917500</v>
      </c>
    </row>
    <row r="393" spans="1:8" s="152" customFormat="1" ht="15.6" customHeight="1" x14ac:dyDescent="0.25">
      <c r="A393" s="241" t="s">
        <v>663</v>
      </c>
      <c r="B393" s="144" t="s">
        <v>14</v>
      </c>
      <c r="C393" s="145">
        <v>43</v>
      </c>
      <c r="D393" s="146" t="s">
        <v>25</v>
      </c>
      <c r="E393" s="173">
        <v>4221</v>
      </c>
      <c r="F393" s="245" t="s">
        <v>129</v>
      </c>
      <c r="G393" s="164"/>
      <c r="H393" s="234">
        <v>567500</v>
      </c>
    </row>
    <row r="394" spans="1:8" s="152" customFormat="1" ht="15.6" customHeight="1" x14ac:dyDescent="0.25">
      <c r="A394" s="241" t="s">
        <v>663</v>
      </c>
      <c r="B394" s="144" t="s">
        <v>14</v>
      </c>
      <c r="C394" s="145">
        <v>43</v>
      </c>
      <c r="D394" s="146" t="s">
        <v>25</v>
      </c>
      <c r="E394" s="173">
        <v>4222</v>
      </c>
      <c r="F394" s="245" t="s">
        <v>130</v>
      </c>
      <c r="G394" s="164"/>
      <c r="H394" s="234">
        <v>200000</v>
      </c>
    </row>
    <row r="395" spans="1:8" s="152" customFormat="1" ht="15.6" customHeight="1" x14ac:dyDescent="0.25">
      <c r="A395" s="241" t="s">
        <v>663</v>
      </c>
      <c r="B395" s="144" t="s">
        <v>14</v>
      </c>
      <c r="C395" s="145">
        <v>43</v>
      </c>
      <c r="D395" s="146" t="s">
        <v>25</v>
      </c>
      <c r="E395" s="173">
        <v>4227</v>
      </c>
      <c r="F395" s="245" t="s">
        <v>132</v>
      </c>
      <c r="G395" s="164"/>
      <c r="H395" s="234">
        <v>150000</v>
      </c>
    </row>
    <row r="396" spans="1:8" s="152" customFormat="1" ht="15.6" customHeight="1" x14ac:dyDescent="0.25">
      <c r="A396" s="241" t="s">
        <v>663</v>
      </c>
      <c r="B396" s="153" t="s">
        <v>14</v>
      </c>
      <c r="C396" s="154">
        <v>43</v>
      </c>
      <c r="D396" s="182"/>
      <c r="E396" s="156">
        <v>426</v>
      </c>
      <c r="F396" s="244"/>
      <c r="G396" s="157"/>
      <c r="H396" s="158">
        <f t="shared" ref="H396" si="148">H397</f>
        <v>2030000</v>
      </c>
    </row>
    <row r="397" spans="1:8" s="152" customFormat="1" ht="15.6" customHeight="1" x14ac:dyDescent="0.25">
      <c r="A397" s="241" t="s">
        <v>663</v>
      </c>
      <c r="B397" s="160" t="s">
        <v>14</v>
      </c>
      <c r="C397" s="161">
        <v>43</v>
      </c>
      <c r="D397" s="183" t="s">
        <v>25</v>
      </c>
      <c r="E397" s="163">
        <v>4262</v>
      </c>
      <c r="F397" s="245" t="s">
        <v>135</v>
      </c>
      <c r="G397" s="164"/>
      <c r="H397" s="234">
        <v>2030000</v>
      </c>
    </row>
    <row r="398" spans="1:8" s="152" customFormat="1" ht="15.6" customHeight="1" x14ac:dyDescent="0.25">
      <c r="A398" s="241" t="s">
        <v>663</v>
      </c>
      <c r="B398" s="285" t="s">
        <v>14</v>
      </c>
      <c r="C398" s="286">
        <v>43</v>
      </c>
      <c r="D398" s="287"/>
      <c r="E398" s="317">
        <v>45</v>
      </c>
      <c r="F398" s="288"/>
      <c r="G398" s="289"/>
      <c r="H398" s="290">
        <f t="shared" ref="H398" si="149">H399+H401</f>
        <v>3250000</v>
      </c>
    </row>
    <row r="399" spans="1:8" s="152" customFormat="1" ht="15.6" customHeight="1" x14ac:dyDescent="0.25">
      <c r="A399" s="241" t="s">
        <v>663</v>
      </c>
      <c r="B399" s="168" t="s">
        <v>14</v>
      </c>
      <c r="C399" s="169">
        <v>43</v>
      </c>
      <c r="D399" s="187"/>
      <c r="E399" s="171">
        <v>452</v>
      </c>
      <c r="F399" s="245"/>
      <c r="G399" s="164"/>
      <c r="H399" s="159">
        <f t="shared" ref="H399" si="150">H400</f>
        <v>750000</v>
      </c>
    </row>
    <row r="400" spans="1:8" s="152" customFormat="1" ht="15.6" customHeight="1" x14ac:dyDescent="0.25">
      <c r="A400" s="241" t="s">
        <v>663</v>
      </c>
      <c r="B400" s="144" t="s">
        <v>14</v>
      </c>
      <c r="C400" s="145">
        <v>43</v>
      </c>
      <c r="D400" s="146" t="s">
        <v>25</v>
      </c>
      <c r="E400" s="173">
        <v>4521</v>
      </c>
      <c r="F400" s="248" t="s">
        <v>137</v>
      </c>
      <c r="G400" s="191"/>
      <c r="H400" s="234">
        <v>750000</v>
      </c>
    </row>
    <row r="401" spans="1:8" s="152" customFormat="1" ht="15.6" customHeight="1" x14ac:dyDescent="0.25">
      <c r="A401" s="241" t="s">
        <v>663</v>
      </c>
      <c r="B401" s="168" t="s">
        <v>14</v>
      </c>
      <c r="C401" s="169">
        <v>43</v>
      </c>
      <c r="D401" s="187"/>
      <c r="E401" s="171">
        <v>453</v>
      </c>
      <c r="F401" s="245"/>
      <c r="G401" s="164"/>
      <c r="H401" s="159">
        <f t="shared" ref="H401" si="151">H402</f>
        <v>2500000</v>
      </c>
    </row>
    <row r="402" spans="1:8" s="152" customFormat="1" ht="15.6" customHeight="1" x14ac:dyDescent="0.25">
      <c r="A402" s="241" t="s">
        <v>663</v>
      </c>
      <c r="B402" s="144" t="s">
        <v>14</v>
      </c>
      <c r="C402" s="145">
        <v>43</v>
      </c>
      <c r="D402" s="146" t="s">
        <v>25</v>
      </c>
      <c r="E402" s="173">
        <v>4531</v>
      </c>
      <c r="F402" s="245" t="s">
        <v>145</v>
      </c>
      <c r="G402" s="164"/>
      <c r="H402" s="234">
        <v>2500000</v>
      </c>
    </row>
    <row r="403" spans="1:8" s="152" customFormat="1" ht="15.6" customHeight="1" x14ac:dyDescent="0.25">
      <c r="A403" s="241" t="s">
        <v>663</v>
      </c>
      <c r="B403" s="285" t="s">
        <v>14</v>
      </c>
      <c r="C403" s="286">
        <v>51</v>
      </c>
      <c r="D403" s="287"/>
      <c r="E403" s="317">
        <v>32</v>
      </c>
      <c r="F403" s="288"/>
      <c r="G403" s="289"/>
      <c r="H403" s="290">
        <f t="shared" ref="H403:H404" si="152">H404</f>
        <v>50000</v>
      </c>
    </row>
    <row r="404" spans="1:8" s="152" customFormat="1" ht="15.6" customHeight="1" x14ac:dyDescent="0.25">
      <c r="A404" s="241" t="s">
        <v>663</v>
      </c>
      <c r="B404" s="168" t="s">
        <v>14</v>
      </c>
      <c r="C404" s="169">
        <v>51</v>
      </c>
      <c r="D404" s="187"/>
      <c r="E404" s="171">
        <v>321</v>
      </c>
      <c r="F404" s="245"/>
      <c r="G404" s="164"/>
      <c r="H404" s="159">
        <f t="shared" si="152"/>
        <v>50000</v>
      </c>
    </row>
    <row r="405" spans="1:8" s="152" customFormat="1" ht="15.6" customHeight="1" x14ac:dyDescent="0.25">
      <c r="A405" s="241" t="s">
        <v>663</v>
      </c>
      <c r="B405" s="144" t="s">
        <v>14</v>
      </c>
      <c r="C405" s="145">
        <v>51</v>
      </c>
      <c r="D405" s="146" t="s">
        <v>25</v>
      </c>
      <c r="E405" s="173">
        <v>3211</v>
      </c>
      <c r="F405" s="245" t="s">
        <v>110</v>
      </c>
      <c r="G405" s="164"/>
      <c r="H405" s="234">
        <v>50000</v>
      </c>
    </row>
    <row r="406" spans="1:8" s="152" customFormat="1" ht="15.6" customHeight="1" x14ac:dyDescent="0.25">
      <c r="A406" s="241" t="s">
        <v>663</v>
      </c>
      <c r="B406" s="285" t="s">
        <v>14</v>
      </c>
      <c r="C406" s="286">
        <v>52</v>
      </c>
      <c r="D406" s="287"/>
      <c r="E406" s="317">
        <v>32</v>
      </c>
      <c r="F406" s="288"/>
      <c r="G406" s="289"/>
      <c r="H406" s="290">
        <f t="shared" ref="H406:H407" si="153">H407</f>
        <v>100000</v>
      </c>
    </row>
    <row r="407" spans="1:8" s="152" customFormat="1" ht="15.6" customHeight="1" x14ac:dyDescent="0.25">
      <c r="A407" s="241" t="s">
        <v>663</v>
      </c>
      <c r="B407" s="153" t="s">
        <v>14</v>
      </c>
      <c r="C407" s="154">
        <v>52</v>
      </c>
      <c r="D407" s="182"/>
      <c r="E407" s="156">
        <v>324</v>
      </c>
      <c r="F407" s="244"/>
      <c r="G407" s="157"/>
      <c r="H407" s="159">
        <f t="shared" si="153"/>
        <v>100000</v>
      </c>
    </row>
    <row r="408" spans="1:8" s="152" customFormat="1" ht="30" customHeight="1" x14ac:dyDescent="0.25">
      <c r="A408" s="241" t="s">
        <v>663</v>
      </c>
      <c r="B408" s="160" t="s">
        <v>14</v>
      </c>
      <c r="C408" s="161">
        <v>52</v>
      </c>
      <c r="D408" s="183" t="s">
        <v>25</v>
      </c>
      <c r="E408" s="163">
        <v>3241</v>
      </c>
      <c r="F408" s="245" t="s">
        <v>236</v>
      </c>
      <c r="G408" s="164"/>
      <c r="H408" s="234">
        <v>100000</v>
      </c>
    </row>
    <row r="409" spans="1:8" s="166" customFormat="1" x14ac:dyDescent="0.25">
      <c r="A409" s="241" t="s">
        <v>663</v>
      </c>
      <c r="B409" s="285" t="s">
        <v>14</v>
      </c>
      <c r="C409" s="286">
        <v>559</v>
      </c>
      <c r="D409" s="287"/>
      <c r="E409" s="317">
        <v>31</v>
      </c>
      <c r="F409" s="288"/>
      <c r="G409" s="289"/>
      <c r="H409" s="290">
        <f>H410+H412</f>
        <v>133500</v>
      </c>
    </row>
    <row r="410" spans="1:8" s="167" customFormat="1" x14ac:dyDescent="0.25">
      <c r="A410" s="241" t="s">
        <v>663</v>
      </c>
      <c r="B410" s="259" t="s">
        <v>14</v>
      </c>
      <c r="C410" s="154">
        <v>559</v>
      </c>
      <c r="D410" s="155"/>
      <c r="E410" s="156">
        <v>311</v>
      </c>
      <c r="F410" s="244"/>
      <c r="G410" s="157"/>
      <c r="H410" s="158">
        <f t="shared" ref="H410" si="154">H411</f>
        <v>115000</v>
      </c>
    </row>
    <row r="411" spans="1:8" s="166" customFormat="1" x14ac:dyDescent="0.25">
      <c r="A411" s="241" t="s">
        <v>663</v>
      </c>
      <c r="B411" s="229" t="s">
        <v>14</v>
      </c>
      <c r="C411" s="161">
        <v>559</v>
      </c>
      <c r="D411" s="162" t="s">
        <v>25</v>
      </c>
      <c r="E411" s="163">
        <v>3111</v>
      </c>
      <c r="F411" s="245" t="s">
        <v>19</v>
      </c>
      <c r="G411" s="164"/>
      <c r="H411" s="234">
        <v>115000</v>
      </c>
    </row>
    <row r="412" spans="1:8" s="167" customFormat="1" x14ac:dyDescent="0.25">
      <c r="A412" s="241" t="s">
        <v>663</v>
      </c>
      <c r="B412" s="259" t="s">
        <v>14</v>
      </c>
      <c r="C412" s="154">
        <v>559</v>
      </c>
      <c r="D412" s="155"/>
      <c r="E412" s="156">
        <v>313</v>
      </c>
      <c r="F412" s="244"/>
      <c r="G412" s="157"/>
      <c r="H412" s="158">
        <f t="shared" ref="H412" si="155">H413+H414</f>
        <v>18500</v>
      </c>
    </row>
    <row r="413" spans="1:8" s="166" customFormat="1" ht="32.4" customHeight="1" x14ac:dyDescent="0.25">
      <c r="A413" s="241" t="s">
        <v>663</v>
      </c>
      <c r="B413" s="229" t="s">
        <v>14</v>
      </c>
      <c r="C413" s="161">
        <v>559</v>
      </c>
      <c r="D413" s="162" t="s">
        <v>25</v>
      </c>
      <c r="E413" s="163">
        <v>3132</v>
      </c>
      <c r="F413" s="245" t="s">
        <v>609</v>
      </c>
      <c r="G413" s="164"/>
      <c r="H413" s="234">
        <v>16500</v>
      </c>
    </row>
    <row r="414" spans="1:8" s="166" customFormat="1" ht="30" x14ac:dyDescent="0.25">
      <c r="A414" s="241" t="s">
        <v>663</v>
      </c>
      <c r="B414" s="229" t="s">
        <v>14</v>
      </c>
      <c r="C414" s="161">
        <v>559</v>
      </c>
      <c r="D414" s="162" t="s">
        <v>25</v>
      </c>
      <c r="E414" s="163">
        <v>3133</v>
      </c>
      <c r="F414" s="245" t="s">
        <v>610</v>
      </c>
      <c r="G414" s="164"/>
      <c r="H414" s="234">
        <v>2000</v>
      </c>
    </row>
    <row r="415" spans="1:8" s="152" customFormat="1" ht="15.6" customHeight="1" x14ac:dyDescent="0.25">
      <c r="A415" s="241" t="s">
        <v>663</v>
      </c>
      <c r="B415" s="285" t="s">
        <v>14</v>
      </c>
      <c r="C415" s="286">
        <v>559</v>
      </c>
      <c r="D415" s="287"/>
      <c r="E415" s="317">
        <v>42</v>
      </c>
      <c r="F415" s="288"/>
      <c r="G415" s="289"/>
      <c r="H415" s="290">
        <f>H416+H418</f>
        <v>965000</v>
      </c>
    </row>
    <row r="416" spans="1:8" s="152" customFormat="1" ht="15.6" customHeight="1" x14ac:dyDescent="0.25">
      <c r="A416" s="241" t="s">
        <v>663</v>
      </c>
      <c r="B416" s="153" t="s">
        <v>14</v>
      </c>
      <c r="C416" s="154">
        <v>559</v>
      </c>
      <c r="D416" s="182"/>
      <c r="E416" s="156">
        <v>422</v>
      </c>
      <c r="F416" s="244"/>
      <c r="G416" s="157"/>
      <c r="H416" s="159">
        <f t="shared" ref="H416" si="156">H417</f>
        <v>85000</v>
      </c>
    </row>
    <row r="417" spans="1:8" s="152" customFormat="1" x14ac:dyDescent="0.25">
      <c r="A417" s="241" t="s">
        <v>663</v>
      </c>
      <c r="B417" s="160" t="s">
        <v>14</v>
      </c>
      <c r="C417" s="161">
        <v>559</v>
      </c>
      <c r="D417" s="183" t="s">
        <v>25</v>
      </c>
      <c r="E417" s="163">
        <v>4221</v>
      </c>
      <c r="F417" s="245" t="s">
        <v>129</v>
      </c>
      <c r="G417" s="164"/>
      <c r="H417" s="234">
        <v>85000</v>
      </c>
    </row>
    <row r="418" spans="1:8" s="152" customFormat="1" ht="15.6" customHeight="1" x14ac:dyDescent="0.25">
      <c r="A418" s="241" t="s">
        <v>663</v>
      </c>
      <c r="B418" s="153" t="s">
        <v>14</v>
      </c>
      <c r="C418" s="154">
        <v>559</v>
      </c>
      <c r="D418" s="182"/>
      <c r="E418" s="156">
        <v>426</v>
      </c>
      <c r="F418" s="244"/>
      <c r="G418" s="157"/>
      <c r="H418" s="159">
        <f t="shared" ref="H418" si="157">H419</f>
        <v>880000</v>
      </c>
    </row>
    <row r="419" spans="1:8" s="152" customFormat="1" x14ac:dyDescent="0.25">
      <c r="A419" s="241" t="s">
        <v>663</v>
      </c>
      <c r="B419" s="160" t="s">
        <v>14</v>
      </c>
      <c r="C419" s="161">
        <v>559</v>
      </c>
      <c r="D419" s="183" t="s">
        <v>25</v>
      </c>
      <c r="E419" s="163">
        <v>4262</v>
      </c>
      <c r="F419" s="245" t="s">
        <v>135</v>
      </c>
      <c r="G419" s="164"/>
      <c r="H419" s="234">
        <v>880000</v>
      </c>
    </row>
    <row r="420" spans="1:8" ht="31.2" x14ac:dyDescent="0.25">
      <c r="A420" s="241" t="s">
        <v>663</v>
      </c>
      <c r="B420" s="292" t="s">
        <v>8</v>
      </c>
      <c r="C420" s="292"/>
      <c r="D420" s="293"/>
      <c r="E420" s="293"/>
      <c r="F420" s="294" t="s">
        <v>363</v>
      </c>
      <c r="G420" s="295" t="s">
        <v>723</v>
      </c>
      <c r="H420" s="296">
        <f t="shared" ref="H420" si="158">H421+H424</f>
        <v>7200000</v>
      </c>
    </row>
    <row r="421" spans="1:8" x14ac:dyDescent="0.25">
      <c r="A421" s="241" t="s">
        <v>663</v>
      </c>
      <c r="B421" s="285" t="s">
        <v>8</v>
      </c>
      <c r="C421" s="286">
        <v>11</v>
      </c>
      <c r="D421" s="287"/>
      <c r="E421" s="317">
        <v>42</v>
      </c>
      <c r="F421" s="288"/>
      <c r="G421" s="289"/>
      <c r="H421" s="290">
        <f t="shared" ref="H421:H422" si="159">H422</f>
        <v>1200000</v>
      </c>
    </row>
    <row r="422" spans="1:8" s="166" customFormat="1" x14ac:dyDescent="0.25">
      <c r="A422" s="241" t="s">
        <v>663</v>
      </c>
      <c r="B422" s="153" t="s">
        <v>8</v>
      </c>
      <c r="C422" s="154">
        <v>11</v>
      </c>
      <c r="D422" s="182"/>
      <c r="E422" s="156">
        <v>423</v>
      </c>
      <c r="F422" s="244"/>
      <c r="G422" s="157"/>
      <c r="H422" s="158">
        <f t="shared" si="159"/>
        <v>1200000</v>
      </c>
    </row>
    <row r="423" spans="1:8" s="166" customFormat="1" x14ac:dyDescent="0.25">
      <c r="A423" s="241" t="s">
        <v>663</v>
      </c>
      <c r="B423" s="160" t="s">
        <v>8</v>
      </c>
      <c r="C423" s="161">
        <v>11</v>
      </c>
      <c r="D423" s="183" t="s">
        <v>25</v>
      </c>
      <c r="E423" s="163">
        <v>4231</v>
      </c>
      <c r="F423" s="245" t="s">
        <v>128</v>
      </c>
      <c r="G423" s="157"/>
      <c r="H423" s="233">
        <v>1200000</v>
      </c>
    </row>
    <row r="424" spans="1:8" s="166" customFormat="1" x14ac:dyDescent="0.25">
      <c r="A424" s="241" t="s">
        <v>663</v>
      </c>
      <c r="B424" s="285" t="s">
        <v>8</v>
      </c>
      <c r="C424" s="286">
        <v>43</v>
      </c>
      <c r="D424" s="287"/>
      <c r="E424" s="317">
        <v>42</v>
      </c>
      <c r="F424" s="288"/>
      <c r="G424" s="289"/>
      <c r="H424" s="290">
        <f t="shared" ref="H424:H425" si="160">H425</f>
        <v>6000000</v>
      </c>
    </row>
    <row r="425" spans="1:8" s="167" customFormat="1" x14ac:dyDescent="0.25">
      <c r="A425" s="241" t="s">
        <v>663</v>
      </c>
      <c r="B425" s="153" t="s">
        <v>8</v>
      </c>
      <c r="C425" s="154">
        <v>43</v>
      </c>
      <c r="D425" s="182"/>
      <c r="E425" s="156">
        <v>423</v>
      </c>
      <c r="F425" s="244"/>
      <c r="G425" s="157"/>
      <c r="H425" s="158">
        <f t="shared" si="160"/>
        <v>6000000</v>
      </c>
    </row>
    <row r="426" spans="1:8" s="166" customFormat="1" ht="30" x14ac:dyDescent="0.25">
      <c r="A426" s="241" t="s">
        <v>663</v>
      </c>
      <c r="B426" s="160" t="s">
        <v>8</v>
      </c>
      <c r="C426" s="161">
        <v>43</v>
      </c>
      <c r="D426" s="183" t="s">
        <v>25</v>
      </c>
      <c r="E426" s="163">
        <v>4233</v>
      </c>
      <c r="F426" s="245" t="s">
        <v>142</v>
      </c>
      <c r="G426" s="164"/>
      <c r="H426" s="234">
        <v>6000000</v>
      </c>
    </row>
    <row r="427" spans="1:8" s="166" customFormat="1" ht="46.8" x14ac:dyDescent="0.25">
      <c r="A427" s="241" t="s">
        <v>663</v>
      </c>
      <c r="B427" s="292" t="s">
        <v>91</v>
      </c>
      <c r="C427" s="292"/>
      <c r="D427" s="293"/>
      <c r="E427" s="293"/>
      <c r="F427" s="294" t="s">
        <v>90</v>
      </c>
      <c r="G427" s="295" t="s">
        <v>723</v>
      </c>
      <c r="H427" s="296">
        <f t="shared" ref="H427" si="161">H431+H428</f>
        <v>2300000</v>
      </c>
    </row>
    <row r="428" spans="1:8" s="166" customFormat="1" x14ac:dyDescent="0.25">
      <c r="A428" s="241" t="s">
        <v>663</v>
      </c>
      <c r="B428" s="285" t="s">
        <v>91</v>
      </c>
      <c r="C428" s="286">
        <v>43</v>
      </c>
      <c r="D428" s="287"/>
      <c r="E428" s="317">
        <v>41</v>
      </c>
      <c r="F428" s="288"/>
      <c r="G428" s="289"/>
      <c r="H428" s="290">
        <f>H429</f>
        <v>200000</v>
      </c>
    </row>
    <row r="429" spans="1:8" s="167" customFormat="1" x14ac:dyDescent="0.25">
      <c r="A429" s="241" t="s">
        <v>663</v>
      </c>
      <c r="B429" s="153" t="s">
        <v>91</v>
      </c>
      <c r="C429" s="154">
        <v>43</v>
      </c>
      <c r="D429" s="155"/>
      <c r="E429" s="156">
        <v>412</v>
      </c>
      <c r="F429" s="244"/>
      <c r="G429" s="157"/>
      <c r="H429" s="158">
        <f t="shared" ref="H429" si="162">SUM(H430)</f>
        <v>200000</v>
      </c>
    </row>
    <row r="430" spans="1:8" s="235" customFormat="1" x14ac:dyDescent="0.25">
      <c r="A430" s="241" t="s">
        <v>663</v>
      </c>
      <c r="B430" s="228" t="s">
        <v>91</v>
      </c>
      <c r="C430" s="229">
        <v>43</v>
      </c>
      <c r="D430" s="230" t="s">
        <v>25</v>
      </c>
      <c r="E430" s="231">
        <v>4123</v>
      </c>
      <c r="F430" s="249" t="s">
        <v>133</v>
      </c>
      <c r="G430" s="232"/>
      <c r="H430" s="234">
        <v>200000</v>
      </c>
    </row>
    <row r="431" spans="1:8" s="166" customFormat="1" x14ac:dyDescent="0.25">
      <c r="A431" s="241" t="s">
        <v>663</v>
      </c>
      <c r="B431" s="285" t="s">
        <v>91</v>
      </c>
      <c r="C431" s="286">
        <v>43</v>
      </c>
      <c r="D431" s="287"/>
      <c r="E431" s="317">
        <v>42</v>
      </c>
      <c r="F431" s="288"/>
      <c r="G431" s="289"/>
      <c r="H431" s="290">
        <f>H432</f>
        <v>2100000</v>
      </c>
    </row>
    <row r="432" spans="1:8" s="167" customFormat="1" x14ac:dyDescent="0.25">
      <c r="A432" s="241" t="s">
        <v>663</v>
      </c>
      <c r="B432" s="153" t="s">
        <v>91</v>
      </c>
      <c r="C432" s="154">
        <v>43</v>
      </c>
      <c r="D432" s="155"/>
      <c r="E432" s="156">
        <v>422</v>
      </c>
      <c r="F432" s="244"/>
      <c r="G432" s="157"/>
      <c r="H432" s="158">
        <f t="shared" ref="H432" si="163">SUM(H433)</f>
        <v>2100000</v>
      </c>
    </row>
    <row r="433" spans="1:8" s="235" customFormat="1" x14ac:dyDescent="0.25">
      <c r="A433" s="241" t="s">
        <v>663</v>
      </c>
      <c r="B433" s="228" t="s">
        <v>91</v>
      </c>
      <c r="C433" s="229">
        <v>43</v>
      </c>
      <c r="D433" s="230" t="s">
        <v>25</v>
      </c>
      <c r="E433" s="231">
        <v>4227</v>
      </c>
      <c r="F433" s="249" t="s">
        <v>132</v>
      </c>
      <c r="G433" s="232"/>
      <c r="H433" s="234">
        <v>2100000</v>
      </c>
    </row>
    <row r="434" spans="1:8" ht="46.8" x14ac:dyDescent="0.25">
      <c r="A434" s="241" t="s">
        <v>663</v>
      </c>
      <c r="B434" s="292" t="s">
        <v>747</v>
      </c>
      <c r="C434" s="292"/>
      <c r="D434" s="293"/>
      <c r="E434" s="293"/>
      <c r="F434" s="294" t="s">
        <v>744</v>
      </c>
      <c r="G434" s="295" t="s">
        <v>723</v>
      </c>
      <c r="H434" s="296">
        <f t="shared" ref="H434:H436" si="164">H435</f>
        <v>5000000</v>
      </c>
    </row>
    <row r="435" spans="1:8" x14ac:dyDescent="0.25">
      <c r="A435" s="241" t="s">
        <v>663</v>
      </c>
      <c r="B435" s="285" t="s">
        <v>747</v>
      </c>
      <c r="C435" s="286">
        <v>11</v>
      </c>
      <c r="D435" s="287"/>
      <c r="E435" s="317">
        <v>42</v>
      </c>
      <c r="F435" s="288"/>
      <c r="G435" s="289"/>
      <c r="H435" s="290">
        <f t="shared" si="164"/>
        <v>5000000</v>
      </c>
    </row>
    <row r="436" spans="1:8" s="152" customFormat="1" ht="15.6" customHeight="1" x14ac:dyDescent="0.25">
      <c r="A436" s="241" t="s">
        <v>663</v>
      </c>
      <c r="B436" s="153" t="s">
        <v>747</v>
      </c>
      <c r="C436" s="154">
        <v>11</v>
      </c>
      <c r="D436" s="155"/>
      <c r="E436" s="156">
        <v>422</v>
      </c>
      <c r="F436" s="244"/>
      <c r="G436" s="157"/>
      <c r="H436" s="158">
        <f t="shared" si="164"/>
        <v>5000000</v>
      </c>
    </row>
    <row r="437" spans="1:8" s="265" customFormat="1" x14ac:dyDescent="0.25">
      <c r="A437" s="354" t="s">
        <v>663</v>
      </c>
      <c r="B437" s="228" t="s">
        <v>747</v>
      </c>
      <c r="C437" s="229">
        <v>11</v>
      </c>
      <c r="D437" s="230" t="s">
        <v>25</v>
      </c>
      <c r="E437" s="231">
        <v>4227</v>
      </c>
      <c r="F437" s="249" t="s">
        <v>132</v>
      </c>
      <c r="G437" s="232"/>
      <c r="H437" s="234">
        <v>5000000</v>
      </c>
    </row>
    <row r="438" spans="1:8" ht="31.2" x14ac:dyDescent="0.25">
      <c r="A438" s="241" t="s">
        <v>663</v>
      </c>
      <c r="B438" s="292" t="s">
        <v>748</v>
      </c>
      <c r="C438" s="292"/>
      <c r="D438" s="293"/>
      <c r="E438" s="293"/>
      <c r="F438" s="294" t="s">
        <v>745</v>
      </c>
      <c r="G438" s="295" t="s">
        <v>723</v>
      </c>
      <c r="H438" s="296">
        <f t="shared" ref="H438:H440" si="165">H439</f>
        <v>3000000</v>
      </c>
    </row>
    <row r="439" spans="1:8" x14ac:dyDescent="0.25">
      <c r="A439" s="241" t="s">
        <v>663</v>
      </c>
      <c r="B439" s="285" t="s">
        <v>748</v>
      </c>
      <c r="C439" s="286">
        <v>11</v>
      </c>
      <c r="D439" s="287"/>
      <c r="E439" s="317">
        <v>38</v>
      </c>
      <c r="F439" s="288"/>
      <c r="G439" s="289"/>
      <c r="H439" s="290">
        <f t="shared" si="165"/>
        <v>3000000</v>
      </c>
    </row>
    <row r="440" spans="1:8" s="152" customFormat="1" ht="15.6" customHeight="1" x14ac:dyDescent="0.25">
      <c r="A440" s="241" t="s">
        <v>663</v>
      </c>
      <c r="B440" s="153" t="s">
        <v>748</v>
      </c>
      <c r="C440" s="154">
        <v>11</v>
      </c>
      <c r="D440" s="155"/>
      <c r="E440" s="156">
        <v>386</v>
      </c>
      <c r="F440" s="244"/>
      <c r="G440" s="157"/>
      <c r="H440" s="158">
        <f t="shared" si="165"/>
        <v>3000000</v>
      </c>
    </row>
    <row r="441" spans="1:8" s="265" customFormat="1" ht="45" x14ac:dyDescent="0.25">
      <c r="A441" s="354" t="s">
        <v>663</v>
      </c>
      <c r="B441" s="228" t="s">
        <v>748</v>
      </c>
      <c r="C441" s="229">
        <v>11</v>
      </c>
      <c r="D441" s="230" t="s">
        <v>25</v>
      </c>
      <c r="E441" s="231">
        <v>3861</v>
      </c>
      <c r="F441" s="249" t="s">
        <v>282</v>
      </c>
      <c r="G441" s="232"/>
      <c r="H441" s="234">
        <v>3000000</v>
      </c>
    </row>
    <row r="442" spans="1:8" ht="46.8" x14ac:dyDescent="0.25">
      <c r="A442" s="241" t="s">
        <v>663</v>
      </c>
      <c r="B442" s="292" t="s">
        <v>749</v>
      </c>
      <c r="C442" s="292"/>
      <c r="D442" s="293"/>
      <c r="E442" s="293"/>
      <c r="F442" s="294" t="s">
        <v>753</v>
      </c>
      <c r="G442" s="295" t="s">
        <v>723</v>
      </c>
      <c r="H442" s="296">
        <f t="shared" ref="H442" si="166">H443+H446</f>
        <v>410000</v>
      </c>
    </row>
    <row r="443" spans="1:8" x14ac:dyDescent="0.25">
      <c r="A443" s="241" t="s">
        <v>663</v>
      </c>
      <c r="B443" s="285" t="s">
        <v>749</v>
      </c>
      <c r="C443" s="286">
        <v>12</v>
      </c>
      <c r="D443" s="287"/>
      <c r="E443" s="317">
        <v>42</v>
      </c>
      <c r="F443" s="288"/>
      <c r="G443" s="289"/>
      <c r="H443" s="290">
        <f t="shared" ref="H443:H444" si="167">H444</f>
        <v>61500</v>
      </c>
    </row>
    <row r="444" spans="1:8" s="152" customFormat="1" ht="15.6" customHeight="1" x14ac:dyDescent="0.25">
      <c r="A444" s="241" t="s">
        <v>663</v>
      </c>
      <c r="B444" s="153" t="s">
        <v>749</v>
      </c>
      <c r="C444" s="154">
        <v>12</v>
      </c>
      <c r="D444" s="155"/>
      <c r="E444" s="156">
        <v>426</v>
      </c>
      <c r="F444" s="244"/>
      <c r="G444" s="157"/>
      <c r="H444" s="158">
        <f t="shared" si="167"/>
        <v>61500</v>
      </c>
    </row>
    <row r="445" spans="1:8" s="265" customFormat="1" x14ac:dyDescent="0.25">
      <c r="A445" s="354" t="s">
        <v>663</v>
      </c>
      <c r="B445" s="228" t="s">
        <v>749</v>
      </c>
      <c r="C445" s="229">
        <v>12</v>
      </c>
      <c r="D445" s="230" t="s">
        <v>25</v>
      </c>
      <c r="E445" s="231">
        <v>4262</v>
      </c>
      <c r="F445" s="249" t="s">
        <v>746</v>
      </c>
      <c r="G445" s="232"/>
      <c r="H445" s="234">
        <v>61500</v>
      </c>
    </row>
    <row r="446" spans="1:8" x14ac:dyDescent="0.25">
      <c r="A446" s="241" t="s">
        <v>663</v>
      </c>
      <c r="B446" s="285" t="s">
        <v>749</v>
      </c>
      <c r="C446" s="286">
        <v>559</v>
      </c>
      <c r="D446" s="287"/>
      <c r="E446" s="317">
        <v>42</v>
      </c>
      <c r="F446" s="288"/>
      <c r="G446" s="289"/>
      <c r="H446" s="290">
        <f t="shared" ref="H446:H447" si="168">H447</f>
        <v>348500</v>
      </c>
    </row>
    <row r="447" spans="1:8" s="152" customFormat="1" ht="15.6" customHeight="1" x14ac:dyDescent="0.25">
      <c r="A447" s="241" t="s">
        <v>663</v>
      </c>
      <c r="B447" s="153" t="s">
        <v>749</v>
      </c>
      <c r="C447" s="154">
        <v>559</v>
      </c>
      <c r="D447" s="155"/>
      <c r="E447" s="156">
        <v>426</v>
      </c>
      <c r="F447" s="244"/>
      <c r="G447" s="157"/>
      <c r="H447" s="158">
        <f t="shared" si="168"/>
        <v>348500</v>
      </c>
    </row>
    <row r="448" spans="1:8" s="265" customFormat="1" x14ac:dyDescent="0.25">
      <c r="A448" s="354" t="s">
        <v>663</v>
      </c>
      <c r="B448" s="228" t="s">
        <v>749</v>
      </c>
      <c r="C448" s="229">
        <v>559</v>
      </c>
      <c r="D448" s="230" t="s">
        <v>25</v>
      </c>
      <c r="E448" s="231">
        <v>4262</v>
      </c>
      <c r="F448" s="249" t="s">
        <v>746</v>
      </c>
      <c r="G448" s="232"/>
      <c r="H448" s="234">
        <v>348500</v>
      </c>
    </row>
    <row r="449" spans="1:16372" ht="62.4" x14ac:dyDescent="0.25">
      <c r="A449" s="241" t="s">
        <v>663</v>
      </c>
      <c r="B449" s="292" t="s">
        <v>738</v>
      </c>
      <c r="C449" s="292"/>
      <c r="D449" s="293"/>
      <c r="E449" s="293"/>
      <c r="F449" s="294" t="s">
        <v>769</v>
      </c>
      <c r="G449" s="295" t="s">
        <v>723</v>
      </c>
      <c r="H449" s="296">
        <f t="shared" ref="H449:H450" si="169">H450</f>
        <v>3000000</v>
      </c>
    </row>
    <row r="450" spans="1:16372" x14ac:dyDescent="0.25">
      <c r="A450" s="241" t="s">
        <v>663</v>
      </c>
      <c r="B450" s="285" t="s">
        <v>738</v>
      </c>
      <c r="C450" s="286">
        <v>11</v>
      </c>
      <c r="D450" s="287"/>
      <c r="E450" s="317">
        <v>36</v>
      </c>
      <c r="F450" s="288"/>
      <c r="G450" s="289"/>
      <c r="H450" s="290">
        <f t="shared" si="169"/>
        <v>3000000</v>
      </c>
    </row>
    <row r="451" spans="1:16372" s="152" customFormat="1" ht="15.6" customHeight="1" x14ac:dyDescent="0.25">
      <c r="A451" s="241" t="s">
        <v>663</v>
      </c>
      <c r="B451" s="153" t="s">
        <v>738</v>
      </c>
      <c r="C451" s="154">
        <v>11</v>
      </c>
      <c r="D451" s="155"/>
      <c r="E451" s="156">
        <v>366</v>
      </c>
      <c r="F451" s="244"/>
      <c r="G451" s="157"/>
      <c r="H451" s="158">
        <f t="shared" ref="H451" si="170">SUM(H452)</f>
        <v>3000000</v>
      </c>
    </row>
    <row r="452" spans="1:16372" s="152" customFormat="1" ht="30" customHeight="1" x14ac:dyDescent="0.25">
      <c r="A452" s="241" t="s">
        <v>663</v>
      </c>
      <c r="B452" s="160" t="s">
        <v>738</v>
      </c>
      <c r="C452" s="161">
        <v>11</v>
      </c>
      <c r="D452" s="162" t="s">
        <v>25</v>
      </c>
      <c r="E452" s="163">
        <v>3662</v>
      </c>
      <c r="F452" s="245" t="s">
        <v>737</v>
      </c>
      <c r="G452" s="164"/>
      <c r="H452" s="234">
        <v>3000000</v>
      </c>
    </row>
    <row r="453" spans="1:16372" s="318" customFormat="1" ht="46.8" x14ac:dyDescent="0.25">
      <c r="A453" s="241" t="s">
        <v>663</v>
      </c>
      <c r="B453" s="292" t="s">
        <v>766</v>
      </c>
      <c r="C453" s="292"/>
      <c r="D453" s="293"/>
      <c r="E453" s="293"/>
      <c r="F453" s="294" t="s">
        <v>767</v>
      </c>
      <c r="G453" s="295" t="s">
        <v>723</v>
      </c>
      <c r="H453" s="296">
        <f t="shared" ref="H453:H454" si="171">H454</f>
        <v>2300000</v>
      </c>
    </row>
    <row r="454" spans="1:16372" s="318" customFormat="1" x14ac:dyDescent="0.25">
      <c r="A454" s="241" t="s">
        <v>663</v>
      </c>
      <c r="B454" s="285" t="s">
        <v>766</v>
      </c>
      <c r="C454" s="286">
        <v>11</v>
      </c>
      <c r="D454" s="287"/>
      <c r="E454" s="317">
        <v>36</v>
      </c>
      <c r="F454" s="288"/>
      <c r="G454" s="289"/>
      <c r="H454" s="290">
        <f t="shared" si="171"/>
        <v>2300000</v>
      </c>
    </row>
    <row r="455" spans="1:16372" s="320" customFormat="1" ht="15.6" customHeight="1" x14ac:dyDescent="0.25">
      <c r="A455" s="241" t="s">
        <v>663</v>
      </c>
      <c r="B455" s="153" t="s">
        <v>766</v>
      </c>
      <c r="C455" s="154">
        <v>11</v>
      </c>
      <c r="D455" s="155"/>
      <c r="E455" s="156">
        <v>363</v>
      </c>
      <c r="F455" s="244"/>
      <c r="G455" s="157"/>
      <c r="H455" s="158">
        <f t="shared" ref="H455" si="172">SUM(H456)</f>
        <v>2300000</v>
      </c>
    </row>
    <row r="456" spans="1:16372" s="320" customFormat="1" ht="30" customHeight="1" x14ac:dyDescent="0.25">
      <c r="A456" s="241" t="s">
        <v>663</v>
      </c>
      <c r="B456" s="160" t="s">
        <v>766</v>
      </c>
      <c r="C456" s="161">
        <v>11</v>
      </c>
      <c r="D456" s="162" t="s">
        <v>25</v>
      </c>
      <c r="E456" s="163">
        <v>3631</v>
      </c>
      <c r="F456" s="245" t="s">
        <v>233</v>
      </c>
      <c r="G456" s="164"/>
      <c r="H456" s="234">
        <v>2300000</v>
      </c>
    </row>
    <row r="457" spans="1:16372" s="396" customFormat="1" ht="51" x14ac:dyDescent="0.25">
      <c r="A457" s="354" t="s">
        <v>663</v>
      </c>
      <c r="B457" s="292" t="s">
        <v>644</v>
      </c>
      <c r="C457" s="292"/>
      <c r="D457" s="293"/>
      <c r="E457" s="293"/>
      <c r="F457" s="294" t="s">
        <v>645</v>
      </c>
      <c r="G457" s="295" t="s">
        <v>658</v>
      </c>
      <c r="H457" s="296">
        <f>H458+H463+H469+H478+H481+H487+H496+H499+H505+H514</f>
        <v>5490700</v>
      </c>
      <c r="I457" s="271"/>
      <c r="J457" s="271"/>
      <c r="K457" s="271"/>
      <c r="L457" s="271"/>
      <c r="M457" s="395"/>
      <c r="N457" s="259"/>
      <c r="O457" s="259"/>
      <c r="P457" s="394"/>
      <c r="Q457" s="394"/>
      <c r="R457" s="270"/>
      <c r="S457" s="263"/>
      <c r="T457" s="271"/>
      <c r="U457" s="271"/>
      <c r="V457" s="271"/>
      <c r="W457" s="271"/>
      <c r="X457" s="271"/>
      <c r="Y457" s="395"/>
      <c r="Z457" s="259"/>
      <c r="AA457" s="259"/>
      <c r="AB457" s="394"/>
      <c r="AC457" s="394"/>
      <c r="AD457" s="270"/>
      <c r="AE457" s="263"/>
      <c r="AF457" s="271"/>
      <c r="AG457" s="271"/>
      <c r="AH457" s="271"/>
      <c r="AI457" s="271"/>
      <c r="AJ457" s="271"/>
      <c r="AK457" s="395"/>
      <c r="AL457" s="259"/>
      <c r="AM457" s="259"/>
      <c r="AN457" s="394"/>
      <c r="AO457" s="394"/>
      <c r="AP457" s="270"/>
      <c r="AQ457" s="263"/>
      <c r="AR457" s="271"/>
      <c r="AS457" s="271"/>
      <c r="AT457" s="271"/>
      <c r="AU457" s="271"/>
      <c r="AV457" s="271"/>
      <c r="AW457" s="395"/>
      <c r="AX457" s="259"/>
      <c r="AY457" s="259"/>
      <c r="AZ457" s="394"/>
      <c r="BA457" s="394"/>
      <c r="BB457" s="270"/>
      <c r="BC457" s="263"/>
      <c r="BD457" s="271"/>
      <c r="BE457" s="271"/>
      <c r="BF457" s="271"/>
      <c r="BG457" s="271"/>
      <c r="BH457" s="271"/>
      <c r="BI457" s="395"/>
      <c r="BJ457" s="259"/>
      <c r="BK457" s="259"/>
      <c r="BL457" s="394"/>
      <c r="BM457" s="394"/>
      <c r="BN457" s="270"/>
      <c r="BO457" s="263"/>
      <c r="BP457" s="271"/>
      <c r="BQ457" s="271"/>
      <c r="BR457" s="271"/>
      <c r="BS457" s="271"/>
      <c r="BT457" s="271"/>
      <c r="BU457" s="395"/>
      <c r="BV457" s="259"/>
      <c r="BW457" s="259"/>
      <c r="BX457" s="394"/>
      <c r="BY457" s="394"/>
      <c r="BZ457" s="270"/>
      <c r="CA457" s="263"/>
      <c r="CB457" s="271"/>
      <c r="CC457" s="271"/>
      <c r="CD457" s="271"/>
      <c r="CE457" s="271"/>
      <c r="CF457" s="271"/>
      <c r="CG457" s="395"/>
      <c r="CH457" s="259"/>
      <c r="CI457" s="259"/>
      <c r="CJ457" s="394"/>
      <c r="CK457" s="394"/>
      <c r="CL457" s="270"/>
      <c r="CM457" s="263"/>
      <c r="CN457" s="271"/>
      <c r="CO457" s="271"/>
      <c r="CP457" s="271"/>
      <c r="CQ457" s="271"/>
      <c r="CR457" s="271"/>
      <c r="CS457" s="395"/>
      <c r="CT457" s="259"/>
      <c r="CU457" s="259"/>
      <c r="CV457" s="394"/>
      <c r="CW457" s="394"/>
      <c r="CX457" s="270"/>
      <c r="CY457" s="263"/>
      <c r="CZ457" s="271"/>
      <c r="DA457" s="271"/>
      <c r="DB457" s="271"/>
      <c r="DC457" s="271"/>
      <c r="DD457" s="271"/>
      <c r="DE457" s="395"/>
      <c r="DF457" s="259"/>
      <c r="DG457" s="259"/>
      <c r="DH457" s="394"/>
      <c r="DI457" s="394"/>
      <c r="DJ457" s="270"/>
      <c r="DK457" s="263"/>
      <c r="DL457" s="271"/>
      <c r="DM457" s="271"/>
      <c r="DN457" s="271"/>
      <c r="DO457" s="271"/>
      <c r="DP457" s="271"/>
      <c r="DQ457" s="395"/>
      <c r="DR457" s="259"/>
      <c r="DS457" s="259"/>
      <c r="DT457" s="394"/>
      <c r="DU457" s="394"/>
      <c r="DV457" s="270"/>
      <c r="DW457" s="263"/>
      <c r="DX457" s="271"/>
      <c r="DY457" s="271"/>
      <c r="DZ457" s="271"/>
      <c r="EA457" s="271"/>
      <c r="EB457" s="271"/>
      <c r="EC457" s="395"/>
      <c r="ED457" s="259"/>
      <c r="EE457" s="259"/>
      <c r="EF457" s="394"/>
      <c r="EG457" s="394"/>
      <c r="EH457" s="270"/>
      <c r="EI457" s="263"/>
      <c r="EJ457" s="271"/>
      <c r="EK457" s="271"/>
      <c r="EL457" s="271"/>
      <c r="EM457" s="271"/>
      <c r="EN457" s="271"/>
      <c r="EO457" s="395"/>
      <c r="EP457" s="259"/>
      <c r="EQ457" s="259"/>
      <c r="ER457" s="394"/>
      <c r="ES457" s="394"/>
      <c r="ET457" s="270"/>
      <c r="EU457" s="263"/>
      <c r="EV457" s="271"/>
      <c r="EW457" s="271"/>
      <c r="EX457" s="271"/>
      <c r="EY457" s="271"/>
      <c r="EZ457" s="271"/>
      <c r="FA457" s="395"/>
      <c r="FB457" s="259"/>
      <c r="FC457" s="259"/>
      <c r="FD457" s="394"/>
      <c r="FE457" s="394"/>
      <c r="FF457" s="270"/>
      <c r="FG457" s="263"/>
      <c r="FH457" s="271"/>
      <c r="FI457" s="271"/>
      <c r="FJ457" s="271"/>
      <c r="FK457" s="271"/>
      <c r="FL457" s="271"/>
      <c r="FM457" s="395"/>
      <c r="FN457" s="259"/>
      <c r="FO457" s="259"/>
      <c r="FP457" s="394"/>
      <c r="FQ457" s="394"/>
      <c r="FR457" s="270"/>
      <c r="FS457" s="263"/>
      <c r="FT457" s="271"/>
      <c r="FU457" s="271"/>
      <c r="FV457" s="271"/>
      <c r="FW457" s="271"/>
      <c r="FX457" s="271"/>
      <c r="FY457" s="395"/>
      <c r="FZ457" s="259"/>
      <c r="GA457" s="259"/>
      <c r="GB457" s="394"/>
      <c r="GC457" s="394"/>
      <c r="GD457" s="270"/>
      <c r="GE457" s="263"/>
      <c r="GF457" s="271"/>
      <c r="GG457" s="271"/>
      <c r="GH457" s="271"/>
      <c r="GI457" s="271"/>
      <c r="GJ457" s="271"/>
      <c r="GK457" s="395"/>
      <c r="GL457" s="259"/>
      <c r="GM457" s="259"/>
      <c r="GN457" s="394"/>
      <c r="GO457" s="394"/>
      <c r="GP457" s="270"/>
      <c r="GQ457" s="263"/>
      <c r="GR457" s="271"/>
      <c r="GS457" s="271"/>
      <c r="GT457" s="271"/>
      <c r="GU457" s="271"/>
      <c r="GV457" s="271"/>
      <c r="GW457" s="395"/>
      <c r="GX457" s="259"/>
      <c r="GY457" s="259"/>
      <c r="GZ457" s="394"/>
      <c r="HA457" s="394"/>
      <c r="HB457" s="270"/>
      <c r="HC457" s="263"/>
      <c r="HD457" s="271"/>
      <c r="HE457" s="271"/>
      <c r="HF457" s="271"/>
      <c r="HG457" s="271"/>
      <c r="HH457" s="271"/>
      <c r="HI457" s="395"/>
      <c r="HJ457" s="259"/>
      <c r="HK457" s="259"/>
      <c r="HL457" s="394"/>
      <c r="HM457" s="394"/>
      <c r="HN457" s="270"/>
      <c r="HO457" s="263"/>
      <c r="HP457" s="271"/>
      <c r="HQ457" s="271"/>
      <c r="HR457" s="271"/>
      <c r="HS457" s="271"/>
      <c r="HT457" s="271"/>
      <c r="HU457" s="395"/>
      <c r="HV457" s="259"/>
      <c r="HW457" s="259"/>
      <c r="HX457" s="394"/>
      <c r="HY457" s="394"/>
      <c r="HZ457" s="270"/>
      <c r="IA457" s="263"/>
      <c r="IB457" s="271"/>
      <c r="IC457" s="271"/>
      <c r="ID457" s="271"/>
      <c r="IE457" s="271"/>
      <c r="IF457" s="271"/>
      <c r="IG457" s="395"/>
      <c r="IH457" s="259"/>
      <c r="II457" s="259"/>
      <c r="IJ457" s="394"/>
      <c r="IK457" s="394"/>
      <c r="IL457" s="270"/>
      <c r="IM457" s="263"/>
      <c r="IN457" s="271"/>
      <c r="IO457" s="271"/>
      <c r="IP457" s="271"/>
      <c r="IQ457" s="271"/>
      <c r="IR457" s="271"/>
      <c r="IS457" s="395"/>
      <c r="IT457" s="259"/>
      <c r="IU457" s="259"/>
      <c r="IV457" s="394"/>
      <c r="IW457" s="394"/>
      <c r="IX457" s="270"/>
      <c r="IY457" s="263"/>
      <c r="IZ457" s="271"/>
      <c r="JA457" s="271"/>
      <c r="JB457" s="271"/>
      <c r="JC457" s="271"/>
      <c r="JD457" s="271"/>
      <c r="JE457" s="395"/>
      <c r="JF457" s="259"/>
      <c r="JG457" s="259"/>
      <c r="JH457" s="394"/>
      <c r="JI457" s="394"/>
      <c r="JJ457" s="270"/>
      <c r="JK457" s="263"/>
      <c r="JL457" s="271"/>
      <c r="JM457" s="271"/>
      <c r="JN457" s="271"/>
      <c r="JO457" s="271"/>
      <c r="JP457" s="271"/>
      <c r="JQ457" s="395"/>
      <c r="JR457" s="259"/>
      <c r="JS457" s="259"/>
      <c r="JT457" s="394"/>
      <c r="JU457" s="394"/>
      <c r="JV457" s="270"/>
      <c r="JW457" s="263"/>
      <c r="JX457" s="271"/>
      <c r="JY457" s="271"/>
      <c r="JZ457" s="271"/>
      <c r="KA457" s="271"/>
      <c r="KB457" s="271"/>
      <c r="KC457" s="395"/>
      <c r="KD457" s="259"/>
      <c r="KE457" s="259"/>
      <c r="KF457" s="394"/>
      <c r="KG457" s="394"/>
      <c r="KH457" s="270"/>
      <c r="KI457" s="263"/>
      <c r="KJ457" s="271"/>
      <c r="KK457" s="271"/>
      <c r="KL457" s="271"/>
      <c r="KM457" s="271"/>
      <c r="KN457" s="271"/>
      <c r="KO457" s="395"/>
      <c r="KP457" s="259"/>
      <c r="KQ457" s="259"/>
      <c r="KR457" s="394"/>
      <c r="KS457" s="394"/>
      <c r="KT457" s="270"/>
      <c r="KU457" s="263"/>
      <c r="KV457" s="271"/>
      <c r="KW457" s="271"/>
      <c r="KX457" s="271"/>
      <c r="KY457" s="271"/>
      <c r="KZ457" s="271"/>
      <c r="LA457" s="395"/>
      <c r="LB457" s="259"/>
      <c r="LC457" s="259"/>
      <c r="LD457" s="394"/>
      <c r="LE457" s="394"/>
      <c r="LF457" s="270"/>
      <c r="LG457" s="263"/>
      <c r="LH457" s="271"/>
      <c r="LI457" s="271"/>
      <c r="LJ457" s="271"/>
      <c r="LK457" s="271"/>
      <c r="LL457" s="271"/>
      <c r="LM457" s="395"/>
      <c r="LN457" s="259"/>
      <c r="LO457" s="259"/>
      <c r="LP457" s="394"/>
      <c r="LQ457" s="394"/>
      <c r="LR457" s="270"/>
      <c r="LS457" s="263"/>
      <c r="LT457" s="271"/>
      <c r="LU457" s="271"/>
      <c r="LV457" s="271"/>
      <c r="LW457" s="271"/>
      <c r="LX457" s="271"/>
      <c r="LY457" s="395"/>
      <c r="LZ457" s="259"/>
      <c r="MA457" s="259"/>
      <c r="MB457" s="394"/>
      <c r="MC457" s="394"/>
      <c r="MD457" s="270"/>
      <c r="ME457" s="263"/>
      <c r="MF457" s="271"/>
      <c r="MG457" s="271"/>
      <c r="MH457" s="271"/>
      <c r="MI457" s="271"/>
      <c r="MJ457" s="271"/>
      <c r="MK457" s="395"/>
      <c r="ML457" s="259"/>
      <c r="MM457" s="259"/>
      <c r="MN457" s="394"/>
      <c r="MO457" s="394"/>
      <c r="MP457" s="270"/>
      <c r="MQ457" s="263"/>
      <c r="MR457" s="271"/>
      <c r="MS457" s="271"/>
      <c r="MT457" s="271"/>
      <c r="MU457" s="271"/>
      <c r="MV457" s="271"/>
      <c r="MW457" s="395"/>
      <c r="MX457" s="259"/>
      <c r="MY457" s="259"/>
      <c r="MZ457" s="394"/>
      <c r="NA457" s="394"/>
      <c r="NB457" s="270"/>
      <c r="NC457" s="263"/>
      <c r="ND457" s="271"/>
      <c r="NE457" s="271"/>
      <c r="NF457" s="271"/>
      <c r="NG457" s="271"/>
      <c r="NH457" s="271"/>
      <c r="NI457" s="395"/>
      <c r="NJ457" s="259"/>
      <c r="NK457" s="259"/>
      <c r="NL457" s="394"/>
      <c r="NM457" s="394"/>
      <c r="NN457" s="270"/>
      <c r="NO457" s="263"/>
      <c r="NP457" s="271"/>
      <c r="NQ457" s="271"/>
      <c r="NR457" s="271"/>
      <c r="NS457" s="271"/>
      <c r="NT457" s="271"/>
      <c r="NU457" s="395"/>
      <c r="NV457" s="259"/>
      <c r="NW457" s="259"/>
      <c r="NX457" s="394"/>
      <c r="NY457" s="394"/>
      <c r="NZ457" s="270"/>
      <c r="OA457" s="263"/>
      <c r="OB457" s="271"/>
      <c r="OC457" s="271"/>
      <c r="OD457" s="271"/>
      <c r="OE457" s="271"/>
      <c r="OF457" s="271"/>
      <c r="OG457" s="395"/>
      <c r="OH457" s="259"/>
      <c r="OI457" s="259"/>
      <c r="OJ457" s="394"/>
      <c r="OK457" s="394"/>
      <c r="OL457" s="270"/>
      <c r="OM457" s="263"/>
      <c r="ON457" s="271"/>
      <c r="OO457" s="271"/>
      <c r="OP457" s="271"/>
      <c r="OQ457" s="271"/>
      <c r="OR457" s="271"/>
      <c r="OS457" s="395"/>
      <c r="OT457" s="259"/>
      <c r="OU457" s="259"/>
      <c r="OV457" s="394"/>
      <c r="OW457" s="394"/>
      <c r="OX457" s="270"/>
      <c r="OY457" s="263"/>
      <c r="OZ457" s="271"/>
      <c r="PA457" s="271"/>
      <c r="PB457" s="271"/>
      <c r="PC457" s="271"/>
      <c r="PD457" s="271"/>
      <c r="PE457" s="395"/>
      <c r="PF457" s="259"/>
      <c r="PG457" s="259"/>
      <c r="PH457" s="394"/>
      <c r="PI457" s="394"/>
      <c r="PJ457" s="270"/>
      <c r="PK457" s="263"/>
      <c r="PL457" s="271"/>
      <c r="PM457" s="271"/>
      <c r="PN457" s="271"/>
      <c r="PO457" s="271"/>
      <c r="PP457" s="271"/>
      <c r="PQ457" s="395"/>
      <c r="PR457" s="259"/>
      <c r="PS457" s="259"/>
      <c r="PT457" s="394"/>
      <c r="PU457" s="394"/>
      <c r="PV457" s="270"/>
      <c r="PW457" s="263"/>
      <c r="PX457" s="271"/>
      <c r="PY457" s="271"/>
      <c r="PZ457" s="271"/>
      <c r="QA457" s="271"/>
      <c r="QB457" s="271"/>
      <c r="QC457" s="395"/>
      <c r="QD457" s="259"/>
      <c r="QE457" s="259"/>
      <c r="QF457" s="394"/>
      <c r="QG457" s="394"/>
      <c r="QH457" s="270"/>
      <c r="QI457" s="263"/>
      <c r="QJ457" s="271"/>
      <c r="QK457" s="271"/>
      <c r="QL457" s="271"/>
      <c r="QM457" s="271"/>
      <c r="QN457" s="271"/>
      <c r="QO457" s="395"/>
      <c r="QP457" s="259"/>
      <c r="QQ457" s="259"/>
      <c r="QR457" s="394"/>
      <c r="QS457" s="394"/>
      <c r="QT457" s="270"/>
      <c r="QU457" s="263"/>
      <c r="QV457" s="271"/>
      <c r="QW457" s="271"/>
      <c r="QX457" s="271"/>
      <c r="QY457" s="271"/>
      <c r="QZ457" s="271"/>
      <c r="RA457" s="395"/>
      <c r="RB457" s="259"/>
      <c r="RC457" s="259"/>
      <c r="RD457" s="394"/>
      <c r="RE457" s="394"/>
      <c r="RF457" s="270"/>
      <c r="RG457" s="263"/>
      <c r="RH457" s="271"/>
      <c r="RI457" s="271"/>
      <c r="RJ457" s="271"/>
      <c r="RK457" s="271"/>
      <c r="RL457" s="271"/>
      <c r="RM457" s="395"/>
      <c r="RN457" s="259"/>
      <c r="RO457" s="259"/>
      <c r="RP457" s="394"/>
      <c r="RQ457" s="394"/>
      <c r="RR457" s="270"/>
      <c r="RS457" s="263"/>
      <c r="RT457" s="271"/>
      <c r="RU457" s="271"/>
      <c r="RV457" s="271"/>
      <c r="RW457" s="271"/>
      <c r="RX457" s="271"/>
      <c r="RY457" s="395"/>
      <c r="RZ457" s="259"/>
      <c r="SA457" s="259"/>
      <c r="SB457" s="394"/>
      <c r="SC457" s="394"/>
      <c r="SD457" s="270"/>
      <c r="SE457" s="263"/>
      <c r="SF457" s="271"/>
      <c r="SG457" s="271"/>
      <c r="SH457" s="271"/>
      <c r="SI457" s="271"/>
      <c r="SJ457" s="271"/>
      <c r="SK457" s="395"/>
      <c r="SL457" s="259"/>
      <c r="SM457" s="259"/>
      <c r="SN457" s="394"/>
      <c r="SO457" s="394"/>
      <c r="SP457" s="270"/>
      <c r="SQ457" s="263"/>
      <c r="SR457" s="271"/>
      <c r="SS457" s="271"/>
      <c r="ST457" s="271"/>
      <c r="SU457" s="271"/>
      <c r="SV457" s="271"/>
      <c r="SW457" s="395"/>
      <c r="SX457" s="259"/>
      <c r="SY457" s="259"/>
      <c r="SZ457" s="394"/>
      <c r="TA457" s="394"/>
      <c r="TB457" s="270"/>
      <c r="TC457" s="263"/>
      <c r="TD457" s="271"/>
      <c r="TE457" s="271"/>
      <c r="TF457" s="271"/>
      <c r="TG457" s="271"/>
      <c r="TH457" s="271"/>
      <c r="TI457" s="395"/>
      <c r="TJ457" s="259"/>
      <c r="TK457" s="259"/>
      <c r="TL457" s="394"/>
      <c r="TM457" s="394"/>
      <c r="TN457" s="270"/>
      <c r="TO457" s="263"/>
      <c r="TP457" s="271"/>
      <c r="TQ457" s="271"/>
      <c r="TR457" s="271"/>
      <c r="TS457" s="271"/>
      <c r="TT457" s="271"/>
      <c r="TU457" s="395"/>
      <c r="TV457" s="259"/>
      <c r="TW457" s="259"/>
      <c r="TX457" s="394"/>
      <c r="TY457" s="394"/>
      <c r="TZ457" s="270"/>
      <c r="UA457" s="263"/>
      <c r="UB457" s="271"/>
      <c r="UC457" s="271"/>
      <c r="UD457" s="271"/>
      <c r="UE457" s="271"/>
      <c r="UF457" s="271"/>
      <c r="UG457" s="395"/>
      <c r="UH457" s="259"/>
      <c r="UI457" s="259"/>
      <c r="UJ457" s="394"/>
      <c r="UK457" s="394"/>
      <c r="UL457" s="270"/>
      <c r="UM457" s="263"/>
      <c r="UN457" s="271"/>
      <c r="UO457" s="271"/>
      <c r="UP457" s="271"/>
      <c r="UQ457" s="271"/>
      <c r="UR457" s="271"/>
      <c r="US457" s="395"/>
      <c r="UT457" s="259"/>
      <c r="UU457" s="259"/>
      <c r="UV457" s="394"/>
      <c r="UW457" s="394"/>
      <c r="UX457" s="270"/>
      <c r="UY457" s="263"/>
      <c r="UZ457" s="271"/>
      <c r="VA457" s="271"/>
      <c r="VB457" s="271"/>
      <c r="VC457" s="271"/>
      <c r="VD457" s="271"/>
      <c r="VE457" s="395"/>
      <c r="VF457" s="259"/>
      <c r="VG457" s="259"/>
      <c r="VH457" s="394"/>
      <c r="VI457" s="394"/>
      <c r="VJ457" s="270"/>
      <c r="VK457" s="263"/>
      <c r="VL457" s="271"/>
      <c r="VM457" s="271"/>
      <c r="VN457" s="271"/>
      <c r="VO457" s="271"/>
      <c r="VP457" s="271"/>
      <c r="VQ457" s="395"/>
      <c r="VR457" s="259"/>
      <c r="VS457" s="259"/>
      <c r="VT457" s="394"/>
      <c r="VU457" s="394"/>
      <c r="VV457" s="270"/>
      <c r="VW457" s="263"/>
      <c r="VX457" s="271"/>
      <c r="VY457" s="271"/>
      <c r="VZ457" s="271"/>
      <c r="WA457" s="271"/>
      <c r="WB457" s="271"/>
      <c r="WC457" s="395"/>
      <c r="WD457" s="259"/>
      <c r="WE457" s="259"/>
      <c r="WF457" s="394"/>
      <c r="WG457" s="394"/>
      <c r="WH457" s="270"/>
      <c r="WI457" s="263"/>
      <c r="WJ457" s="271"/>
      <c r="WK457" s="271"/>
      <c r="WL457" s="271"/>
      <c r="WM457" s="271"/>
      <c r="WN457" s="271"/>
      <c r="WO457" s="395"/>
      <c r="WP457" s="259"/>
      <c r="WQ457" s="259"/>
      <c r="WR457" s="394"/>
      <c r="WS457" s="394"/>
      <c r="WT457" s="270"/>
      <c r="WU457" s="263"/>
      <c r="WV457" s="271"/>
      <c r="WW457" s="271"/>
      <c r="WX457" s="271"/>
      <c r="WY457" s="271"/>
      <c r="WZ457" s="271"/>
      <c r="XA457" s="395"/>
      <c r="XB457" s="259"/>
      <c r="XC457" s="259"/>
      <c r="XD457" s="394"/>
      <c r="XE457" s="394"/>
      <c r="XF457" s="270"/>
      <c r="XG457" s="263"/>
      <c r="XH457" s="271"/>
      <c r="XI457" s="271"/>
      <c r="XJ457" s="271"/>
      <c r="XK457" s="271"/>
      <c r="XL457" s="271"/>
      <c r="XM457" s="395"/>
      <c r="XN457" s="259"/>
      <c r="XO457" s="259"/>
      <c r="XP457" s="394"/>
      <c r="XQ457" s="394"/>
      <c r="XR457" s="270"/>
      <c r="XS457" s="263"/>
      <c r="XT457" s="271"/>
      <c r="XU457" s="271"/>
      <c r="XV457" s="271"/>
      <c r="XW457" s="271"/>
      <c r="XX457" s="271"/>
      <c r="XY457" s="395"/>
      <c r="XZ457" s="259"/>
      <c r="YA457" s="259"/>
      <c r="YB457" s="394"/>
      <c r="YC457" s="394"/>
      <c r="YD457" s="270"/>
      <c r="YE457" s="263"/>
      <c r="YF457" s="271"/>
      <c r="YG457" s="271"/>
      <c r="YH457" s="271"/>
      <c r="YI457" s="271"/>
      <c r="YJ457" s="271"/>
      <c r="YK457" s="395"/>
      <c r="YL457" s="259"/>
      <c r="YM457" s="259"/>
      <c r="YN457" s="394"/>
      <c r="YO457" s="394"/>
      <c r="YP457" s="270"/>
      <c r="YQ457" s="263"/>
      <c r="YR457" s="271"/>
      <c r="YS457" s="271"/>
      <c r="YT457" s="271"/>
      <c r="YU457" s="271"/>
      <c r="YV457" s="271"/>
      <c r="YW457" s="395"/>
      <c r="YX457" s="259"/>
      <c r="YY457" s="259"/>
      <c r="YZ457" s="394"/>
      <c r="ZA457" s="394"/>
      <c r="ZB457" s="270"/>
      <c r="ZC457" s="263"/>
      <c r="ZD457" s="271"/>
      <c r="ZE457" s="271"/>
      <c r="ZF457" s="271"/>
      <c r="ZG457" s="271"/>
      <c r="ZH457" s="271"/>
      <c r="ZI457" s="395"/>
      <c r="ZJ457" s="259"/>
      <c r="ZK457" s="259"/>
      <c r="ZL457" s="394"/>
      <c r="ZM457" s="394"/>
      <c r="ZN457" s="270"/>
      <c r="ZO457" s="263"/>
      <c r="ZP457" s="271"/>
      <c r="ZQ457" s="271"/>
      <c r="ZR457" s="271"/>
      <c r="ZS457" s="271"/>
      <c r="ZT457" s="271"/>
      <c r="ZU457" s="395"/>
      <c r="ZV457" s="259"/>
      <c r="ZW457" s="259"/>
      <c r="ZX457" s="394"/>
      <c r="ZY457" s="394"/>
      <c r="ZZ457" s="270"/>
      <c r="AAA457" s="263"/>
      <c r="AAB457" s="271"/>
      <c r="AAC457" s="271"/>
      <c r="AAD457" s="271"/>
      <c r="AAE457" s="271"/>
      <c r="AAF457" s="271"/>
      <c r="AAG457" s="395"/>
      <c r="AAH457" s="259"/>
      <c r="AAI457" s="259"/>
      <c r="AAJ457" s="394"/>
      <c r="AAK457" s="394"/>
      <c r="AAL457" s="270"/>
      <c r="AAM457" s="263"/>
      <c r="AAN457" s="271"/>
      <c r="AAO457" s="271"/>
      <c r="AAP457" s="271"/>
      <c r="AAQ457" s="271"/>
      <c r="AAR457" s="271"/>
      <c r="AAS457" s="395"/>
      <c r="AAT457" s="259"/>
      <c r="AAU457" s="259"/>
      <c r="AAV457" s="394"/>
      <c r="AAW457" s="394"/>
      <c r="AAX457" s="270"/>
      <c r="AAY457" s="263"/>
      <c r="AAZ457" s="271"/>
      <c r="ABA457" s="271"/>
      <c r="ABB457" s="271"/>
      <c r="ABC457" s="271"/>
      <c r="ABD457" s="271"/>
      <c r="ABE457" s="395"/>
      <c r="ABF457" s="259"/>
      <c r="ABG457" s="259"/>
      <c r="ABH457" s="394"/>
      <c r="ABI457" s="394"/>
      <c r="ABJ457" s="270"/>
      <c r="ABK457" s="263"/>
      <c r="ABL457" s="271"/>
      <c r="ABM457" s="271"/>
      <c r="ABN457" s="271"/>
      <c r="ABO457" s="271"/>
      <c r="ABP457" s="271"/>
      <c r="ABQ457" s="395"/>
      <c r="ABR457" s="259"/>
      <c r="ABS457" s="259"/>
      <c r="ABT457" s="394"/>
      <c r="ABU457" s="394"/>
      <c r="ABV457" s="270"/>
      <c r="ABW457" s="263"/>
      <c r="ABX457" s="271"/>
      <c r="ABY457" s="271"/>
      <c r="ABZ457" s="271"/>
      <c r="ACA457" s="271"/>
      <c r="ACB457" s="271"/>
      <c r="ACC457" s="395"/>
      <c r="ACD457" s="259"/>
      <c r="ACE457" s="259"/>
      <c r="ACF457" s="394"/>
      <c r="ACG457" s="394"/>
      <c r="ACH457" s="270"/>
      <c r="ACI457" s="263"/>
      <c r="ACJ457" s="271"/>
      <c r="ACK457" s="271"/>
      <c r="ACL457" s="271"/>
      <c r="ACM457" s="271"/>
      <c r="ACN457" s="271"/>
      <c r="ACO457" s="395"/>
      <c r="ACP457" s="259"/>
      <c r="ACQ457" s="259"/>
      <c r="ACR457" s="394"/>
      <c r="ACS457" s="394"/>
      <c r="ACT457" s="270"/>
      <c r="ACU457" s="263"/>
      <c r="ACV457" s="271"/>
      <c r="ACW457" s="271"/>
      <c r="ACX457" s="271"/>
      <c r="ACY457" s="271"/>
      <c r="ACZ457" s="271"/>
      <c r="ADA457" s="395"/>
      <c r="ADB457" s="259"/>
      <c r="ADC457" s="259"/>
      <c r="ADD457" s="394"/>
      <c r="ADE457" s="394"/>
      <c r="ADF457" s="270"/>
      <c r="ADG457" s="263"/>
      <c r="ADH457" s="271"/>
      <c r="ADI457" s="271"/>
      <c r="ADJ457" s="271"/>
      <c r="ADK457" s="271"/>
      <c r="ADL457" s="271"/>
      <c r="ADM457" s="395"/>
      <c r="ADN457" s="259"/>
      <c r="ADO457" s="259"/>
      <c r="ADP457" s="394"/>
      <c r="ADQ457" s="394"/>
      <c r="ADR457" s="270"/>
      <c r="ADS457" s="263"/>
      <c r="ADT457" s="271"/>
      <c r="ADU457" s="271"/>
      <c r="ADV457" s="271"/>
      <c r="ADW457" s="271"/>
      <c r="ADX457" s="271"/>
      <c r="ADY457" s="395"/>
      <c r="ADZ457" s="259"/>
      <c r="AEA457" s="259"/>
      <c r="AEB457" s="394"/>
      <c r="AEC457" s="394"/>
      <c r="AED457" s="270"/>
      <c r="AEE457" s="263"/>
      <c r="AEF457" s="271"/>
      <c r="AEG457" s="271"/>
      <c r="AEH457" s="271"/>
      <c r="AEI457" s="271"/>
      <c r="AEJ457" s="271"/>
      <c r="AEK457" s="395"/>
      <c r="AEL457" s="259"/>
      <c r="AEM457" s="259"/>
      <c r="AEN457" s="394"/>
      <c r="AEO457" s="394"/>
      <c r="AEP457" s="270"/>
      <c r="AEQ457" s="263"/>
      <c r="AER457" s="271"/>
      <c r="AES457" s="271"/>
      <c r="AET457" s="271"/>
      <c r="AEU457" s="271"/>
      <c r="AEV457" s="271"/>
      <c r="AEW457" s="395"/>
      <c r="AEX457" s="259"/>
      <c r="AEY457" s="259"/>
      <c r="AEZ457" s="394"/>
      <c r="AFA457" s="394"/>
      <c r="AFB457" s="270"/>
      <c r="AFC457" s="263"/>
      <c r="AFD457" s="271"/>
      <c r="AFE457" s="271"/>
      <c r="AFF457" s="271"/>
      <c r="AFG457" s="271"/>
      <c r="AFH457" s="271"/>
      <c r="AFI457" s="395"/>
      <c r="AFJ457" s="259"/>
      <c r="AFK457" s="259"/>
      <c r="AFL457" s="394"/>
      <c r="AFM457" s="394"/>
      <c r="AFN457" s="270"/>
      <c r="AFO457" s="263"/>
      <c r="AFP457" s="271"/>
      <c r="AFQ457" s="271"/>
      <c r="AFR457" s="271"/>
      <c r="AFS457" s="271"/>
      <c r="AFT457" s="271"/>
      <c r="AFU457" s="395"/>
      <c r="AFV457" s="259"/>
      <c r="AFW457" s="259"/>
      <c r="AFX457" s="394"/>
      <c r="AFY457" s="394"/>
      <c r="AFZ457" s="270"/>
      <c r="AGA457" s="263"/>
      <c r="AGB457" s="271"/>
      <c r="AGC457" s="271"/>
      <c r="AGD457" s="271"/>
      <c r="AGE457" s="271"/>
      <c r="AGF457" s="271"/>
      <c r="AGG457" s="395"/>
      <c r="AGH457" s="259"/>
      <c r="AGI457" s="259"/>
      <c r="AGJ457" s="394"/>
      <c r="AGK457" s="394"/>
      <c r="AGL457" s="270"/>
      <c r="AGM457" s="263"/>
      <c r="AGN457" s="271"/>
      <c r="AGO457" s="271"/>
      <c r="AGP457" s="271"/>
      <c r="AGQ457" s="271"/>
      <c r="AGR457" s="271"/>
      <c r="AGS457" s="395"/>
      <c r="AGT457" s="259"/>
      <c r="AGU457" s="259"/>
      <c r="AGV457" s="394"/>
      <c r="AGW457" s="394"/>
      <c r="AGX457" s="270"/>
      <c r="AGY457" s="263"/>
      <c r="AGZ457" s="271"/>
      <c r="AHA457" s="271"/>
      <c r="AHB457" s="271"/>
      <c r="AHC457" s="271"/>
      <c r="AHD457" s="271"/>
      <c r="AHE457" s="395"/>
      <c r="AHF457" s="259"/>
      <c r="AHG457" s="259"/>
      <c r="AHH457" s="394"/>
      <c r="AHI457" s="394"/>
      <c r="AHJ457" s="270"/>
      <c r="AHK457" s="263"/>
      <c r="AHL457" s="271"/>
      <c r="AHM457" s="271"/>
      <c r="AHN457" s="271"/>
      <c r="AHO457" s="271"/>
      <c r="AHP457" s="271"/>
      <c r="AHQ457" s="395"/>
      <c r="AHR457" s="259"/>
      <c r="AHS457" s="259"/>
      <c r="AHT457" s="394"/>
      <c r="AHU457" s="394"/>
      <c r="AHV457" s="270"/>
      <c r="AHW457" s="263"/>
      <c r="AHX457" s="271"/>
      <c r="AHY457" s="271"/>
      <c r="AHZ457" s="271"/>
      <c r="AIA457" s="271"/>
      <c r="AIB457" s="271"/>
      <c r="AIC457" s="395"/>
      <c r="AID457" s="259"/>
      <c r="AIE457" s="259"/>
      <c r="AIF457" s="394"/>
      <c r="AIG457" s="394"/>
      <c r="AIH457" s="270"/>
      <c r="AII457" s="263"/>
      <c r="AIJ457" s="271"/>
      <c r="AIK457" s="271"/>
      <c r="AIL457" s="271"/>
      <c r="AIM457" s="271"/>
      <c r="AIN457" s="271"/>
      <c r="AIO457" s="395"/>
      <c r="AIP457" s="259"/>
      <c r="AIQ457" s="259"/>
      <c r="AIR457" s="394"/>
      <c r="AIS457" s="394"/>
      <c r="AIT457" s="270"/>
      <c r="AIU457" s="263"/>
      <c r="AIV457" s="271"/>
      <c r="AIW457" s="271"/>
      <c r="AIX457" s="271"/>
      <c r="AIY457" s="271"/>
      <c r="AIZ457" s="271"/>
      <c r="AJA457" s="395"/>
      <c r="AJB457" s="259"/>
      <c r="AJC457" s="259"/>
      <c r="AJD457" s="394"/>
      <c r="AJE457" s="394"/>
      <c r="AJF457" s="270"/>
      <c r="AJG457" s="263"/>
      <c r="AJH457" s="271"/>
      <c r="AJI457" s="271"/>
      <c r="AJJ457" s="271"/>
      <c r="AJK457" s="271"/>
      <c r="AJL457" s="271"/>
      <c r="AJM457" s="395"/>
      <c r="AJN457" s="259"/>
      <c r="AJO457" s="259"/>
      <c r="AJP457" s="394"/>
      <c r="AJQ457" s="394"/>
      <c r="AJR457" s="270"/>
      <c r="AJS457" s="263"/>
      <c r="AJT457" s="271"/>
      <c r="AJU457" s="271"/>
      <c r="AJV457" s="271"/>
      <c r="AJW457" s="271"/>
      <c r="AJX457" s="271"/>
      <c r="AJY457" s="395"/>
      <c r="AJZ457" s="259"/>
      <c r="AKA457" s="259"/>
      <c r="AKB457" s="394"/>
      <c r="AKC457" s="394"/>
      <c r="AKD457" s="270"/>
      <c r="AKE457" s="263"/>
      <c r="AKF457" s="271"/>
      <c r="AKG457" s="271"/>
      <c r="AKH457" s="271"/>
      <c r="AKI457" s="271"/>
      <c r="AKJ457" s="271"/>
      <c r="AKK457" s="395"/>
      <c r="AKL457" s="259"/>
      <c r="AKM457" s="259"/>
      <c r="AKN457" s="394"/>
      <c r="AKO457" s="394"/>
      <c r="AKP457" s="270"/>
      <c r="AKQ457" s="263"/>
      <c r="AKR457" s="271"/>
      <c r="AKS457" s="271"/>
      <c r="AKT457" s="271"/>
      <c r="AKU457" s="271"/>
      <c r="AKV457" s="271"/>
      <c r="AKW457" s="395"/>
      <c r="AKX457" s="259"/>
      <c r="AKY457" s="259"/>
      <c r="AKZ457" s="394"/>
      <c r="ALA457" s="394"/>
      <c r="ALB457" s="270"/>
      <c r="ALC457" s="263"/>
      <c r="ALD457" s="271"/>
      <c r="ALE457" s="271"/>
      <c r="ALF457" s="271"/>
      <c r="ALG457" s="271"/>
      <c r="ALH457" s="271"/>
      <c r="ALI457" s="395"/>
      <c r="ALJ457" s="259"/>
      <c r="ALK457" s="259"/>
      <c r="ALL457" s="394"/>
      <c r="ALM457" s="394"/>
      <c r="ALN457" s="270"/>
      <c r="ALO457" s="263"/>
      <c r="ALP457" s="271"/>
      <c r="ALQ457" s="271"/>
      <c r="ALR457" s="271"/>
      <c r="ALS457" s="271"/>
      <c r="ALT457" s="271"/>
      <c r="ALU457" s="395"/>
      <c r="ALV457" s="259"/>
      <c r="ALW457" s="259"/>
      <c r="ALX457" s="394"/>
      <c r="ALY457" s="394"/>
      <c r="ALZ457" s="270"/>
      <c r="AMA457" s="263"/>
      <c r="AMB457" s="271"/>
      <c r="AMC457" s="271"/>
      <c r="AMD457" s="271"/>
      <c r="AME457" s="271"/>
      <c r="AMF457" s="271"/>
      <c r="AMG457" s="395"/>
      <c r="AMH457" s="259"/>
      <c r="AMI457" s="259"/>
      <c r="AMJ457" s="394"/>
      <c r="AMK457" s="394"/>
      <c r="AML457" s="270"/>
      <c r="AMM457" s="263"/>
      <c r="AMN457" s="271"/>
      <c r="AMO457" s="271"/>
      <c r="AMP457" s="271"/>
      <c r="AMQ457" s="271"/>
      <c r="AMR457" s="271"/>
      <c r="AMS457" s="395"/>
      <c r="AMT457" s="259"/>
      <c r="AMU457" s="259"/>
      <c r="AMV457" s="394"/>
      <c r="AMW457" s="394"/>
      <c r="AMX457" s="270"/>
      <c r="AMY457" s="263"/>
      <c r="AMZ457" s="271"/>
      <c r="ANA457" s="271"/>
      <c r="ANB457" s="271"/>
      <c r="ANC457" s="271"/>
      <c r="AND457" s="271"/>
      <c r="ANE457" s="395"/>
      <c r="ANF457" s="259"/>
      <c r="ANG457" s="259"/>
      <c r="ANH457" s="394"/>
      <c r="ANI457" s="394"/>
      <c r="ANJ457" s="270"/>
      <c r="ANK457" s="263"/>
      <c r="ANL457" s="271"/>
      <c r="ANM457" s="271"/>
      <c r="ANN457" s="271"/>
      <c r="ANO457" s="271"/>
      <c r="ANP457" s="271"/>
      <c r="ANQ457" s="395"/>
      <c r="ANR457" s="259"/>
      <c r="ANS457" s="259"/>
      <c r="ANT457" s="394"/>
      <c r="ANU457" s="394"/>
      <c r="ANV457" s="270"/>
      <c r="ANW457" s="263"/>
      <c r="ANX457" s="271"/>
      <c r="ANY457" s="271"/>
      <c r="ANZ457" s="271"/>
      <c r="AOA457" s="271"/>
      <c r="AOB457" s="271"/>
      <c r="AOC457" s="395"/>
      <c r="AOD457" s="259"/>
      <c r="AOE457" s="259"/>
      <c r="AOF457" s="394"/>
      <c r="AOG457" s="394"/>
      <c r="AOH457" s="270"/>
      <c r="AOI457" s="263"/>
      <c r="AOJ457" s="271"/>
      <c r="AOK457" s="271"/>
      <c r="AOL457" s="271"/>
      <c r="AOM457" s="271"/>
      <c r="AON457" s="271"/>
      <c r="AOO457" s="395"/>
      <c r="AOP457" s="259"/>
      <c r="AOQ457" s="259"/>
      <c r="AOR457" s="394"/>
      <c r="AOS457" s="394"/>
      <c r="AOT457" s="270"/>
      <c r="AOU457" s="263"/>
      <c r="AOV457" s="271"/>
      <c r="AOW457" s="271"/>
      <c r="AOX457" s="271"/>
      <c r="AOY457" s="271"/>
      <c r="AOZ457" s="271"/>
      <c r="APA457" s="395"/>
      <c r="APB457" s="259"/>
      <c r="APC457" s="259"/>
      <c r="APD457" s="394"/>
      <c r="APE457" s="394"/>
      <c r="APF457" s="270"/>
      <c r="APG457" s="263"/>
      <c r="APH457" s="271"/>
      <c r="API457" s="271"/>
      <c r="APJ457" s="271"/>
      <c r="APK457" s="271"/>
      <c r="APL457" s="271"/>
      <c r="APM457" s="395"/>
      <c r="APN457" s="259"/>
      <c r="APO457" s="259"/>
      <c r="APP457" s="394"/>
      <c r="APQ457" s="394"/>
      <c r="APR457" s="270"/>
      <c r="APS457" s="263"/>
      <c r="APT457" s="271"/>
      <c r="APU457" s="271"/>
      <c r="APV457" s="271"/>
      <c r="APW457" s="271"/>
      <c r="APX457" s="271"/>
      <c r="APY457" s="395"/>
      <c r="APZ457" s="259"/>
      <c r="AQA457" s="259"/>
      <c r="AQB457" s="394"/>
      <c r="AQC457" s="394"/>
      <c r="AQD457" s="270"/>
      <c r="AQE457" s="263"/>
      <c r="AQF457" s="271"/>
      <c r="AQG457" s="271"/>
      <c r="AQH457" s="271"/>
      <c r="AQI457" s="271"/>
      <c r="AQJ457" s="271"/>
      <c r="AQK457" s="395"/>
      <c r="AQL457" s="259"/>
      <c r="AQM457" s="259"/>
      <c r="AQN457" s="394"/>
      <c r="AQO457" s="394"/>
      <c r="AQP457" s="270"/>
      <c r="AQQ457" s="263"/>
      <c r="AQR457" s="271"/>
      <c r="AQS457" s="271"/>
      <c r="AQT457" s="271"/>
      <c r="AQU457" s="271"/>
      <c r="AQV457" s="271"/>
      <c r="AQW457" s="395"/>
      <c r="AQX457" s="259"/>
      <c r="AQY457" s="259"/>
      <c r="AQZ457" s="394"/>
      <c r="ARA457" s="394"/>
      <c r="ARB457" s="270"/>
      <c r="ARC457" s="263"/>
      <c r="ARD457" s="271"/>
      <c r="ARE457" s="271"/>
      <c r="ARF457" s="271"/>
      <c r="ARG457" s="271"/>
      <c r="ARH457" s="271"/>
      <c r="ARI457" s="395"/>
      <c r="ARJ457" s="259"/>
      <c r="ARK457" s="259"/>
      <c r="ARL457" s="394"/>
      <c r="ARM457" s="394"/>
      <c r="ARN457" s="270"/>
      <c r="ARO457" s="263"/>
      <c r="ARP457" s="271"/>
      <c r="ARQ457" s="271"/>
      <c r="ARR457" s="271"/>
      <c r="ARS457" s="271"/>
      <c r="ART457" s="271"/>
      <c r="ARU457" s="395"/>
      <c r="ARV457" s="259"/>
      <c r="ARW457" s="259"/>
      <c r="ARX457" s="394"/>
      <c r="ARY457" s="394"/>
      <c r="ARZ457" s="270"/>
      <c r="ASA457" s="263"/>
      <c r="ASB457" s="271"/>
      <c r="ASC457" s="271"/>
      <c r="ASD457" s="271"/>
      <c r="ASE457" s="271"/>
      <c r="ASF457" s="271"/>
      <c r="ASG457" s="395"/>
      <c r="ASH457" s="259"/>
      <c r="ASI457" s="259"/>
      <c r="ASJ457" s="394"/>
      <c r="ASK457" s="394"/>
      <c r="ASL457" s="270"/>
      <c r="ASM457" s="263"/>
      <c r="ASN457" s="271"/>
      <c r="ASO457" s="271"/>
      <c r="ASP457" s="271"/>
      <c r="ASQ457" s="271"/>
      <c r="ASR457" s="271"/>
      <c r="ASS457" s="395"/>
      <c r="AST457" s="259"/>
      <c r="ASU457" s="259"/>
      <c r="ASV457" s="394"/>
      <c r="ASW457" s="394"/>
      <c r="ASX457" s="270"/>
      <c r="ASY457" s="263"/>
      <c r="ASZ457" s="271"/>
      <c r="ATA457" s="271"/>
      <c r="ATB457" s="271"/>
      <c r="ATC457" s="271"/>
      <c r="ATD457" s="271"/>
      <c r="ATE457" s="395"/>
      <c r="ATF457" s="259"/>
      <c r="ATG457" s="259"/>
      <c r="ATH457" s="394"/>
      <c r="ATI457" s="394"/>
      <c r="ATJ457" s="270"/>
      <c r="ATK457" s="263"/>
      <c r="ATL457" s="271"/>
      <c r="ATM457" s="271"/>
      <c r="ATN457" s="271"/>
      <c r="ATO457" s="271"/>
      <c r="ATP457" s="271"/>
      <c r="ATQ457" s="395"/>
      <c r="ATR457" s="259"/>
      <c r="ATS457" s="259"/>
      <c r="ATT457" s="394"/>
      <c r="ATU457" s="394"/>
      <c r="ATV457" s="270"/>
      <c r="ATW457" s="263"/>
      <c r="ATX457" s="271"/>
      <c r="ATY457" s="271"/>
      <c r="ATZ457" s="271"/>
      <c r="AUA457" s="271"/>
      <c r="AUB457" s="271"/>
      <c r="AUC457" s="395"/>
      <c r="AUD457" s="259"/>
      <c r="AUE457" s="259"/>
      <c r="AUF457" s="394"/>
      <c r="AUG457" s="394"/>
      <c r="AUH457" s="270"/>
      <c r="AUI457" s="263"/>
      <c r="AUJ457" s="271"/>
      <c r="AUK457" s="271"/>
      <c r="AUL457" s="271"/>
      <c r="AUM457" s="271"/>
      <c r="AUN457" s="271"/>
      <c r="AUO457" s="395"/>
      <c r="AUP457" s="259"/>
      <c r="AUQ457" s="259"/>
      <c r="AUR457" s="394"/>
      <c r="AUS457" s="394"/>
      <c r="AUT457" s="270"/>
      <c r="AUU457" s="263"/>
      <c r="AUV457" s="271"/>
      <c r="AUW457" s="271"/>
      <c r="AUX457" s="271"/>
      <c r="AUY457" s="271"/>
      <c r="AUZ457" s="271"/>
      <c r="AVA457" s="395"/>
      <c r="AVB457" s="259"/>
      <c r="AVC457" s="259"/>
      <c r="AVD457" s="394"/>
      <c r="AVE457" s="394"/>
      <c r="AVF457" s="270"/>
      <c r="AVG457" s="263"/>
      <c r="AVH457" s="271"/>
      <c r="AVI457" s="271"/>
      <c r="AVJ457" s="271"/>
      <c r="AVK457" s="271"/>
      <c r="AVL457" s="271"/>
      <c r="AVM457" s="395"/>
      <c r="AVN457" s="259"/>
      <c r="AVO457" s="259"/>
      <c r="AVP457" s="394"/>
      <c r="AVQ457" s="394"/>
      <c r="AVR457" s="270"/>
      <c r="AVS457" s="263"/>
      <c r="AVT457" s="271"/>
      <c r="AVU457" s="271"/>
      <c r="AVV457" s="271"/>
      <c r="AVW457" s="271"/>
      <c r="AVX457" s="271"/>
      <c r="AVY457" s="395"/>
      <c r="AVZ457" s="259"/>
      <c r="AWA457" s="259"/>
      <c r="AWB457" s="394"/>
      <c r="AWC457" s="394"/>
      <c r="AWD457" s="270"/>
      <c r="AWE457" s="263"/>
      <c r="AWF457" s="271"/>
      <c r="AWG457" s="271"/>
      <c r="AWH457" s="271"/>
      <c r="AWI457" s="271"/>
      <c r="AWJ457" s="271"/>
      <c r="AWK457" s="395"/>
      <c r="AWL457" s="259"/>
      <c r="AWM457" s="259"/>
      <c r="AWN457" s="394"/>
      <c r="AWO457" s="394"/>
      <c r="AWP457" s="270"/>
      <c r="AWQ457" s="263"/>
      <c r="AWR457" s="271"/>
      <c r="AWS457" s="271"/>
      <c r="AWT457" s="271"/>
      <c r="AWU457" s="271"/>
      <c r="AWV457" s="271"/>
      <c r="AWW457" s="395"/>
      <c r="AWX457" s="259"/>
      <c r="AWY457" s="259"/>
      <c r="AWZ457" s="394"/>
      <c r="AXA457" s="394"/>
      <c r="AXB457" s="270"/>
      <c r="AXC457" s="263"/>
      <c r="AXD457" s="271"/>
      <c r="AXE457" s="271"/>
      <c r="AXF457" s="271"/>
      <c r="AXG457" s="271"/>
      <c r="AXH457" s="271"/>
      <c r="AXI457" s="395"/>
      <c r="AXJ457" s="259"/>
      <c r="AXK457" s="259"/>
      <c r="AXL457" s="394"/>
      <c r="AXM457" s="394"/>
      <c r="AXN457" s="270"/>
      <c r="AXO457" s="263"/>
      <c r="AXP457" s="271"/>
      <c r="AXQ457" s="271"/>
      <c r="AXR457" s="271"/>
      <c r="AXS457" s="271"/>
      <c r="AXT457" s="271"/>
      <c r="AXU457" s="395"/>
      <c r="AXV457" s="259"/>
      <c r="AXW457" s="259"/>
      <c r="AXX457" s="394"/>
      <c r="AXY457" s="394"/>
      <c r="AXZ457" s="270"/>
      <c r="AYA457" s="263"/>
      <c r="AYB457" s="271"/>
      <c r="AYC457" s="271"/>
      <c r="AYD457" s="271"/>
      <c r="AYE457" s="271"/>
      <c r="AYF457" s="271"/>
      <c r="AYG457" s="395"/>
      <c r="AYH457" s="259"/>
      <c r="AYI457" s="259"/>
      <c r="AYJ457" s="394"/>
      <c r="AYK457" s="394"/>
      <c r="AYL457" s="270"/>
      <c r="AYM457" s="263"/>
      <c r="AYN457" s="271"/>
      <c r="AYO457" s="271"/>
      <c r="AYP457" s="271"/>
      <c r="AYQ457" s="271"/>
      <c r="AYR457" s="271"/>
      <c r="AYS457" s="395"/>
      <c r="AYT457" s="259"/>
      <c r="AYU457" s="259"/>
      <c r="AYV457" s="394"/>
      <c r="AYW457" s="394"/>
      <c r="AYX457" s="270"/>
      <c r="AYY457" s="263"/>
      <c r="AYZ457" s="271"/>
      <c r="AZA457" s="271"/>
      <c r="AZB457" s="271"/>
      <c r="AZC457" s="271"/>
      <c r="AZD457" s="271"/>
      <c r="AZE457" s="395"/>
      <c r="AZF457" s="259"/>
      <c r="AZG457" s="259"/>
      <c r="AZH457" s="394"/>
      <c r="AZI457" s="394"/>
      <c r="AZJ457" s="270"/>
      <c r="AZK457" s="263"/>
      <c r="AZL457" s="271"/>
      <c r="AZM457" s="271"/>
      <c r="AZN457" s="271"/>
      <c r="AZO457" s="271"/>
      <c r="AZP457" s="271"/>
      <c r="AZQ457" s="395"/>
      <c r="AZR457" s="259"/>
      <c r="AZS457" s="259"/>
      <c r="AZT457" s="394"/>
      <c r="AZU457" s="394"/>
      <c r="AZV457" s="270"/>
      <c r="AZW457" s="263"/>
      <c r="AZX457" s="271"/>
      <c r="AZY457" s="271"/>
      <c r="AZZ457" s="271"/>
      <c r="BAA457" s="271"/>
      <c r="BAB457" s="271"/>
      <c r="BAC457" s="395"/>
      <c r="BAD457" s="259"/>
      <c r="BAE457" s="259"/>
      <c r="BAF457" s="394"/>
      <c r="BAG457" s="394"/>
      <c r="BAH457" s="270"/>
      <c r="BAI457" s="263"/>
      <c r="BAJ457" s="271"/>
      <c r="BAK457" s="271"/>
      <c r="BAL457" s="271"/>
      <c r="BAM457" s="271"/>
      <c r="BAN457" s="271"/>
      <c r="BAO457" s="395"/>
      <c r="BAP457" s="259"/>
      <c r="BAQ457" s="259"/>
      <c r="BAR457" s="394"/>
      <c r="BAS457" s="394"/>
      <c r="BAT457" s="270"/>
      <c r="BAU457" s="263"/>
      <c r="BAV457" s="271"/>
      <c r="BAW457" s="271"/>
      <c r="BAX457" s="271"/>
      <c r="BAY457" s="271"/>
      <c r="BAZ457" s="271"/>
      <c r="BBA457" s="395"/>
      <c r="BBB457" s="259"/>
      <c r="BBC457" s="259"/>
      <c r="BBD457" s="394"/>
      <c r="BBE457" s="394"/>
      <c r="BBF457" s="270"/>
      <c r="BBG457" s="263"/>
      <c r="BBH457" s="271"/>
      <c r="BBI457" s="271"/>
      <c r="BBJ457" s="271"/>
      <c r="BBK457" s="271"/>
      <c r="BBL457" s="271"/>
      <c r="BBM457" s="395"/>
      <c r="BBN457" s="259"/>
      <c r="BBO457" s="259"/>
      <c r="BBP457" s="394"/>
      <c r="BBQ457" s="394"/>
      <c r="BBR457" s="270"/>
      <c r="BBS457" s="263"/>
      <c r="BBT457" s="271"/>
      <c r="BBU457" s="271"/>
      <c r="BBV457" s="271"/>
      <c r="BBW457" s="271"/>
      <c r="BBX457" s="271"/>
      <c r="BBY457" s="395"/>
      <c r="BBZ457" s="259"/>
      <c r="BCA457" s="259"/>
      <c r="BCB457" s="394"/>
      <c r="BCC457" s="394"/>
      <c r="BCD457" s="270"/>
      <c r="BCE457" s="263"/>
      <c r="BCF457" s="271"/>
      <c r="BCG457" s="271"/>
      <c r="BCH457" s="271"/>
      <c r="BCI457" s="271"/>
      <c r="BCJ457" s="271"/>
      <c r="BCK457" s="395"/>
      <c r="BCL457" s="259"/>
      <c r="BCM457" s="259"/>
      <c r="BCN457" s="394"/>
      <c r="BCO457" s="394"/>
      <c r="BCP457" s="270"/>
      <c r="BCQ457" s="263"/>
      <c r="BCR457" s="271"/>
      <c r="BCS457" s="271"/>
      <c r="BCT457" s="271"/>
      <c r="BCU457" s="271"/>
      <c r="BCV457" s="271"/>
      <c r="BCW457" s="395"/>
      <c r="BCX457" s="259"/>
      <c r="BCY457" s="259"/>
      <c r="BCZ457" s="394"/>
      <c r="BDA457" s="394"/>
      <c r="BDB457" s="270"/>
      <c r="BDC457" s="263"/>
      <c r="BDD457" s="271"/>
      <c r="BDE457" s="271"/>
      <c r="BDF457" s="271"/>
      <c r="BDG457" s="271"/>
      <c r="BDH457" s="271"/>
      <c r="BDI457" s="395"/>
      <c r="BDJ457" s="259"/>
      <c r="BDK457" s="259"/>
      <c r="BDL457" s="394"/>
      <c r="BDM457" s="394"/>
      <c r="BDN457" s="270"/>
      <c r="BDO457" s="263"/>
      <c r="BDP457" s="271"/>
      <c r="BDQ457" s="271"/>
      <c r="BDR457" s="271"/>
      <c r="BDS457" s="271"/>
      <c r="BDT457" s="271"/>
      <c r="BDU457" s="395"/>
      <c r="BDV457" s="259"/>
      <c r="BDW457" s="259"/>
      <c r="BDX457" s="394"/>
      <c r="BDY457" s="394"/>
      <c r="BDZ457" s="270"/>
      <c r="BEA457" s="263"/>
      <c r="BEB457" s="271"/>
      <c r="BEC457" s="271"/>
      <c r="BED457" s="271"/>
      <c r="BEE457" s="271"/>
      <c r="BEF457" s="271"/>
      <c r="BEG457" s="395"/>
      <c r="BEH457" s="259"/>
      <c r="BEI457" s="259"/>
      <c r="BEJ457" s="394"/>
      <c r="BEK457" s="394"/>
      <c r="BEL457" s="270"/>
      <c r="BEM457" s="263"/>
      <c r="BEN457" s="271"/>
      <c r="BEO457" s="271"/>
      <c r="BEP457" s="271"/>
      <c r="BEQ457" s="271"/>
      <c r="BER457" s="271"/>
      <c r="BES457" s="395"/>
      <c r="BET457" s="259"/>
      <c r="BEU457" s="259"/>
      <c r="BEV457" s="394"/>
      <c r="BEW457" s="394"/>
      <c r="BEX457" s="270"/>
      <c r="BEY457" s="263"/>
      <c r="BEZ457" s="271"/>
      <c r="BFA457" s="271"/>
      <c r="BFB457" s="271"/>
      <c r="BFC457" s="271"/>
      <c r="BFD457" s="271"/>
      <c r="BFE457" s="395"/>
      <c r="BFF457" s="259"/>
      <c r="BFG457" s="259"/>
      <c r="BFH457" s="394"/>
      <c r="BFI457" s="394"/>
      <c r="BFJ457" s="270"/>
      <c r="BFK457" s="263"/>
      <c r="BFL457" s="271"/>
      <c r="BFM457" s="271"/>
      <c r="BFN457" s="271"/>
      <c r="BFO457" s="271"/>
      <c r="BFP457" s="271"/>
      <c r="BFQ457" s="395"/>
      <c r="BFR457" s="259"/>
      <c r="BFS457" s="259"/>
      <c r="BFT457" s="394"/>
      <c r="BFU457" s="394"/>
      <c r="BFV457" s="270"/>
      <c r="BFW457" s="263"/>
      <c r="BFX457" s="271"/>
      <c r="BFY457" s="271"/>
      <c r="BFZ457" s="271"/>
      <c r="BGA457" s="271"/>
      <c r="BGB457" s="271"/>
      <c r="BGC457" s="395"/>
      <c r="BGD457" s="259"/>
      <c r="BGE457" s="259"/>
      <c r="BGF457" s="394"/>
      <c r="BGG457" s="394"/>
      <c r="BGH457" s="270"/>
      <c r="BGI457" s="263"/>
      <c r="BGJ457" s="271"/>
      <c r="BGK457" s="271"/>
      <c r="BGL457" s="271"/>
      <c r="BGM457" s="271"/>
      <c r="BGN457" s="271"/>
      <c r="BGO457" s="395"/>
      <c r="BGP457" s="259"/>
      <c r="BGQ457" s="259"/>
      <c r="BGR457" s="394"/>
      <c r="BGS457" s="394"/>
      <c r="BGT457" s="270"/>
      <c r="BGU457" s="263"/>
      <c r="BGV457" s="271"/>
      <c r="BGW457" s="271"/>
      <c r="BGX457" s="271"/>
      <c r="BGY457" s="271"/>
      <c r="BGZ457" s="271"/>
      <c r="BHA457" s="395"/>
      <c r="BHB457" s="259"/>
      <c r="BHC457" s="259"/>
      <c r="BHD457" s="394"/>
      <c r="BHE457" s="394"/>
      <c r="BHF457" s="270"/>
      <c r="BHG457" s="263"/>
      <c r="BHH457" s="271"/>
      <c r="BHI457" s="271"/>
      <c r="BHJ457" s="271"/>
      <c r="BHK457" s="271"/>
      <c r="BHL457" s="271"/>
      <c r="BHM457" s="395"/>
      <c r="BHN457" s="259"/>
      <c r="BHO457" s="259"/>
      <c r="BHP457" s="394"/>
      <c r="BHQ457" s="394"/>
      <c r="BHR457" s="270"/>
      <c r="BHS457" s="263"/>
      <c r="BHT457" s="271"/>
      <c r="BHU457" s="271"/>
      <c r="BHV457" s="271"/>
      <c r="BHW457" s="271"/>
      <c r="BHX457" s="271"/>
      <c r="BHY457" s="395"/>
      <c r="BHZ457" s="259"/>
      <c r="BIA457" s="259"/>
      <c r="BIB457" s="394"/>
      <c r="BIC457" s="394"/>
      <c r="BID457" s="270"/>
      <c r="BIE457" s="263"/>
      <c r="BIF457" s="271"/>
      <c r="BIG457" s="271"/>
      <c r="BIH457" s="271"/>
      <c r="BII457" s="271"/>
      <c r="BIJ457" s="271"/>
      <c r="BIK457" s="395"/>
      <c r="BIL457" s="259"/>
      <c r="BIM457" s="259"/>
      <c r="BIN457" s="394"/>
      <c r="BIO457" s="394"/>
      <c r="BIP457" s="270"/>
      <c r="BIQ457" s="263"/>
      <c r="BIR457" s="271"/>
      <c r="BIS457" s="271"/>
      <c r="BIT457" s="271"/>
      <c r="BIU457" s="271"/>
      <c r="BIV457" s="271"/>
      <c r="BIW457" s="395"/>
      <c r="BIX457" s="259"/>
      <c r="BIY457" s="259"/>
      <c r="BIZ457" s="394"/>
      <c r="BJA457" s="394"/>
      <c r="BJB457" s="270"/>
      <c r="BJC457" s="263"/>
      <c r="BJD457" s="271"/>
      <c r="BJE457" s="271"/>
      <c r="BJF457" s="271"/>
      <c r="BJG457" s="271"/>
      <c r="BJH457" s="271"/>
      <c r="BJI457" s="395"/>
      <c r="BJJ457" s="259"/>
      <c r="BJK457" s="259"/>
      <c r="BJL457" s="394"/>
      <c r="BJM457" s="394"/>
      <c r="BJN457" s="270"/>
      <c r="BJO457" s="263"/>
      <c r="BJP457" s="271"/>
      <c r="BJQ457" s="271"/>
      <c r="BJR457" s="271"/>
      <c r="BJS457" s="271"/>
      <c r="BJT457" s="271"/>
      <c r="BJU457" s="395"/>
      <c r="BJV457" s="259"/>
      <c r="BJW457" s="259"/>
      <c r="BJX457" s="394"/>
      <c r="BJY457" s="394"/>
      <c r="BJZ457" s="270"/>
      <c r="BKA457" s="263"/>
      <c r="BKB457" s="271"/>
      <c r="BKC457" s="271"/>
      <c r="BKD457" s="271"/>
      <c r="BKE457" s="271"/>
      <c r="BKF457" s="271"/>
      <c r="BKG457" s="395"/>
      <c r="BKH457" s="259"/>
      <c r="BKI457" s="259"/>
      <c r="BKJ457" s="394"/>
      <c r="BKK457" s="394"/>
      <c r="BKL457" s="270"/>
      <c r="BKM457" s="263"/>
      <c r="BKN457" s="271"/>
      <c r="BKO457" s="271"/>
      <c r="BKP457" s="271"/>
      <c r="BKQ457" s="271"/>
      <c r="BKR457" s="271"/>
      <c r="BKS457" s="395"/>
      <c r="BKT457" s="259"/>
      <c r="BKU457" s="259"/>
      <c r="BKV457" s="394"/>
      <c r="BKW457" s="394"/>
      <c r="BKX457" s="270"/>
      <c r="BKY457" s="263"/>
      <c r="BKZ457" s="271"/>
      <c r="BLA457" s="271"/>
      <c r="BLB457" s="271"/>
      <c r="BLC457" s="271"/>
      <c r="BLD457" s="271"/>
      <c r="BLE457" s="395"/>
      <c r="BLF457" s="259"/>
      <c r="BLG457" s="259"/>
      <c r="BLH457" s="394"/>
      <c r="BLI457" s="394"/>
      <c r="BLJ457" s="270"/>
      <c r="BLK457" s="263"/>
      <c r="BLL457" s="271"/>
      <c r="BLM457" s="271"/>
      <c r="BLN457" s="271"/>
      <c r="BLO457" s="271"/>
      <c r="BLP457" s="271"/>
      <c r="BLQ457" s="395"/>
      <c r="BLR457" s="259"/>
      <c r="BLS457" s="259"/>
      <c r="BLT457" s="394"/>
      <c r="BLU457" s="394"/>
      <c r="BLV457" s="270"/>
      <c r="BLW457" s="263"/>
      <c r="BLX457" s="271"/>
      <c r="BLY457" s="271"/>
      <c r="BLZ457" s="271"/>
      <c r="BMA457" s="271"/>
      <c r="BMB457" s="271"/>
      <c r="BMC457" s="395"/>
      <c r="BMD457" s="259"/>
      <c r="BME457" s="259"/>
      <c r="BMF457" s="394"/>
      <c r="BMG457" s="394"/>
      <c r="BMH457" s="270"/>
      <c r="BMI457" s="263"/>
      <c r="BMJ457" s="271"/>
      <c r="BMK457" s="271"/>
      <c r="BML457" s="271"/>
      <c r="BMM457" s="271"/>
      <c r="BMN457" s="271"/>
      <c r="BMO457" s="395"/>
      <c r="BMP457" s="259"/>
      <c r="BMQ457" s="259"/>
      <c r="BMR457" s="394"/>
      <c r="BMS457" s="394"/>
      <c r="BMT457" s="270"/>
      <c r="BMU457" s="263"/>
      <c r="BMV457" s="271"/>
      <c r="BMW457" s="271"/>
      <c r="BMX457" s="271"/>
      <c r="BMY457" s="271"/>
      <c r="BMZ457" s="271"/>
      <c r="BNA457" s="395"/>
      <c r="BNB457" s="259"/>
      <c r="BNC457" s="259"/>
      <c r="BND457" s="394"/>
      <c r="BNE457" s="394"/>
      <c r="BNF457" s="270"/>
      <c r="BNG457" s="263"/>
      <c r="BNH457" s="271"/>
      <c r="BNI457" s="271"/>
      <c r="BNJ457" s="271"/>
      <c r="BNK457" s="271"/>
      <c r="BNL457" s="271"/>
      <c r="BNM457" s="395"/>
      <c r="BNN457" s="259"/>
      <c r="BNO457" s="259"/>
      <c r="BNP457" s="394"/>
      <c r="BNQ457" s="394"/>
      <c r="BNR457" s="270"/>
      <c r="BNS457" s="263"/>
      <c r="BNT457" s="271"/>
      <c r="BNU457" s="271"/>
      <c r="BNV457" s="271"/>
      <c r="BNW457" s="271"/>
      <c r="BNX457" s="271"/>
      <c r="BNY457" s="395"/>
      <c r="BNZ457" s="259"/>
      <c r="BOA457" s="259"/>
      <c r="BOB457" s="394"/>
      <c r="BOC457" s="394"/>
      <c r="BOD457" s="270"/>
      <c r="BOE457" s="263"/>
      <c r="BOF457" s="271"/>
      <c r="BOG457" s="271"/>
      <c r="BOH457" s="271"/>
      <c r="BOI457" s="271"/>
      <c r="BOJ457" s="271"/>
      <c r="BOK457" s="395"/>
      <c r="BOL457" s="259"/>
      <c r="BOM457" s="259"/>
      <c r="BON457" s="394"/>
      <c r="BOO457" s="394"/>
      <c r="BOP457" s="270"/>
      <c r="BOQ457" s="263"/>
      <c r="BOR457" s="271"/>
      <c r="BOS457" s="271"/>
      <c r="BOT457" s="271"/>
      <c r="BOU457" s="271"/>
      <c r="BOV457" s="271"/>
      <c r="BOW457" s="395"/>
      <c r="BOX457" s="259"/>
      <c r="BOY457" s="259"/>
      <c r="BOZ457" s="394"/>
      <c r="BPA457" s="394"/>
      <c r="BPB457" s="270"/>
      <c r="BPC457" s="263"/>
      <c r="BPD457" s="271"/>
      <c r="BPE457" s="271"/>
      <c r="BPF457" s="271"/>
      <c r="BPG457" s="271"/>
      <c r="BPH457" s="271"/>
      <c r="BPI457" s="395"/>
      <c r="BPJ457" s="259"/>
      <c r="BPK457" s="259"/>
      <c r="BPL457" s="394"/>
      <c r="BPM457" s="394"/>
      <c r="BPN457" s="270"/>
      <c r="BPO457" s="263"/>
      <c r="BPP457" s="271"/>
      <c r="BPQ457" s="271"/>
      <c r="BPR457" s="271"/>
      <c r="BPS457" s="271"/>
      <c r="BPT457" s="271"/>
      <c r="BPU457" s="395"/>
      <c r="BPV457" s="259"/>
      <c r="BPW457" s="259"/>
      <c r="BPX457" s="394"/>
      <c r="BPY457" s="394"/>
      <c r="BPZ457" s="270"/>
      <c r="BQA457" s="263"/>
      <c r="BQB457" s="271"/>
      <c r="BQC457" s="271"/>
      <c r="BQD457" s="271"/>
      <c r="BQE457" s="271"/>
      <c r="BQF457" s="271"/>
      <c r="BQG457" s="395"/>
      <c r="BQH457" s="259"/>
      <c r="BQI457" s="259"/>
      <c r="BQJ457" s="394"/>
      <c r="BQK457" s="394"/>
      <c r="BQL457" s="270"/>
      <c r="BQM457" s="263"/>
      <c r="BQN457" s="271"/>
      <c r="BQO457" s="271"/>
      <c r="BQP457" s="271"/>
      <c r="BQQ457" s="271"/>
      <c r="BQR457" s="271"/>
      <c r="BQS457" s="395"/>
      <c r="BQT457" s="259"/>
      <c r="BQU457" s="259"/>
      <c r="BQV457" s="394"/>
      <c r="BQW457" s="394"/>
      <c r="BQX457" s="270"/>
      <c r="BQY457" s="263"/>
      <c r="BQZ457" s="271"/>
      <c r="BRA457" s="271"/>
      <c r="BRB457" s="271"/>
      <c r="BRC457" s="271"/>
      <c r="BRD457" s="271"/>
      <c r="BRE457" s="395"/>
      <c r="BRF457" s="259"/>
      <c r="BRG457" s="259"/>
      <c r="BRH457" s="394"/>
      <c r="BRI457" s="394"/>
      <c r="BRJ457" s="270"/>
      <c r="BRK457" s="263"/>
      <c r="BRL457" s="271"/>
      <c r="BRM457" s="271"/>
      <c r="BRN457" s="271"/>
      <c r="BRO457" s="271"/>
      <c r="BRP457" s="271"/>
      <c r="BRQ457" s="395"/>
      <c r="BRR457" s="259"/>
      <c r="BRS457" s="259"/>
      <c r="BRT457" s="394"/>
      <c r="BRU457" s="394"/>
      <c r="BRV457" s="270"/>
      <c r="BRW457" s="263"/>
      <c r="BRX457" s="271"/>
      <c r="BRY457" s="271"/>
      <c r="BRZ457" s="271"/>
      <c r="BSA457" s="271"/>
      <c r="BSB457" s="271"/>
      <c r="BSC457" s="395"/>
      <c r="BSD457" s="259"/>
      <c r="BSE457" s="259"/>
      <c r="BSF457" s="394"/>
      <c r="BSG457" s="394"/>
      <c r="BSH457" s="270"/>
      <c r="BSI457" s="263"/>
      <c r="BSJ457" s="271"/>
      <c r="BSK457" s="271"/>
      <c r="BSL457" s="271"/>
      <c r="BSM457" s="271"/>
      <c r="BSN457" s="271"/>
      <c r="BSO457" s="395"/>
      <c r="BSP457" s="259"/>
      <c r="BSQ457" s="259"/>
      <c r="BSR457" s="394"/>
      <c r="BSS457" s="394"/>
      <c r="BST457" s="270"/>
      <c r="BSU457" s="263"/>
      <c r="BSV457" s="271"/>
      <c r="BSW457" s="271"/>
      <c r="BSX457" s="271"/>
      <c r="BSY457" s="271"/>
      <c r="BSZ457" s="271"/>
      <c r="BTA457" s="395"/>
      <c r="BTB457" s="259"/>
      <c r="BTC457" s="259"/>
      <c r="BTD457" s="394"/>
      <c r="BTE457" s="394"/>
      <c r="BTF457" s="270"/>
      <c r="BTG457" s="263"/>
      <c r="BTH457" s="271"/>
      <c r="BTI457" s="271"/>
      <c r="BTJ457" s="271"/>
      <c r="BTK457" s="271"/>
      <c r="BTL457" s="271"/>
      <c r="BTM457" s="395"/>
      <c r="BTN457" s="259"/>
      <c r="BTO457" s="259"/>
      <c r="BTP457" s="394"/>
      <c r="BTQ457" s="394"/>
      <c r="BTR457" s="270"/>
      <c r="BTS457" s="263"/>
      <c r="BTT457" s="271"/>
      <c r="BTU457" s="271"/>
      <c r="BTV457" s="271"/>
      <c r="BTW457" s="271"/>
      <c r="BTX457" s="271"/>
      <c r="BTY457" s="395"/>
      <c r="BTZ457" s="259"/>
      <c r="BUA457" s="259"/>
      <c r="BUB457" s="394"/>
      <c r="BUC457" s="394"/>
      <c r="BUD457" s="270"/>
      <c r="BUE457" s="263"/>
      <c r="BUF457" s="271"/>
      <c r="BUG457" s="271"/>
      <c r="BUH457" s="271"/>
      <c r="BUI457" s="271"/>
      <c r="BUJ457" s="271"/>
      <c r="BUK457" s="395"/>
      <c r="BUL457" s="259"/>
      <c r="BUM457" s="259"/>
      <c r="BUN457" s="394"/>
      <c r="BUO457" s="394"/>
      <c r="BUP457" s="270"/>
      <c r="BUQ457" s="263"/>
      <c r="BUR457" s="271"/>
      <c r="BUS457" s="271"/>
      <c r="BUT457" s="271"/>
      <c r="BUU457" s="271"/>
      <c r="BUV457" s="271"/>
      <c r="BUW457" s="395"/>
      <c r="BUX457" s="259"/>
      <c r="BUY457" s="259"/>
      <c r="BUZ457" s="394"/>
      <c r="BVA457" s="394"/>
      <c r="BVB457" s="270"/>
      <c r="BVC457" s="263"/>
      <c r="BVD457" s="271"/>
      <c r="BVE457" s="271"/>
      <c r="BVF457" s="271"/>
      <c r="BVG457" s="271"/>
      <c r="BVH457" s="271"/>
      <c r="BVI457" s="395"/>
      <c r="BVJ457" s="259"/>
      <c r="BVK457" s="259"/>
      <c r="BVL457" s="394"/>
      <c r="BVM457" s="394"/>
      <c r="BVN457" s="270"/>
      <c r="BVO457" s="263"/>
      <c r="BVP457" s="271"/>
      <c r="BVQ457" s="271"/>
      <c r="BVR457" s="271"/>
      <c r="BVS457" s="271"/>
      <c r="BVT457" s="271"/>
      <c r="BVU457" s="395"/>
      <c r="BVV457" s="259"/>
      <c r="BVW457" s="259"/>
      <c r="BVX457" s="394"/>
      <c r="BVY457" s="394"/>
      <c r="BVZ457" s="270"/>
      <c r="BWA457" s="263"/>
      <c r="BWB457" s="271"/>
      <c r="BWC457" s="271"/>
      <c r="BWD457" s="271"/>
      <c r="BWE457" s="271"/>
      <c r="BWF457" s="271"/>
      <c r="BWG457" s="395"/>
      <c r="BWH457" s="259"/>
      <c r="BWI457" s="259"/>
      <c r="BWJ457" s="394"/>
      <c r="BWK457" s="394"/>
      <c r="BWL457" s="270"/>
      <c r="BWM457" s="263"/>
      <c r="BWN457" s="271"/>
      <c r="BWO457" s="271"/>
      <c r="BWP457" s="271"/>
      <c r="BWQ457" s="271"/>
      <c r="BWR457" s="271"/>
      <c r="BWS457" s="395"/>
      <c r="BWT457" s="259"/>
      <c r="BWU457" s="259"/>
      <c r="BWV457" s="394"/>
      <c r="BWW457" s="394"/>
      <c r="BWX457" s="270"/>
      <c r="BWY457" s="263"/>
      <c r="BWZ457" s="271"/>
      <c r="BXA457" s="271"/>
      <c r="BXB457" s="271"/>
      <c r="BXC457" s="271"/>
      <c r="BXD457" s="271"/>
      <c r="BXE457" s="395"/>
      <c r="BXF457" s="259"/>
      <c r="BXG457" s="259"/>
      <c r="BXH457" s="394"/>
      <c r="BXI457" s="394"/>
      <c r="BXJ457" s="270"/>
      <c r="BXK457" s="263"/>
      <c r="BXL457" s="271"/>
      <c r="BXM457" s="271"/>
      <c r="BXN457" s="271"/>
      <c r="BXO457" s="271"/>
      <c r="BXP457" s="271"/>
      <c r="BXQ457" s="395"/>
      <c r="BXR457" s="259"/>
      <c r="BXS457" s="259"/>
      <c r="BXT457" s="394"/>
      <c r="BXU457" s="394"/>
      <c r="BXV457" s="270"/>
      <c r="BXW457" s="263"/>
      <c r="BXX457" s="271"/>
      <c r="BXY457" s="271"/>
      <c r="BXZ457" s="271"/>
      <c r="BYA457" s="271"/>
      <c r="BYB457" s="271"/>
      <c r="BYC457" s="395"/>
      <c r="BYD457" s="259"/>
      <c r="BYE457" s="259"/>
      <c r="BYF457" s="394"/>
      <c r="BYG457" s="394"/>
      <c r="BYH457" s="270"/>
      <c r="BYI457" s="263"/>
      <c r="BYJ457" s="271"/>
      <c r="BYK457" s="271"/>
      <c r="BYL457" s="271"/>
      <c r="BYM457" s="271"/>
      <c r="BYN457" s="271"/>
      <c r="BYO457" s="395"/>
      <c r="BYP457" s="259"/>
      <c r="BYQ457" s="259"/>
      <c r="BYR457" s="394"/>
      <c r="BYS457" s="394"/>
      <c r="BYT457" s="270"/>
      <c r="BYU457" s="263"/>
      <c r="BYV457" s="271"/>
      <c r="BYW457" s="271"/>
      <c r="BYX457" s="271"/>
      <c r="BYY457" s="271"/>
      <c r="BYZ457" s="271"/>
      <c r="BZA457" s="395"/>
      <c r="BZB457" s="259"/>
      <c r="BZC457" s="259"/>
      <c r="BZD457" s="394"/>
      <c r="BZE457" s="394"/>
      <c r="BZF457" s="270"/>
      <c r="BZG457" s="263"/>
      <c r="BZH457" s="271"/>
      <c r="BZI457" s="271"/>
      <c r="BZJ457" s="271"/>
      <c r="BZK457" s="271"/>
      <c r="BZL457" s="271"/>
      <c r="BZM457" s="395"/>
      <c r="BZN457" s="259"/>
      <c r="BZO457" s="259"/>
      <c r="BZP457" s="394"/>
      <c r="BZQ457" s="394"/>
      <c r="BZR457" s="270"/>
      <c r="BZS457" s="263"/>
      <c r="BZT457" s="271"/>
      <c r="BZU457" s="271"/>
      <c r="BZV457" s="271"/>
      <c r="BZW457" s="271"/>
      <c r="BZX457" s="271"/>
      <c r="BZY457" s="395"/>
      <c r="BZZ457" s="259"/>
      <c r="CAA457" s="259"/>
      <c r="CAB457" s="394"/>
      <c r="CAC457" s="394"/>
      <c r="CAD457" s="270"/>
      <c r="CAE457" s="263"/>
      <c r="CAF457" s="271"/>
      <c r="CAG457" s="271"/>
      <c r="CAH457" s="271"/>
      <c r="CAI457" s="271"/>
      <c r="CAJ457" s="271"/>
      <c r="CAK457" s="395"/>
      <c r="CAL457" s="259"/>
      <c r="CAM457" s="259"/>
      <c r="CAN457" s="394"/>
      <c r="CAO457" s="394"/>
      <c r="CAP457" s="270"/>
      <c r="CAQ457" s="263"/>
      <c r="CAR457" s="271"/>
      <c r="CAS457" s="271"/>
      <c r="CAT457" s="271"/>
      <c r="CAU457" s="271"/>
      <c r="CAV457" s="271"/>
      <c r="CAW457" s="395"/>
      <c r="CAX457" s="259"/>
      <c r="CAY457" s="259"/>
      <c r="CAZ457" s="394"/>
      <c r="CBA457" s="394"/>
      <c r="CBB457" s="270"/>
      <c r="CBC457" s="263"/>
      <c r="CBD457" s="271"/>
      <c r="CBE457" s="271"/>
      <c r="CBF457" s="271"/>
      <c r="CBG457" s="271"/>
      <c r="CBH457" s="271"/>
      <c r="CBI457" s="395"/>
      <c r="CBJ457" s="259"/>
      <c r="CBK457" s="259"/>
      <c r="CBL457" s="394"/>
      <c r="CBM457" s="394"/>
      <c r="CBN457" s="270"/>
      <c r="CBO457" s="263"/>
      <c r="CBP457" s="271"/>
      <c r="CBQ457" s="271"/>
      <c r="CBR457" s="271"/>
      <c r="CBS457" s="271"/>
      <c r="CBT457" s="271"/>
      <c r="CBU457" s="395"/>
      <c r="CBV457" s="259"/>
      <c r="CBW457" s="259"/>
      <c r="CBX457" s="394"/>
      <c r="CBY457" s="394"/>
      <c r="CBZ457" s="270"/>
      <c r="CCA457" s="263"/>
      <c r="CCB457" s="271"/>
      <c r="CCC457" s="271"/>
      <c r="CCD457" s="271"/>
      <c r="CCE457" s="271"/>
      <c r="CCF457" s="271"/>
      <c r="CCG457" s="395"/>
      <c r="CCH457" s="259"/>
      <c r="CCI457" s="259"/>
      <c r="CCJ457" s="394"/>
      <c r="CCK457" s="394"/>
      <c r="CCL457" s="270"/>
      <c r="CCM457" s="263"/>
      <c r="CCN457" s="271"/>
      <c r="CCO457" s="271"/>
      <c r="CCP457" s="271"/>
      <c r="CCQ457" s="271"/>
      <c r="CCR457" s="271"/>
      <c r="CCS457" s="395"/>
      <c r="CCT457" s="259"/>
      <c r="CCU457" s="259"/>
      <c r="CCV457" s="394"/>
      <c r="CCW457" s="394"/>
      <c r="CCX457" s="270"/>
      <c r="CCY457" s="263"/>
      <c r="CCZ457" s="271"/>
      <c r="CDA457" s="271"/>
      <c r="CDB457" s="271"/>
      <c r="CDC457" s="271"/>
      <c r="CDD457" s="271"/>
      <c r="CDE457" s="395"/>
      <c r="CDF457" s="259"/>
      <c r="CDG457" s="259"/>
      <c r="CDH457" s="394"/>
      <c r="CDI457" s="394"/>
      <c r="CDJ457" s="270"/>
      <c r="CDK457" s="263"/>
      <c r="CDL457" s="271"/>
      <c r="CDM457" s="271"/>
      <c r="CDN457" s="271"/>
      <c r="CDO457" s="271"/>
      <c r="CDP457" s="271"/>
      <c r="CDQ457" s="395"/>
      <c r="CDR457" s="259"/>
      <c r="CDS457" s="259"/>
      <c r="CDT457" s="394"/>
      <c r="CDU457" s="394"/>
      <c r="CDV457" s="270"/>
      <c r="CDW457" s="263"/>
      <c r="CDX457" s="271"/>
      <c r="CDY457" s="271"/>
      <c r="CDZ457" s="271"/>
      <c r="CEA457" s="271"/>
      <c r="CEB457" s="271"/>
      <c r="CEC457" s="395"/>
      <c r="CED457" s="259"/>
      <c r="CEE457" s="259"/>
      <c r="CEF457" s="394"/>
      <c r="CEG457" s="394"/>
      <c r="CEH457" s="270"/>
      <c r="CEI457" s="263"/>
      <c r="CEJ457" s="271"/>
      <c r="CEK457" s="271"/>
      <c r="CEL457" s="271"/>
      <c r="CEM457" s="271"/>
      <c r="CEN457" s="271"/>
      <c r="CEO457" s="395"/>
      <c r="CEP457" s="259"/>
      <c r="CEQ457" s="259"/>
      <c r="CER457" s="394"/>
      <c r="CES457" s="394"/>
      <c r="CET457" s="270"/>
      <c r="CEU457" s="263"/>
      <c r="CEV457" s="271"/>
      <c r="CEW457" s="271"/>
      <c r="CEX457" s="271"/>
      <c r="CEY457" s="271"/>
      <c r="CEZ457" s="271"/>
      <c r="CFA457" s="395"/>
      <c r="CFB457" s="259"/>
      <c r="CFC457" s="259"/>
      <c r="CFD457" s="394"/>
      <c r="CFE457" s="394"/>
      <c r="CFF457" s="270"/>
      <c r="CFG457" s="263"/>
      <c r="CFH457" s="271"/>
      <c r="CFI457" s="271"/>
      <c r="CFJ457" s="271"/>
      <c r="CFK457" s="271"/>
      <c r="CFL457" s="271"/>
      <c r="CFM457" s="395"/>
      <c r="CFN457" s="259"/>
      <c r="CFO457" s="259"/>
      <c r="CFP457" s="394"/>
      <c r="CFQ457" s="394"/>
      <c r="CFR457" s="270"/>
      <c r="CFS457" s="263"/>
      <c r="CFT457" s="271"/>
      <c r="CFU457" s="271"/>
      <c r="CFV457" s="271"/>
      <c r="CFW457" s="271"/>
      <c r="CFX457" s="271"/>
      <c r="CFY457" s="395"/>
      <c r="CFZ457" s="259"/>
      <c r="CGA457" s="259"/>
      <c r="CGB457" s="394"/>
      <c r="CGC457" s="394"/>
      <c r="CGD457" s="270"/>
      <c r="CGE457" s="263"/>
      <c r="CGF457" s="271"/>
      <c r="CGG457" s="271"/>
      <c r="CGH457" s="271"/>
      <c r="CGI457" s="271"/>
      <c r="CGJ457" s="271"/>
      <c r="CGK457" s="395"/>
      <c r="CGL457" s="259"/>
      <c r="CGM457" s="259"/>
      <c r="CGN457" s="394"/>
      <c r="CGO457" s="394"/>
      <c r="CGP457" s="270"/>
      <c r="CGQ457" s="263"/>
      <c r="CGR457" s="271"/>
      <c r="CGS457" s="271"/>
      <c r="CGT457" s="271"/>
      <c r="CGU457" s="271"/>
      <c r="CGV457" s="271"/>
      <c r="CGW457" s="395"/>
      <c r="CGX457" s="259"/>
      <c r="CGY457" s="259"/>
      <c r="CGZ457" s="394"/>
      <c r="CHA457" s="394"/>
      <c r="CHB457" s="270"/>
      <c r="CHC457" s="263"/>
      <c r="CHD457" s="271"/>
      <c r="CHE457" s="271"/>
      <c r="CHF457" s="271"/>
      <c r="CHG457" s="271"/>
      <c r="CHH457" s="271"/>
      <c r="CHI457" s="395"/>
      <c r="CHJ457" s="259"/>
      <c r="CHK457" s="259"/>
      <c r="CHL457" s="394"/>
      <c r="CHM457" s="394"/>
      <c r="CHN457" s="270"/>
      <c r="CHO457" s="263"/>
      <c r="CHP457" s="271"/>
      <c r="CHQ457" s="271"/>
      <c r="CHR457" s="271"/>
      <c r="CHS457" s="271"/>
      <c r="CHT457" s="271"/>
      <c r="CHU457" s="395"/>
      <c r="CHV457" s="259"/>
      <c r="CHW457" s="259"/>
      <c r="CHX457" s="394"/>
      <c r="CHY457" s="394"/>
      <c r="CHZ457" s="270"/>
      <c r="CIA457" s="263"/>
      <c r="CIB457" s="271"/>
      <c r="CIC457" s="271"/>
      <c r="CID457" s="271"/>
      <c r="CIE457" s="271"/>
      <c r="CIF457" s="271"/>
      <c r="CIG457" s="395"/>
      <c r="CIH457" s="259"/>
      <c r="CII457" s="259"/>
      <c r="CIJ457" s="394"/>
      <c r="CIK457" s="394"/>
      <c r="CIL457" s="270"/>
      <c r="CIM457" s="263"/>
      <c r="CIN457" s="271"/>
      <c r="CIO457" s="271"/>
      <c r="CIP457" s="271"/>
      <c r="CIQ457" s="271"/>
      <c r="CIR457" s="271"/>
      <c r="CIS457" s="395"/>
      <c r="CIT457" s="259"/>
      <c r="CIU457" s="259"/>
      <c r="CIV457" s="394"/>
      <c r="CIW457" s="394"/>
      <c r="CIX457" s="270"/>
      <c r="CIY457" s="263"/>
      <c r="CIZ457" s="271"/>
      <c r="CJA457" s="271"/>
      <c r="CJB457" s="271"/>
      <c r="CJC457" s="271"/>
      <c r="CJD457" s="271"/>
      <c r="CJE457" s="395"/>
      <c r="CJF457" s="259"/>
      <c r="CJG457" s="259"/>
      <c r="CJH457" s="394"/>
      <c r="CJI457" s="394"/>
      <c r="CJJ457" s="270"/>
      <c r="CJK457" s="263"/>
      <c r="CJL457" s="271"/>
      <c r="CJM457" s="271"/>
      <c r="CJN457" s="271"/>
      <c r="CJO457" s="271"/>
      <c r="CJP457" s="271"/>
      <c r="CJQ457" s="395"/>
      <c r="CJR457" s="259"/>
      <c r="CJS457" s="259"/>
      <c r="CJT457" s="394"/>
      <c r="CJU457" s="394"/>
      <c r="CJV457" s="270"/>
      <c r="CJW457" s="263"/>
      <c r="CJX457" s="271"/>
      <c r="CJY457" s="271"/>
      <c r="CJZ457" s="271"/>
      <c r="CKA457" s="271"/>
      <c r="CKB457" s="271"/>
      <c r="CKC457" s="395"/>
      <c r="CKD457" s="259"/>
      <c r="CKE457" s="259"/>
      <c r="CKF457" s="394"/>
      <c r="CKG457" s="394"/>
      <c r="CKH457" s="270"/>
      <c r="CKI457" s="263"/>
      <c r="CKJ457" s="271"/>
      <c r="CKK457" s="271"/>
      <c r="CKL457" s="271"/>
      <c r="CKM457" s="271"/>
      <c r="CKN457" s="271"/>
      <c r="CKO457" s="395"/>
      <c r="CKP457" s="259"/>
      <c r="CKQ457" s="259"/>
      <c r="CKR457" s="394"/>
      <c r="CKS457" s="394"/>
      <c r="CKT457" s="270"/>
      <c r="CKU457" s="263"/>
      <c r="CKV457" s="271"/>
      <c r="CKW457" s="271"/>
      <c r="CKX457" s="271"/>
      <c r="CKY457" s="271"/>
      <c r="CKZ457" s="271"/>
      <c r="CLA457" s="395"/>
      <c r="CLB457" s="259"/>
      <c r="CLC457" s="259"/>
      <c r="CLD457" s="394"/>
      <c r="CLE457" s="394"/>
      <c r="CLF457" s="270"/>
      <c r="CLG457" s="263"/>
      <c r="CLH457" s="271"/>
      <c r="CLI457" s="271"/>
      <c r="CLJ457" s="271"/>
      <c r="CLK457" s="271"/>
      <c r="CLL457" s="271"/>
      <c r="CLM457" s="395"/>
      <c r="CLN457" s="259"/>
      <c r="CLO457" s="259"/>
      <c r="CLP457" s="394"/>
      <c r="CLQ457" s="394"/>
      <c r="CLR457" s="270"/>
      <c r="CLS457" s="263"/>
      <c r="CLT457" s="271"/>
      <c r="CLU457" s="271"/>
      <c r="CLV457" s="271"/>
      <c r="CLW457" s="271"/>
      <c r="CLX457" s="271"/>
      <c r="CLY457" s="395"/>
      <c r="CLZ457" s="259"/>
      <c r="CMA457" s="259"/>
      <c r="CMB457" s="394"/>
      <c r="CMC457" s="394"/>
      <c r="CMD457" s="270"/>
      <c r="CME457" s="263"/>
      <c r="CMF457" s="271"/>
      <c r="CMG457" s="271"/>
      <c r="CMH457" s="271"/>
      <c r="CMI457" s="271"/>
      <c r="CMJ457" s="271"/>
      <c r="CMK457" s="395"/>
      <c r="CML457" s="259"/>
      <c r="CMM457" s="259"/>
      <c r="CMN457" s="394"/>
      <c r="CMO457" s="394"/>
      <c r="CMP457" s="270"/>
      <c r="CMQ457" s="263"/>
      <c r="CMR457" s="271"/>
      <c r="CMS457" s="271"/>
      <c r="CMT457" s="271"/>
      <c r="CMU457" s="271"/>
      <c r="CMV457" s="271"/>
      <c r="CMW457" s="395"/>
      <c r="CMX457" s="259"/>
      <c r="CMY457" s="259"/>
      <c r="CMZ457" s="394"/>
      <c r="CNA457" s="394"/>
      <c r="CNB457" s="270"/>
      <c r="CNC457" s="263"/>
      <c r="CND457" s="271"/>
      <c r="CNE457" s="271"/>
      <c r="CNF457" s="271"/>
      <c r="CNG457" s="271"/>
      <c r="CNH457" s="271"/>
      <c r="CNI457" s="395"/>
      <c r="CNJ457" s="259"/>
      <c r="CNK457" s="259"/>
      <c r="CNL457" s="394"/>
      <c r="CNM457" s="394"/>
      <c r="CNN457" s="270"/>
      <c r="CNO457" s="263"/>
      <c r="CNP457" s="271"/>
      <c r="CNQ457" s="271"/>
      <c r="CNR457" s="271"/>
      <c r="CNS457" s="271"/>
      <c r="CNT457" s="271"/>
      <c r="CNU457" s="395"/>
      <c r="CNV457" s="259"/>
      <c r="CNW457" s="259"/>
      <c r="CNX457" s="394"/>
      <c r="CNY457" s="394"/>
      <c r="CNZ457" s="270"/>
      <c r="COA457" s="263"/>
      <c r="COB457" s="271"/>
      <c r="COC457" s="271"/>
      <c r="COD457" s="271"/>
      <c r="COE457" s="271"/>
      <c r="COF457" s="271"/>
      <c r="COG457" s="395"/>
      <c r="COH457" s="259"/>
      <c r="COI457" s="259"/>
      <c r="COJ457" s="394"/>
      <c r="COK457" s="394"/>
      <c r="COL457" s="270"/>
      <c r="COM457" s="263"/>
      <c r="CON457" s="271"/>
      <c r="COO457" s="271"/>
      <c r="COP457" s="271"/>
      <c r="COQ457" s="271"/>
      <c r="COR457" s="271"/>
      <c r="COS457" s="395"/>
      <c r="COT457" s="259"/>
      <c r="COU457" s="259"/>
      <c r="COV457" s="394"/>
      <c r="COW457" s="394"/>
      <c r="COX457" s="270"/>
      <c r="COY457" s="263"/>
      <c r="COZ457" s="271"/>
      <c r="CPA457" s="271"/>
      <c r="CPB457" s="271"/>
      <c r="CPC457" s="271"/>
      <c r="CPD457" s="271"/>
      <c r="CPE457" s="395"/>
      <c r="CPF457" s="259"/>
      <c r="CPG457" s="259"/>
      <c r="CPH457" s="394"/>
      <c r="CPI457" s="394"/>
      <c r="CPJ457" s="270"/>
      <c r="CPK457" s="263"/>
      <c r="CPL457" s="271"/>
      <c r="CPM457" s="271"/>
      <c r="CPN457" s="271"/>
      <c r="CPO457" s="271"/>
      <c r="CPP457" s="271"/>
      <c r="CPQ457" s="395"/>
      <c r="CPR457" s="259"/>
      <c r="CPS457" s="259"/>
      <c r="CPT457" s="394"/>
      <c r="CPU457" s="394"/>
      <c r="CPV457" s="270"/>
      <c r="CPW457" s="263"/>
      <c r="CPX457" s="271"/>
      <c r="CPY457" s="271"/>
      <c r="CPZ457" s="271"/>
      <c r="CQA457" s="271"/>
      <c r="CQB457" s="271"/>
      <c r="CQC457" s="395"/>
      <c r="CQD457" s="259"/>
      <c r="CQE457" s="259"/>
      <c r="CQF457" s="394"/>
      <c r="CQG457" s="394"/>
      <c r="CQH457" s="270"/>
      <c r="CQI457" s="263"/>
      <c r="CQJ457" s="271"/>
      <c r="CQK457" s="271"/>
      <c r="CQL457" s="271"/>
      <c r="CQM457" s="271"/>
      <c r="CQN457" s="271"/>
      <c r="CQO457" s="395"/>
      <c r="CQP457" s="259"/>
      <c r="CQQ457" s="259"/>
      <c r="CQR457" s="394"/>
      <c r="CQS457" s="394"/>
      <c r="CQT457" s="270"/>
      <c r="CQU457" s="263"/>
      <c r="CQV457" s="271"/>
      <c r="CQW457" s="271"/>
      <c r="CQX457" s="271"/>
      <c r="CQY457" s="271"/>
      <c r="CQZ457" s="271"/>
      <c r="CRA457" s="395"/>
      <c r="CRB457" s="259"/>
      <c r="CRC457" s="259"/>
      <c r="CRD457" s="394"/>
      <c r="CRE457" s="394"/>
      <c r="CRF457" s="270"/>
      <c r="CRG457" s="263"/>
      <c r="CRH457" s="271"/>
      <c r="CRI457" s="271"/>
      <c r="CRJ457" s="271"/>
      <c r="CRK457" s="271"/>
      <c r="CRL457" s="271"/>
      <c r="CRM457" s="395"/>
      <c r="CRN457" s="259"/>
      <c r="CRO457" s="259"/>
      <c r="CRP457" s="394"/>
      <c r="CRQ457" s="394"/>
      <c r="CRR457" s="270"/>
      <c r="CRS457" s="263"/>
      <c r="CRT457" s="271"/>
      <c r="CRU457" s="271"/>
      <c r="CRV457" s="271"/>
      <c r="CRW457" s="271"/>
      <c r="CRX457" s="271"/>
      <c r="CRY457" s="395"/>
      <c r="CRZ457" s="259"/>
      <c r="CSA457" s="259"/>
      <c r="CSB457" s="394"/>
      <c r="CSC457" s="394"/>
      <c r="CSD457" s="270"/>
      <c r="CSE457" s="263"/>
      <c r="CSF457" s="271"/>
      <c r="CSG457" s="271"/>
      <c r="CSH457" s="271"/>
      <c r="CSI457" s="271"/>
      <c r="CSJ457" s="271"/>
      <c r="CSK457" s="395"/>
      <c r="CSL457" s="259"/>
      <c r="CSM457" s="259"/>
      <c r="CSN457" s="394"/>
      <c r="CSO457" s="394"/>
      <c r="CSP457" s="270"/>
      <c r="CSQ457" s="263"/>
      <c r="CSR457" s="271"/>
      <c r="CSS457" s="271"/>
      <c r="CST457" s="271"/>
      <c r="CSU457" s="271"/>
      <c r="CSV457" s="271"/>
      <c r="CSW457" s="395"/>
      <c r="CSX457" s="259"/>
      <c r="CSY457" s="259"/>
      <c r="CSZ457" s="394"/>
      <c r="CTA457" s="394"/>
      <c r="CTB457" s="270"/>
      <c r="CTC457" s="263"/>
      <c r="CTD457" s="271"/>
      <c r="CTE457" s="271"/>
      <c r="CTF457" s="271"/>
      <c r="CTG457" s="271"/>
      <c r="CTH457" s="271"/>
      <c r="CTI457" s="395"/>
      <c r="CTJ457" s="259"/>
      <c r="CTK457" s="259"/>
      <c r="CTL457" s="394"/>
      <c r="CTM457" s="394"/>
      <c r="CTN457" s="270"/>
      <c r="CTO457" s="263"/>
      <c r="CTP457" s="271"/>
      <c r="CTQ457" s="271"/>
      <c r="CTR457" s="271"/>
      <c r="CTS457" s="271"/>
      <c r="CTT457" s="271"/>
      <c r="CTU457" s="395"/>
      <c r="CTV457" s="259"/>
      <c r="CTW457" s="259"/>
      <c r="CTX457" s="394"/>
      <c r="CTY457" s="394"/>
      <c r="CTZ457" s="270"/>
      <c r="CUA457" s="263"/>
      <c r="CUB457" s="271"/>
      <c r="CUC457" s="271"/>
      <c r="CUD457" s="271"/>
      <c r="CUE457" s="271"/>
      <c r="CUF457" s="271"/>
      <c r="CUG457" s="395"/>
      <c r="CUH457" s="259"/>
      <c r="CUI457" s="259"/>
      <c r="CUJ457" s="394"/>
      <c r="CUK457" s="394"/>
      <c r="CUL457" s="270"/>
      <c r="CUM457" s="263"/>
      <c r="CUN457" s="271"/>
      <c r="CUO457" s="271"/>
      <c r="CUP457" s="271"/>
      <c r="CUQ457" s="271"/>
      <c r="CUR457" s="271"/>
      <c r="CUS457" s="395"/>
      <c r="CUT457" s="259"/>
      <c r="CUU457" s="259"/>
      <c r="CUV457" s="394"/>
      <c r="CUW457" s="394"/>
      <c r="CUX457" s="270"/>
      <c r="CUY457" s="263"/>
      <c r="CUZ457" s="271"/>
      <c r="CVA457" s="271"/>
      <c r="CVB457" s="271"/>
      <c r="CVC457" s="271"/>
      <c r="CVD457" s="271"/>
      <c r="CVE457" s="395"/>
      <c r="CVF457" s="259"/>
      <c r="CVG457" s="259"/>
      <c r="CVH457" s="394"/>
      <c r="CVI457" s="394"/>
      <c r="CVJ457" s="270"/>
      <c r="CVK457" s="263"/>
      <c r="CVL457" s="271"/>
      <c r="CVM457" s="271"/>
      <c r="CVN457" s="271"/>
      <c r="CVO457" s="271"/>
      <c r="CVP457" s="271"/>
      <c r="CVQ457" s="395"/>
      <c r="CVR457" s="259"/>
      <c r="CVS457" s="259"/>
      <c r="CVT457" s="394"/>
      <c r="CVU457" s="394"/>
      <c r="CVV457" s="270"/>
      <c r="CVW457" s="263"/>
      <c r="CVX457" s="271"/>
      <c r="CVY457" s="271"/>
      <c r="CVZ457" s="271"/>
      <c r="CWA457" s="271"/>
      <c r="CWB457" s="271"/>
      <c r="CWC457" s="395"/>
      <c r="CWD457" s="259"/>
      <c r="CWE457" s="259"/>
      <c r="CWF457" s="394"/>
      <c r="CWG457" s="394"/>
      <c r="CWH457" s="270"/>
      <c r="CWI457" s="263"/>
      <c r="CWJ457" s="271"/>
      <c r="CWK457" s="271"/>
      <c r="CWL457" s="271"/>
      <c r="CWM457" s="271"/>
      <c r="CWN457" s="271"/>
      <c r="CWO457" s="395"/>
      <c r="CWP457" s="259"/>
      <c r="CWQ457" s="259"/>
      <c r="CWR457" s="394"/>
      <c r="CWS457" s="394"/>
      <c r="CWT457" s="270"/>
      <c r="CWU457" s="263"/>
      <c r="CWV457" s="271"/>
      <c r="CWW457" s="271"/>
      <c r="CWX457" s="271"/>
      <c r="CWY457" s="271"/>
      <c r="CWZ457" s="271"/>
      <c r="CXA457" s="395"/>
      <c r="CXB457" s="259"/>
      <c r="CXC457" s="259"/>
      <c r="CXD457" s="394"/>
      <c r="CXE457" s="394"/>
      <c r="CXF457" s="270"/>
      <c r="CXG457" s="263"/>
      <c r="CXH457" s="271"/>
      <c r="CXI457" s="271"/>
      <c r="CXJ457" s="271"/>
      <c r="CXK457" s="271"/>
      <c r="CXL457" s="271"/>
      <c r="CXM457" s="395"/>
      <c r="CXN457" s="259"/>
      <c r="CXO457" s="259"/>
      <c r="CXP457" s="394"/>
      <c r="CXQ457" s="394"/>
      <c r="CXR457" s="270"/>
      <c r="CXS457" s="263"/>
      <c r="CXT457" s="271"/>
      <c r="CXU457" s="271"/>
      <c r="CXV457" s="271"/>
      <c r="CXW457" s="271"/>
      <c r="CXX457" s="271"/>
      <c r="CXY457" s="395"/>
      <c r="CXZ457" s="259"/>
      <c r="CYA457" s="259"/>
      <c r="CYB457" s="394"/>
      <c r="CYC457" s="394"/>
      <c r="CYD457" s="270"/>
      <c r="CYE457" s="263"/>
      <c r="CYF457" s="271"/>
      <c r="CYG457" s="271"/>
      <c r="CYH457" s="271"/>
      <c r="CYI457" s="271"/>
      <c r="CYJ457" s="271"/>
      <c r="CYK457" s="395"/>
      <c r="CYL457" s="259"/>
      <c r="CYM457" s="259"/>
      <c r="CYN457" s="394"/>
      <c r="CYO457" s="394"/>
      <c r="CYP457" s="270"/>
      <c r="CYQ457" s="263"/>
      <c r="CYR457" s="271"/>
      <c r="CYS457" s="271"/>
      <c r="CYT457" s="271"/>
      <c r="CYU457" s="271"/>
      <c r="CYV457" s="271"/>
      <c r="CYW457" s="395"/>
      <c r="CYX457" s="259"/>
      <c r="CYY457" s="259"/>
      <c r="CYZ457" s="394"/>
      <c r="CZA457" s="394"/>
      <c r="CZB457" s="270"/>
      <c r="CZC457" s="263"/>
      <c r="CZD457" s="271"/>
      <c r="CZE457" s="271"/>
      <c r="CZF457" s="271"/>
      <c r="CZG457" s="271"/>
      <c r="CZH457" s="271"/>
      <c r="CZI457" s="395"/>
      <c r="CZJ457" s="259"/>
      <c r="CZK457" s="259"/>
      <c r="CZL457" s="394"/>
      <c r="CZM457" s="394"/>
      <c r="CZN457" s="270"/>
      <c r="CZO457" s="263"/>
      <c r="CZP457" s="271"/>
      <c r="CZQ457" s="271"/>
      <c r="CZR457" s="271"/>
      <c r="CZS457" s="271"/>
      <c r="CZT457" s="271"/>
      <c r="CZU457" s="395"/>
      <c r="CZV457" s="259"/>
      <c r="CZW457" s="259"/>
      <c r="CZX457" s="394"/>
      <c r="CZY457" s="394"/>
      <c r="CZZ457" s="270"/>
      <c r="DAA457" s="263"/>
      <c r="DAB457" s="271"/>
      <c r="DAC457" s="271"/>
      <c r="DAD457" s="271"/>
      <c r="DAE457" s="271"/>
      <c r="DAF457" s="271"/>
      <c r="DAG457" s="395"/>
      <c r="DAH457" s="259"/>
      <c r="DAI457" s="259"/>
      <c r="DAJ457" s="394"/>
      <c r="DAK457" s="394"/>
      <c r="DAL457" s="270"/>
      <c r="DAM457" s="263"/>
      <c r="DAN457" s="271"/>
      <c r="DAO457" s="271"/>
      <c r="DAP457" s="271"/>
      <c r="DAQ457" s="271"/>
      <c r="DAR457" s="271"/>
      <c r="DAS457" s="395"/>
      <c r="DAT457" s="259"/>
      <c r="DAU457" s="259"/>
      <c r="DAV457" s="394"/>
      <c r="DAW457" s="394"/>
      <c r="DAX457" s="270"/>
      <c r="DAY457" s="263"/>
      <c r="DAZ457" s="271"/>
      <c r="DBA457" s="271"/>
      <c r="DBB457" s="271"/>
      <c r="DBC457" s="271"/>
      <c r="DBD457" s="271"/>
      <c r="DBE457" s="395"/>
      <c r="DBF457" s="259"/>
      <c r="DBG457" s="259"/>
      <c r="DBH457" s="394"/>
      <c r="DBI457" s="394"/>
      <c r="DBJ457" s="270"/>
      <c r="DBK457" s="263"/>
      <c r="DBL457" s="271"/>
      <c r="DBM457" s="271"/>
      <c r="DBN457" s="271"/>
      <c r="DBO457" s="271"/>
      <c r="DBP457" s="271"/>
      <c r="DBQ457" s="395"/>
      <c r="DBR457" s="259"/>
      <c r="DBS457" s="259"/>
      <c r="DBT457" s="394"/>
      <c r="DBU457" s="394"/>
      <c r="DBV457" s="270"/>
      <c r="DBW457" s="263"/>
      <c r="DBX457" s="271"/>
      <c r="DBY457" s="271"/>
      <c r="DBZ457" s="271"/>
      <c r="DCA457" s="271"/>
      <c r="DCB457" s="271"/>
      <c r="DCC457" s="395"/>
      <c r="DCD457" s="259"/>
      <c r="DCE457" s="259"/>
      <c r="DCF457" s="394"/>
      <c r="DCG457" s="394"/>
      <c r="DCH457" s="270"/>
      <c r="DCI457" s="263"/>
      <c r="DCJ457" s="271"/>
      <c r="DCK457" s="271"/>
      <c r="DCL457" s="271"/>
      <c r="DCM457" s="271"/>
      <c r="DCN457" s="271"/>
      <c r="DCO457" s="395"/>
      <c r="DCP457" s="259"/>
      <c r="DCQ457" s="259"/>
      <c r="DCR457" s="394"/>
      <c r="DCS457" s="394"/>
      <c r="DCT457" s="270"/>
      <c r="DCU457" s="263"/>
      <c r="DCV457" s="271"/>
      <c r="DCW457" s="271"/>
      <c r="DCX457" s="271"/>
      <c r="DCY457" s="271"/>
      <c r="DCZ457" s="271"/>
      <c r="DDA457" s="395"/>
      <c r="DDB457" s="259"/>
      <c r="DDC457" s="259"/>
      <c r="DDD457" s="394"/>
      <c r="DDE457" s="394"/>
      <c r="DDF457" s="270"/>
      <c r="DDG457" s="263"/>
      <c r="DDH457" s="271"/>
      <c r="DDI457" s="271"/>
      <c r="DDJ457" s="271"/>
      <c r="DDK457" s="271"/>
      <c r="DDL457" s="271"/>
      <c r="DDM457" s="395"/>
      <c r="DDN457" s="259"/>
      <c r="DDO457" s="259"/>
      <c r="DDP457" s="394"/>
      <c r="DDQ457" s="394"/>
      <c r="DDR457" s="270"/>
      <c r="DDS457" s="263"/>
      <c r="DDT457" s="271"/>
      <c r="DDU457" s="271"/>
      <c r="DDV457" s="271"/>
      <c r="DDW457" s="271"/>
      <c r="DDX457" s="271"/>
      <c r="DDY457" s="395"/>
      <c r="DDZ457" s="259"/>
      <c r="DEA457" s="259"/>
      <c r="DEB457" s="394"/>
      <c r="DEC457" s="394"/>
      <c r="DED457" s="270"/>
      <c r="DEE457" s="263"/>
      <c r="DEF457" s="271"/>
      <c r="DEG457" s="271"/>
      <c r="DEH457" s="271"/>
      <c r="DEI457" s="271"/>
      <c r="DEJ457" s="271"/>
      <c r="DEK457" s="395"/>
      <c r="DEL457" s="259"/>
      <c r="DEM457" s="259"/>
      <c r="DEN457" s="394"/>
      <c r="DEO457" s="394"/>
      <c r="DEP457" s="270"/>
      <c r="DEQ457" s="263"/>
      <c r="DER457" s="271"/>
      <c r="DES457" s="271"/>
      <c r="DET457" s="271"/>
      <c r="DEU457" s="271"/>
      <c r="DEV457" s="271"/>
      <c r="DEW457" s="395"/>
      <c r="DEX457" s="259"/>
      <c r="DEY457" s="259"/>
      <c r="DEZ457" s="394"/>
      <c r="DFA457" s="394"/>
      <c r="DFB457" s="270"/>
      <c r="DFC457" s="263"/>
      <c r="DFD457" s="271"/>
      <c r="DFE457" s="271"/>
      <c r="DFF457" s="271"/>
      <c r="DFG457" s="271"/>
      <c r="DFH457" s="271"/>
      <c r="DFI457" s="395"/>
      <c r="DFJ457" s="259"/>
      <c r="DFK457" s="259"/>
      <c r="DFL457" s="394"/>
      <c r="DFM457" s="394"/>
      <c r="DFN457" s="270"/>
      <c r="DFO457" s="263"/>
      <c r="DFP457" s="271"/>
      <c r="DFQ457" s="271"/>
      <c r="DFR457" s="271"/>
      <c r="DFS457" s="271"/>
      <c r="DFT457" s="271"/>
      <c r="DFU457" s="395"/>
      <c r="DFV457" s="259"/>
      <c r="DFW457" s="259"/>
      <c r="DFX457" s="394"/>
      <c r="DFY457" s="394"/>
      <c r="DFZ457" s="270"/>
      <c r="DGA457" s="263"/>
      <c r="DGB457" s="271"/>
      <c r="DGC457" s="271"/>
      <c r="DGD457" s="271"/>
      <c r="DGE457" s="271"/>
      <c r="DGF457" s="271"/>
      <c r="DGG457" s="395"/>
      <c r="DGH457" s="259"/>
      <c r="DGI457" s="259"/>
      <c r="DGJ457" s="394"/>
      <c r="DGK457" s="394"/>
      <c r="DGL457" s="270"/>
      <c r="DGM457" s="263"/>
      <c r="DGN457" s="271"/>
      <c r="DGO457" s="271"/>
      <c r="DGP457" s="271"/>
      <c r="DGQ457" s="271"/>
      <c r="DGR457" s="271"/>
      <c r="DGS457" s="395"/>
      <c r="DGT457" s="259"/>
      <c r="DGU457" s="259"/>
      <c r="DGV457" s="394"/>
      <c r="DGW457" s="394"/>
      <c r="DGX457" s="270"/>
      <c r="DGY457" s="263"/>
      <c r="DGZ457" s="271"/>
      <c r="DHA457" s="271"/>
      <c r="DHB457" s="271"/>
      <c r="DHC457" s="271"/>
      <c r="DHD457" s="271"/>
      <c r="DHE457" s="395"/>
      <c r="DHF457" s="259"/>
      <c r="DHG457" s="259"/>
      <c r="DHH457" s="394"/>
      <c r="DHI457" s="394"/>
      <c r="DHJ457" s="270"/>
      <c r="DHK457" s="263"/>
      <c r="DHL457" s="271"/>
      <c r="DHM457" s="271"/>
      <c r="DHN457" s="271"/>
      <c r="DHO457" s="271"/>
      <c r="DHP457" s="271"/>
      <c r="DHQ457" s="395"/>
      <c r="DHR457" s="259"/>
      <c r="DHS457" s="259"/>
      <c r="DHT457" s="394"/>
      <c r="DHU457" s="394"/>
      <c r="DHV457" s="270"/>
      <c r="DHW457" s="263"/>
      <c r="DHX457" s="271"/>
      <c r="DHY457" s="271"/>
      <c r="DHZ457" s="271"/>
      <c r="DIA457" s="271"/>
      <c r="DIB457" s="271"/>
      <c r="DIC457" s="395"/>
      <c r="DID457" s="259"/>
      <c r="DIE457" s="259"/>
      <c r="DIF457" s="394"/>
      <c r="DIG457" s="394"/>
      <c r="DIH457" s="270"/>
      <c r="DII457" s="263"/>
      <c r="DIJ457" s="271"/>
      <c r="DIK457" s="271"/>
      <c r="DIL457" s="271"/>
      <c r="DIM457" s="271"/>
      <c r="DIN457" s="271"/>
      <c r="DIO457" s="395"/>
      <c r="DIP457" s="259"/>
      <c r="DIQ457" s="259"/>
      <c r="DIR457" s="394"/>
      <c r="DIS457" s="394"/>
      <c r="DIT457" s="270"/>
      <c r="DIU457" s="263"/>
      <c r="DIV457" s="271"/>
      <c r="DIW457" s="271"/>
      <c r="DIX457" s="271"/>
      <c r="DIY457" s="271"/>
      <c r="DIZ457" s="271"/>
      <c r="DJA457" s="395"/>
      <c r="DJB457" s="259"/>
      <c r="DJC457" s="259"/>
      <c r="DJD457" s="394"/>
      <c r="DJE457" s="394"/>
      <c r="DJF457" s="270"/>
      <c r="DJG457" s="263"/>
      <c r="DJH457" s="271"/>
      <c r="DJI457" s="271"/>
      <c r="DJJ457" s="271"/>
      <c r="DJK457" s="271"/>
      <c r="DJL457" s="271"/>
      <c r="DJM457" s="395"/>
      <c r="DJN457" s="259"/>
      <c r="DJO457" s="259"/>
      <c r="DJP457" s="394"/>
      <c r="DJQ457" s="394"/>
      <c r="DJR457" s="270"/>
      <c r="DJS457" s="263"/>
      <c r="DJT457" s="271"/>
      <c r="DJU457" s="271"/>
      <c r="DJV457" s="271"/>
      <c r="DJW457" s="271"/>
      <c r="DJX457" s="271"/>
      <c r="DJY457" s="395"/>
      <c r="DJZ457" s="259"/>
      <c r="DKA457" s="259"/>
      <c r="DKB457" s="394"/>
      <c r="DKC457" s="394"/>
      <c r="DKD457" s="270"/>
      <c r="DKE457" s="263"/>
      <c r="DKF457" s="271"/>
      <c r="DKG457" s="271"/>
      <c r="DKH457" s="271"/>
      <c r="DKI457" s="271"/>
      <c r="DKJ457" s="271"/>
      <c r="DKK457" s="395"/>
      <c r="DKL457" s="259"/>
      <c r="DKM457" s="259"/>
      <c r="DKN457" s="394"/>
      <c r="DKO457" s="394"/>
      <c r="DKP457" s="270"/>
      <c r="DKQ457" s="263"/>
      <c r="DKR457" s="271"/>
      <c r="DKS457" s="271"/>
      <c r="DKT457" s="271"/>
      <c r="DKU457" s="271"/>
      <c r="DKV457" s="271"/>
      <c r="DKW457" s="395"/>
      <c r="DKX457" s="259"/>
      <c r="DKY457" s="259"/>
      <c r="DKZ457" s="394"/>
      <c r="DLA457" s="394"/>
      <c r="DLB457" s="270"/>
      <c r="DLC457" s="263"/>
      <c r="DLD457" s="271"/>
      <c r="DLE457" s="271"/>
      <c r="DLF457" s="271"/>
      <c r="DLG457" s="271"/>
      <c r="DLH457" s="271"/>
      <c r="DLI457" s="395"/>
      <c r="DLJ457" s="259"/>
      <c r="DLK457" s="259"/>
      <c r="DLL457" s="394"/>
      <c r="DLM457" s="394"/>
      <c r="DLN457" s="270"/>
      <c r="DLO457" s="263"/>
      <c r="DLP457" s="271"/>
      <c r="DLQ457" s="271"/>
      <c r="DLR457" s="271"/>
      <c r="DLS457" s="271"/>
      <c r="DLT457" s="271"/>
      <c r="DLU457" s="395"/>
      <c r="DLV457" s="259"/>
      <c r="DLW457" s="259"/>
      <c r="DLX457" s="394"/>
      <c r="DLY457" s="394"/>
      <c r="DLZ457" s="270"/>
      <c r="DMA457" s="263"/>
      <c r="DMB457" s="271"/>
      <c r="DMC457" s="271"/>
      <c r="DMD457" s="271"/>
      <c r="DME457" s="271"/>
      <c r="DMF457" s="271"/>
      <c r="DMG457" s="395"/>
      <c r="DMH457" s="259"/>
      <c r="DMI457" s="259"/>
      <c r="DMJ457" s="394"/>
      <c r="DMK457" s="394"/>
      <c r="DML457" s="270"/>
      <c r="DMM457" s="263"/>
      <c r="DMN457" s="271"/>
      <c r="DMO457" s="271"/>
      <c r="DMP457" s="271"/>
      <c r="DMQ457" s="271"/>
      <c r="DMR457" s="271"/>
      <c r="DMS457" s="395"/>
      <c r="DMT457" s="259"/>
      <c r="DMU457" s="259"/>
      <c r="DMV457" s="394"/>
      <c r="DMW457" s="394"/>
      <c r="DMX457" s="270"/>
      <c r="DMY457" s="263"/>
      <c r="DMZ457" s="271"/>
      <c r="DNA457" s="271"/>
      <c r="DNB457" s="271"/>
      <c r="DNC457" s="271"/>
      <c r="DND457" s="271"/>
      <c r="DNE457" s="395"/>
      <c r="DNF457" s="259"/>
      <c r="DNG457" s="259"/>
      <c r="DNH457" s="394"/>
      <c r="DNI457" s="394"/>
      <c r="DNJ457" s="270"/>
      <c r="DNK457" s="263"/>
      <c r="DNL457" s="271"/>
      <c r="DNM457" s="271"/>
      <c r="DNN457" s="271"/>
      <c r="DNO457" s="271"/>
      <c r="DNP457" s="271"/>
      <c r="DNQ457" s="395"/>
      <c r="DNR457" s="259"/>
      <c r="DNS457" s="259"/>
      <c r="DNT457" s="394"/>
      <c r="DNU457" s="394"/>
      <c r="DNV457" s="270"/>
      <c r="DNW457" s="263"/>
      <c r="DNX457" s="271"/>
      <c r="DNY457" s="271"/>
      <c r="DNZ457" s="271"/>
      <c r="DOA457" s="271"/>
      <c r="DOB457" s="271"/>
      <c r="DOC457" s="395"/>
      <c r="DOD457" s="259"/>
      <c r="DOE457" s="259"/>
      <c r="DOF457" s="394"/>
      <c r="DOG457" s="394"/>
      <c r="DOH457" s="270"/>
      <c r="DOI457" s="263"/>
      <c r="DOJ457" s="271"/>
      <c r="DOK457" s="271"/>
      <c r="DOL457" s="271"/>
      <c r="DOM457" s="271"/>
      <c r="DON457" s="271"/>
      <c r="DOO457" s="395"/>
      <c r="DOP457" s="259"/>
      <c r="DOQ457" s="259"/>
      <c r="DOR457" s="394"/>
      <c r="DOS457" s="394"/>
      <c r="DOT457" s="270"/>
      <c r="DOU457" s="263"/>
      <c r="DOV457" s="271"/>
      <c r="DOW457" s="271"/>
      <c r="DOX457" s="271"/>
      <c r="DOY457" s="271"/>
      <c r="DOZ457" s="271"/>
      <c r="DPA457" s="395"/>
      <c r="DPB457" s="259"/>
      <c r="DPC457" s="259"/>
      <c r="DPD457" s="394"/>
      <c r="DPE457" s="394"/>
      <c r="DPF457" s="270"/>
      <c r="DPG457" s="263"/>
      <c r="DPH457" s="271"/>
      <c r="DPI457" s="271"/>
      <c r="DPJ457" s="271"/>
      <c r="DPK457" s="271"/>
      <c r="DPL457" s="271"/>
      <c r="DPM457" s="395"/>
      <c r="DPN457" s="259"/>
      <c r="DPO457" s="259"/>
      <c r="DPP457" s="394"/>
      <c r="DPQ457" s="394"/>
      <c r="DPR457" s="270"/>
      <c r="DPS457" s="263"/>
      <c r="DPT457" s="271"/>
      <c r="DPU457" s="271"/>
      <c r="DPV457" s="271"/>
      <c r="DPW457" s="271"/>
      <c r="DPX457" s="271"/>
      <c r="DPY457" s="395"/>
      <c r="DPZ457" s="259"/>
      <c r="DQA457" s="259"/>
      <c r="DQB457" s="394"/>
      <c r="DQC457" s="394"/>
      <c r="DQD457" s="270"/>
      <c r="DQE457" s="263"/>
      <c r="DQF457" s="271"/>
      <c r="DQG457" s="271"/>
      <c r="DQH457" s="271"/>
      <c r="DQI457" s="271"/>
      <c r="DQJ457" s="271"/>
      <c r="DQK457" s="395"/>
      <c r="DQL457" s="259"/>
      <c r="DQM457" s="259"/>
      <c r="DQN457" s="394"/>
      <c r="DQO457" s="394"/>
      <c r="DQP457" s="270"/>
      <c r="DQQ457" s="263"/>
      <c r="DQR457" s="271"/>
      <c r="DQS457" s="271"/>
      <c r="DQT457" s="271"/>
      <c r="DQU457" s="271"/>
      <c r="DQV457" s="271"/>
      <c r="DQW457" s="395"/>
      <c r="DQX457" s="259"/>
      <c r="DQY457" s="259"/>
      <c r="DQZ457" s="394"/>
      <c r="DRA457" s="394"/>
      <c r="DRB457" s="270"/>
      <c r="DRC457" s="263"/>
      <c r="DRD457" s="271"/>
      <c r="DRE457" s="271"/>
      <c r="DRF457" s="271"/>
      <c r="DRG457" s="271"/>
      <c r="DRH457" s="271"/>
      <c r="DRI457" s="395"/>
      <c r="DRJ457" s="259"/>
      <c r="DRK457" s="259"/>
      <c r="DRL457" s="394"/>
      <c r="DRM457" s="394"/>
      <c r="DRN457" s="270"/>
      <c r="DRO457" s="263"/>
      <c r="DRP457" s="271"/>
      <c r="DRQ457" s="271"/>
      <c r="DRR457" s="271"/>
      <c r="DRS457" s="271"/>
      <c r="DRT457" s="271"/>
      <c r="DRU457" s="395"/>
      <c r="DRV457" s="259"/>
      <c r="DRW457" s="259"/>
      <c r="DRX457" s="394"/>
      <c r="DRY457" s="394"/>
      <c r="DRZ457" s="270"/>
      <c r="DSA457" s="263"/>
      <c r="DSB457" s="271"/>
      <c r="DSC457" s="271"/>
      <c r="DSD457" s="271"/>
      <c r="DSE457" s="271"/>
      <c r="DSF457" s="271"/>
      <c r="DSG457" s="395"/>
      <c r="DSH457" s="259"/>
      <c r="DSI457" s="259"/>
      <c r="DSJ457" s="394"/>
      <c r="DSK457" s="394"/>
      <c r="DSL457" s="270"/>
      <c r="DSM457" s="263"/>
      <c r="DSN457" s="271"/>
      <c r="DSO457" s="271"/>
      <c r="DSP457" s="271"/>
      <c r="DSQ457" s="271"/>
      <c r="DSR457" s="271"/>
      <c r="DSS457" s="395"/>
      <c r="DST457" s="259"/>
      <c r="DSU457" s="259"/>
      <c r="DSV457" s="394"/>
      <c r="DSW457" s="394"/>
      <c r="DSX457" s="270"/>
      <c r="DSY457" s="263"/>
      <c r="DSZ457" s="271"/>
      <c r="DTA457" s="271"/>
      <c r="DTB457" s="271"/>
      <c r="DTC457" s="271"/>
      <c r="DTD457" s="271"/>
      <c r="DTE457" s="395"/>
      <c r="DTF457" s="259"/>
      <c r="DTG457" s="259"/>
      <c r="DTH457" s="394"/>
      <c r="DTI457" s="394"/>
      <c r="DTJ457" s="270"/>
      <c r="DTK457" s="263"/>
      <c r="DTL457" s="271"/>
      <c r="DTM457" s="271"/>
      <c r="DTN457" s="271"/>
      <c r="DTO457" s="271"/>
      <c r="DTP457" s="271"/>
      <c r="DTQ457" s="395"/>
      <c r="DTR457" s="259"/>
      <c r="DTS457" s="259"/>
      <c r="DTT457" s="394"/>
      <c r="DTU457" s="394"/>
      <c r="DTV457" s="270"/>
      <c r="DTW457" s="263"/>
      <c r="DTX457" s="271"/>
      <c r="DTY457" s="271"/>
      <c r="DTZ457" s="271"/>
      <c r="DUA457" s="271"/>
      <c r="DUB457" s="271"/>
      <c r="DUC457" s="395"/>
      <c r="DUD457" s="259"/>
      <c r="DUE457" s="259"/>
      <c r="DUF457" s="394"/>
      <c r="DUG457" s="394"/>
      <c r="DUH457" s="270"/>
      <c r="DUI457" s="263"/>
      <c r="DUJ457" s="271"/>
      <c r="DUK457" s="271"/>
      <c r="DUL457" s="271"/>
      <c r="DUM457" s="271"/>
      <c r="DUN457" s="271"/>
      <c r="DUO457" s="395"/>
      <c r="DUP457" s="259"/>
      <c r="DUQ457" s="259"/>
      <c r="DUR457" s="394"/>
      <c r="DUS457" s="394"/>
      <c r="DUT457" s="270"/>
      <c r="DUU457" s="263"/>
      <c r="DUV457" s="271"/>
      <c r="DUW457" s="271"/>
      <c r="DUX457" s="271"/>
      <c r="DUY457" s="271"/>
      <c r="DUZ457" s="271"/>
      <c r="DVA457" s="395"/>
      <c r="DVB457" s="259"/>
      <c r="DVC457" s="259"/>
      <c r="DVD457" s="394"/>
      <c r="DVE457" s="394"/>
      <c r="DVF457" s="270"/>
      <c r="DVG457" s="263"/>
      <c r="DVH457" s="271"/>
      <c r="DVI457" s="271"/>
      <c r="DVJ457" s="271"/>
      <c r="DVK457" s="271"/>
      <c r="DVL457" s="271"/>
      <c r="DVM457" s="395"/>
      <c r="DVN457" s="259"/>
      <c r="DVO457" s="259"/>
      <c r="DVP457" s="394"/>
      <c r="DVQ457" s="394"/>
      <c r="DVR457" s="270"/>
      <c r="DVS457" s="263"/>
      <c r="DVT457" s="271"/>
      <c r="DVU457" s="271"/>
      <c r="DVV457" s="271"/>
      <c r="DVW457" s="271"/>
      <c r="DVX457" s="271"/>
      <c r="DVY457" s="395"/>
      <c r="DVZ457" s="259"/>
      <c r="DWA457" s="259"/>
      <c r="DWB457" s="394"/>
      <c r="DWC457" s="394"/>
      <c r="DWD457" s="270"/>
      <c r="DWE457" s="263"/>
      <c r="DWF457" s="271"/>
      <c r="DWG457" s="271"/>
      <c r="DWH457" s="271"/>
      <c r="DWI457" s="271"/>
      <c r="DWJ457" s="271"/>
      <c r="DWK457" s="395"/>
      <c r="DWL457" s="259"/>
      <c r="DWM457" s="259"/>
      <c r="DWN457" s="394"/>
      <c r="DWO457" s="394"/>
      <c r="DWP457" s="270"/>
      <c r="DWQ457" s="263"/>
      <c r="DWR457" s="271"/>
      <c r="DWS457" s="271"/>
      <c r="DWT457" s="271"/>
      <c r="DWU457" s="271"/>
      <c r="DWV457" s="271"/>
      <c r="DWW457" s="395"/>
      <c r="DWX457" s="259"/>
      <c r="DWY457" s="259"/>
      <c r="DWZ457" s="394"/>
      <c r="DXA457" s="394"/>
      <c r="DXB457" s="270"/>
      <c r="DXC457" s="263"/>
      <c r="DXD457" s="271"/>
      <c r="DXE457" s="271"/>
      <c r="DXF457" s="271"/>
      <c r="DXG457" s="271"/>
      <c r="DXH457" s="271"/>
      <c r="DXI457" s="395"/>
      <c r="DXJ457" s="259"/>
      <c r="DXK457" s="259"/>
      <c r="DXL457" s="394"/>
      <c r="DXM457" s="394"/>
      <c r="DXN457" s="270"/>
      <c r="DXO457" s="263"/>
      <c r="DXP457" s="271"/>
      <c r="DXQ457" s="271"/>
      <c r="DXR457" s="271"/>
      <c r="DXS457" s="271"/>
      <c r="DXT457" s="271"/>
      <c r="DXU457" s="395"/>
      <c r="DXV457" s="259"/>
      <c r="DXW457" s="259"/>
      <c r="DXX457" s="394"/>
      <c r="DXY457" s="394"/>
      <c r="DXZ457" s="270"/>
      <c r="DYA457" s="263"/>
      <c r="DYB457" s="271"/>
      <c r="DYC457" s="271"/>
      <c r="DYD457" s="271"/>
      <c r="DYE457" s="271"/>
      <c r="DYF457" s="271"/>
      <c r="DYG457" s="395"/>
      <c r="DYH457" s="259"/>
      <c r="DYI457" s="259"/>
      <c r="DYJ457" s="394"/>
      <c r="DYK457" s="394"/>
      <c r="DYL457" s="270"/>
      <c r="DYM457" s="263"/>
      <c r="DYN457" s="271"/>
      <c r="DYO457" s="271"/>
      <c r="DYP457" s="271"/>
      <c r="DYQ457" s="271"/>
      <c r="DYR457" s="271"/>
      <c r="DYS457" s="395"/>
      <c r="DYT457" s="259"/>
      <c r="DYU457" s="259"/>
      <c r="DYV457" s="394"/>
      <c r="DYW457" s="394"/>
      <c r="DYX457" s="270"/>
      <c r="DYY457" s="263"/>
      <c r="DYZ457" s="271"/>
      <c r="DZA457" s="271"/>
      <c r="DZB457" s="271"/>
      <c r="DZC457" s="271"/>
      <c r="DZD457" s="271"/>
      <c r="DZE457" s="395"/>
      <c r="DZF457" s="259"/>
      <c r="DZG457" s="259"/>
      <c r="DZH457" s="394"/>
      <c r="DZI457" s="394"/>
      <c r="DZJ457" s="270"/>
      <c r="DZK457" s="263"/>
      <c r="DZL457" s="271"/>
      <c r="DZM457" s="271"/>
      <c r="DZN457" s="271"/>
      <c r="DZO457" s="271"/>
      <c r="DZP457" s="271"/>
      <c r="DZQ457" s="395"/>
      <c r="DZR457" s="259"/>
      <c r="DZS457" s="259"/>
      <c r="DZT457" s="394"/>
      <c r="DZU457" s="394"/>
      <c r="DZV457" s="270"/>
      <c r="DZW457" s="263"/>
      <c r="DZX457" s="271"/>
      <c r="DZY457" s="271"/>
      <c r="DZZ457" s="271"/>
      <c r="EAA457" s="271"/>
      <c r="EAB457" s="271"/>
      <c r="EAC457" s="395"/>
      <c r="EAD457" s="259"/>
      <c r="EAE457" s="259"/>
      <c r="EAF457" s="394"/>
      <c r="EAG457" s="394"/>
      <c r="EAH457" s="270"/>
      <c r="EAI457" s="263"/>
      <c r="EAJ457" s="271"/>
      <c r="EAK457" s="271"/>
      <c r="EAL457" s="271"/>
      <c r="EAM457" s="271"/>
      <c r="EAN457" s="271"/>
      <c r="EAO457" s="395"/>
      <c r="EAP457" s="259"/>
      <c r="EAQ457" s="259"/>
      <c r="EAR457" s="394"/>
      <c r="EAS457" s="394"/>
      <c r="EAT457" s="270"/>
      <c r="EAU457" s="263"/>
      <c r="EAV457" s="271"/>
      <c r="EAW457" s="271"/>
      <c r="EAX457" s="271"/>
      <c r="EAY457" s="271"/>
      <c r="EAZ457" s="271"/>
      <c r="EBA457" s="395"/>
      <c r="EBB457" s="259"/>
      <c r="EBC457" s="259"/>
      <c r="EBD457" s="394"/>
      <c r="EBE457" s="394"/>
      <c r="EBF457" s="270"/>
      <c r="EBG457" s="263"/>
      <c r="EBH457" s="271"/>
      <c r="EBI457" s="271"/>
      <c r="EBJ457" s="271"/>
      <c r="EBK457" s="271"/>
      <c r="EBL457" s="271"/>
      <c r="EBM457" s="395"/>
      <c r="EBN457" s="259"/>
      <c r="EBO457" s="259"/>
      <c r="EBP457" s="394"/>
      <c r="EBQ457" s="394"/>
      <c r="EBR457" s="270"/>
      <c r="EBS457" s="263"/>
      <c r="EBT457" s="271"/>
      <c r="EBU457" s="271"/>
      <c r="EBV457" s="271"/>
      <c r="EBW457" s="271"/>
      <c r="EBX457" s="271"/>
      <c r="EBY457" s="395"/>
      <c r="EBZ457" s="259"/>
      <c r="ECA457" s="259"/>
      <c r="ECB457" s="394"/>
      <c r="ECC457" s="394"/>
      <c r="ECD457" s="270"/>
      <c r="ECE457" s="263"/>
      <c r="ECF457" s="271"/>
      <c r="ECG457" s="271"/>
      <c r="ECH457" s="271"/>
      <c r="ECI457" s="271"/>
      <c r="ECJ457" s="271"/>
      <c r="ECK457" s="395"/>
      <c r="ECL457" s="259"/>
      <c r="ECM457" s="259"/>
      <c r="ECN457" s="394"/>
      <c r="ECO457" s="394"/>
      <c r="ECP457" s="270"/>
      <c r="ECQ457" s="263"/>
      <c r="ECR457" s="271"/>
      <c r="ECS457" s="271"/>
      <c r="ECT457" s="271"/>
      <c r="ECU457" s="271"/>
      <c r="ECV457" s="271"/>
      <c r="ECW457" s="395"/>
      <c r="ECX457" s="259"/>
      <c r="ECY457" s="259"/>
      <c r="ECZ457" s="394"/>
      <c r="EDA457" s="394"/>
      <c r="EDB457" s="270"/>
      <c r="EDC457" s="263"/>
      <c r="EDD457" s="271"/>
      <c r="EDE457" s="271"/>
      <c r="EDF457" s="271"/>
      <c r="EDG457" s="271"/>
      <c r="EDH457" s="271"/>
      <c r="EDI457" s="395"/>
      <c r="EDJ457" s="259"/>
      <c r="EDK457" s="259"/>
      <c r="EDL457" s="394"/>
      <c r="EDM457" s="394"/>
      <c r="EDN457" s="270"/>
      <c r="EDO457" s="263"/>
      <c r="EDP457" s="271"/>
      <c r="EDQ457" s="271"/>
      <c r="EDR457" s="271"/>
      <c r="EDS457" s="271"/>
      <c r="EDT457" s="271"/>
      <c r="EDU457" s="395"/>
      <c r="EDV457" s="259"/>
      <c r="EDW457" s="259"/>
      <c r="EDX457" s="394"/>
      <c r="EDY457" s="394"/>
      <c r="EDZ457" s="270"/>
      <c r="EEA457" s="263"/>
      <c r="EEB457" s="271"/>
      <c r="EEC457" s="271"/>
      <c r="EED457" s="271"/>
      <c r="EEE457" s="271"/>
      <c r="EEF457" s="271"/>
      <c r="EEG457" s="395"/>
      <c r="EEH457" s="259"/>
      <c r="EEI457" s="259"/>
      <c r="EEJ457" s="394"/>
      <c r="EEK457" s="394"/>
      <c r="EEL457" s="270"/>
      <c r="EEM457" s="263"/>
      <c r="EEN457" s="271"/>
      <c r="EEO457" s="271"/>
      <c r="EEP457" s="271"/>
      <c r="EEQ457" s="271"/>
      <c r="EER457" s="271"/>
      <c r="EES457" s="395"/>
      <c r="EET457" s="259"/>
      <c r="EEU457" s="259"/>
      <c r="EEV457" s="394"/>
      <c r="EEW457" s="394"/>
      <c r="EEX457" s="270"/>
      <c r="EEY457" s="263"/>
      <c r="EEZ457" s="271"/>
      <c r="EFA457" s="271"/>
      <c r="EFB457" s="271"/>
      <c r="EFC457" s="271"/>
      <c r="EFD457" s="271"/>
      <c r="EFE457" s="395"/>
      <c r="EFF457" s="259"/>
      <c r="EFG457" s="259"/>
      <c r="EFH457" s="394"/>
      <c r="EFI457" s="394"/>
      <c r="EFJ457" s="270"/>
      <c r="EFK457" s="263"/>
      <c r="EFL457" s="271"/>
      <c r="EFM457" s="271"/>
      <c r="EFN457" s="271"/>
      <c r="EFO457" s="271"/>
      <c r="EFP457" s="271"/>
      <c r="EFQ457" s="395"/>
      <c r="EFR457" s="259"/>
      <c r="EFS457" s="259"/>
      <c r="EFT457" s="394"/>
      <c r="EFU457" s="394"/>
      <c r="EFV457" s="270"/>
      <c r="EFW457" s="263"/>
      <c r="EFX457" s="271"/>
      <c r="EFY457" s="271"/>
      <c r="EFZ457" s="271"/>
      <c r="EGA457" s="271"/>
      <c r="EGB457" s="271"/>
      <c r="EGC457" s="395"/>
      <c r="EGD457" s="259"/>
      <c r="EGE457" s="259"/>
      <c r="EGF457" s="394"/>
      <c r="EGG457" s="394"/>
      <c r="EGH457" s="270"/>
      <c r="EGI457" s="263"/>
      <c r="EGJ457" s="271"/>
      <c r="EGK457" s="271"/>
      <c r="EGL457" s="271"/>
      <c r="EGM457" s="271"/>
      <c r="EGN457" s="271"/>
      <c r="EGO457" s="395"/>
      <c r="EGP457" s="259"/>
      <c r="EGQ457" s="259"/>
      <c r="EGR457" s="394"/>
      <c r="EGS457" s="394"/>
      <c r="EGT457" s="270"/>
      <c r="EGU457" s="263"/>
      <c r="EGV457" s="271"/>
      <c r="EGW457" s="271"/>
      <c r="EGX457" s="271"/>
      <c r="EGY457" s="271"/>
      <c r="EGZ457" s="271"/>
      <c r="EHA457" s="395"/>
      <c r="EHB457" s="259"/>
      <c r="EHC457" s="259"/>
      <c r="EHD457" s="394"/>
      <c r="EHE457" s="394"/>
      <c r="EHF457" s="270"/>
      <c r="EHG457" s="263"/>
      <c r="EHH457" s="271"/>
      <c r="EHI457" s="271"/>
      <c r="EHJ457" s="271"/>
      <c r="EHK457" s="271"/>
      <c r="EHL457" s="271"/>
      <c r="EHM457" s="395"/>
      <c r="EHN457" s="259"/>
      <c r="EHO457" s="259"/>
      <c r="EHP457" s="394"/>
      <c r="EHQ457" s="394"/>
      <c r="EHR457" s="270"/>
      <c r="EHS457" s="263"/>
      <c r="EHT457" s="271"/>
      <c r="EHU457" s="271"/>
      <c r="EHV457" s="271"/>
      <c r="EHW457" s="271"/>
      <c r="EHX457" s="271"/>
      <c r="EHY457" s="395"/>
      <c r="EHZ457" s="259"/>
      <c r="EIA457" s="259"/>
      <c r="EIB457" s="394"/>
      <c r="EIC457" s="394"/>
      <c r="EID457" s="270"/>
      <c r="EIE457" s="263"/>
      <c r="EIF457" s="271"/>
      <c r="EIG457" s="271"/>
      <c r="EIH457" s="271"/>
      <c r="EII457" s="271"/>
      <c r="EIJ457" s="271"/>
      <c r="EIK457" s="395"/>
      <c r="EIL457" s="259"/>
      <c r="EIM457" s="259"/>
      <c r="EIN457" s="394"/>
      <c r="EIO457" s="394"/>
      <c r="EIP457" s="270"/>
      <c r="EIQ457" s="263"/>
      <c r="EIR457" s="271"/>
      <c r="EIS457" s="271"/>
      <c r="EIT457" s="271"/>
      <c r="EIU457" s="271"/>
      <c r="EIV457" s="271"/>
      <c r="EIW457" s="395"/>
      <c r="EIX457" s="259"/>
      <c r="EIY457" s="259"/>
      <c r="EIZ457" s="394"/>
      <c r="EJA457" s="394"/>
      <c r="EJB457" s="270"/>
      <c r="EJC457" s="263"/>
      <c r="EJD457" s="271"/>
      <c r="EJE457" s="271"/>
      <c r="EJF457" s="271"/>
      <c r="EJG457" s="271"/>
      <c r="EJH457" s="271"/>
      <c r="EJI457" s="395"/>
      <c r="EJJ457" s="259"/>
      <c r="EJK457" s="259"/>
      <c r="EJL457" s="394"/>
      <c r="EJM457" s="394"/>
      <c r="EJN457" s="270"/>
      <c r="EJO457" s="263"/>
      <c r="EJP457" s="271"/>
      <c r="EJQ457" s="271"/>
      <c r="EJR457" s="271"/>
      <c r="EJS457" s="271"/>
      <c r="EJT457" s="271"/>
      <c r="EJU457" s="395"/>
      <c r="EJV457" s="259"/>
      <c r="EJW457" s="259"/>
      <c r="EJX457" s="394"/>
      <c r="EJY457" s="394"/>
      <c r="EJZ457" s="270"/>
      <c r="EKA457" s="263"/>
      <c r="EKB457" s="271"/>
      <c r="EKC457" s="271"/>
      <c r="EKD457" s="271"/>
      <c r="EKE457" s="271"/>
      <c r="EKF457" s="271"/>
      <c r="EKG457" s="395"/>
      <c r="EKH457" s="259"/>
      <c r="EKI457" s="259"/>
      <c r="EKJ457" s="394"/>
      <c r="EKK457" s="394"/>
      <c r="EKL457" s="270"/>
      <c r="EKM457" s="263"/>
      <c r="EKN457" s="271"/>
      <c r="EKO457" s="271"/>
      <c r="EKP457" s="271"/>
      <c r="EKQ457" s="271"/>
      <c r="EKR457" s="271"/>
      <c r="EKS457" s="395"/>
      <c r="EKT457" s="259"/>
      <c r="EKU457" s="259"/>
      <c r="EKV457" s="394"/>
      <c r="EKW457" s="394"/>
      <c r="EKX457" s="270"/>
      <c r="EKY457" s="263"/>
      <c r="EKZ457" s="271"/>
      <c r="ELA457" s="271"/>
      <c r="ELB457" s="271"/>
      <c r="ELC457" s="271"/>
      <c r="ELD457" s="271"/>
      <c r="ELE457" s="395"/>
      <c r="ELF457" s="259"/>
      <c r="ELG457" s="259"/>
      <c r="ELH457" s="394"/>
      <c r="ELI457" s="394"/>
      <c r="ELJ457" s="270"/>
      <c r="ELK457" s="263"/>
      <c r="ELL457" s="271"/>
      <c r="ELM457" s="271"/>
      <c r="ELN457" s="271"/>
      <c r="ELO457" s="271"/>
      <c r="ELP457" s="271"/>
      <c r="ELQ457" s="395"/>
      <c r="ELR457" s="259"/>
      <c r="ELS457" s="259"/>
      <c r="ELT457" s="394"/>
      <c r="ELU457" s="394"/>
      <c r="ELV457" s="270"/>
      <c r="ELW457" s="263"/>
      <c r="ELX457" s="271"/>
      <c r="ELY457" s="271"/>
      <c r="ELZ457" s="271"/>
      <c r="EMA457" s="271"/>
      <c r="EMB457" s="271"/>
      <c r="EMC457" s="395"/>
      <c r="EMD457" s="259"/>
      <c r="EME457" s="259"/>
      <c r="EMF457" s="394"/>
      <c r="EMG457" s="394"/>
      <c r="EMH457" s="270"/>
      <c r="EMI457" s="263"/>
      <c r="EMJ457" s="271"/>
      <c r="EMK457" s="271"/>
      <c r="EML457" s="271"/>
      <c r="EMM457" s="271"/>
      <c r="EMN457" s="271"/>
      <c r="EMO457" s="395"/>
      <c r="EMP457" s="259"/>
      <c r="EMQ457" s="259"/>
      <c r="EMR457" s="394"/>
      <c r="EMS457" s="394"/>
      <c r="EMT457" s="270"/>
      <c r="EMU457" s="263"/>
      <c r="EMV457" s="271"/>
      <c r="EMW457" s="271"/>
      <c r="EMX457" s="271"/>
      <c r="EMY457" s="271"/>
      <c r="EMZ457" s="271"/>
      <c r="ENA457" s="395"/>
      <c r="ENB457" s="259"/>
      <c r="ENC457" s="259"/>
      <c r="END457" s="394"/>
      <c r="ENE457" s="394"/>
      <c r="ENF457" s="270"/>
      <c r="ENG457" s="263"/>
      <c r="ENH457" s="271"/>
      <c r="ENI457" s="271"/>
      <c r="ENJ457" s="271"/>
      <c r="ENK457" s="271"/>
      <c r="ENL457" s="271"/>
      <c r="ENM457" s="395"/>
      <c r="ENN457" s="259"/>
      <c r="ENO457" s="259"/>
      <c r="ENP457" s="394"/>
      <c r="ENQ457" s="394"/>
      <c r="ENR457" s="270"/>
      <c r="ENS457" s="263"/>
      <c r="ENT457" s="271"/>
      <c r="ENU457" s="271"/>
      <c r="ENV457" s="271"/>
      <c r="ENW457" s="271"/>
      <c r="ENX457" s="271"/>
      <c r="ENY457" s="395"/>
      <c r="ENZ457" s="259"/>
      <c r="EOA457" s="259"/>
      <c r="EOB457" s="394"/>
      <c r="EOC457" s="394"/>
      <c r="EOD457" s="270"/>
      <c r="EOE457" s="263"/>
      <c r="EOF457" s="271"/>
      <c r="EOG457" s="271"/>
      <c r="EOH457" s="271"/>
      <c r="EOI457" s="271"/>
      <c r="EOJ457" s="271"/>
      <c r="EOK457" s="395"/>
      <c r="EOL457" s="259"/>
      <c r="EOM457" s="259"/>
      <c r="EON457" s="394"/>
      <c r="EOO457" s="394"/>
      <c r="EOP457" s="270"/>
      <c r="EOQ457" s="263"/>
      <c r="EOR457" s="271"/>
      <c r="EOS457" s="271"/>
      <c r="EOT457" s="271"/>
      <c r="EOU457" s="271"/>
      <c r="EOV457" s="271"/>
      <c r="EOW457" s="395"/>
      <c r="EOX457" s="259"/>
      <c r="EOY457" s="259"/>
      <c r="EOZ457" s="394"/>
      <c r="EPA457" s="394"/>
      <c r="EPB457" s="270"/>
      <c r="EPC457" s="263"/>
      <c r="EPD457" s="271"/>
      <c r="EPE457" s="271"/>
      <c r="EPF457" s="271"/>
      <c r="EPG457" s="271"/>
      <c r="EPH457" s="271"/>
      <c r="EPI457" s="395"/>
      <c r="EPJ457" s="259"/>
      <c r="EPK457" s="259"/>
      <c r="EPL457" s="394"/>
      <c r="EPM457" s="394"/>
      <c r="EPN457" s="270"/>
      <c r="EPO457" s="263"/>
      <c r="EPP457" s="271"/>
      <c r="EPQ457" s="271"/>
      <c r="EPR457" s="271"/>
      <c r="EPS457" s="271"/>
      <c r="EPT457" s="271"/>
      <c r="EPU457" s="395"/>
      <c r="EPV457" s="259"/>
      <c r="EPW457" s="259"/>
      <c r="EPX457" s="394"/>
      <c r="EPY457" s="394"/>
      <c r="EPZ457" s="270"/>
      <c r="EQA457" s="263"/>
      <c r="EQB457" s="271"/>
      <c r="EQC457" s="271"/>
      <c r="EQD457" s="271"/>
      <c r="EQE457" s="271"/>
      <c r="EQF457" s="271"/>
      <c r="EQG457" s="395"/>
      <c r="EQH457" s="259"/>
      <c r="EQI457" s="259"/>
      <c r="EQJ457" s="394"/>
      <c r="EQK457" s="394"/>
      <c r="EQL457" s="270"/>
      <c r="EQM457" s="263"/>
      <c r="EQN457" s="271"/>
      <c r="EQO457" s="271"/>
      <c r="EQP457" s="271"/>
      <c r="EQQ457" s="271"/>
      <c r="EQR457" s="271"/>
      <c r="EQS457" s="395"/>
      <c r="EQT457" s="259"/>
      <c r="EQU457" s="259"/>
      <c r="EQV457" s="394"/>
      <c r="EQW457" s="394"/>
      <c r="EQX457" s="270"/>
      <c r="EQY457" s="263"/>
      <c r="EQZ457" s="271"/>
      <c r="ERA457" s="271"/>
      <c r="ERB457" s="271"/>
      <c r="ERC457" s="271"/>
      <c r="ERD457" s="271"/>
      <c r="ERE457" s="395"/>
      <c r="ERF457" s="259"/>
      <c r="ERG457" s="259"/>
      <c r="ERH457" s="394"/>
      <c r="ERI457" s="394"/>
      <c r="ERJ457" s="270"/>
      <c r="ERK457" s="263"/>
      <c r="ERL457" s="271"/>
      <c r="ERM457" s="271"/>
      <c r="ERN457" s="271"/>
      <c r="ERO457" s="271"/>
      <c r="ERP457" s="271"/>
      <c r="ERQ457" s="395"/>
      <c r="ERR457" s="259"/>
      <c r="ERS457" s="259"/>
      <c r="ERT457" s="394"/>
      <c r="ERU457" s="394"/>
      <c r="ERV457" s="270"/>
      <c r="ERW457" s="263"/>
      <c r="ERX457" s="271"/>
      <c r="ERY457" s="271"/>
      <c r="ERZ457" s="271"/>
      <c r="ESA457" s="271"/>
      <c r="ESB457" s="271"/>
      <c r="ESC457" s="395"/>
      <c r="ESD457" s="259"/>
      <c r="ESE457" s="259"/>
      <c r="ESF457" s="394"/>
      <c r="ESG457" s="394"/>
      <c r="ESH457" s="270"/>
      <c r="ESI457" s="263"/>
      <c r="ESJ457" s="271"/>
      <c r="ESK457" s="271"/>
      <c r="ESL457" s="271"/>
      <c r="ESM457" s="271"/>
      <c r="ESN457" s="271"/>
      <c r="ESO457" s="395"/>
      <c r="ESP457" s="259"/>
      <c r="ESQ457" s="259"/>
      <c r="ESR457" s="394"/>
      <c r="ESS457" s="394"/>
      <c r="EST457" s="270"/>
      <c r="ESU457" s="263"/>
      <c r="ESV457" s="271"/>
      <c r="ESW457" s="271"/>
      <c r="ESX457" s="271"/>
      <c r="ESY457" s="271"/>
      <c r="ESZ457" s="271"/>
      <c r="ETA457" s="395"/>
      <c r="ETB457" s="259"/>
      <c r="ETC457" s="259"/>
      <c r="ETD457" s="394"/>
      <c r="ETE457" s="394"/>
      <c r="ETF457" s="270"/>
      <c r="ETG457" s="263"/>
      <c r="ETH457" s="271"/>
      <c r="ETI457" s="271"/>
      <c r="ETJ457" s="271"/>
      <c r="ETK457" s="271"/>
      <c r="ETL457" s="271"/>
      <c r="ETM457" s="395"/>
      <c r="ETN457" s="259"/>
      <c r="ETO457" s="259"/>
      <c r="ETP457" s="394"/>
      <c r="ETQ457" s="394"/>
      <c r="ETR457" s="270"/>
      <c r="ETS457" s="263"/>
      <c r="ETT457" s="271"/>
      <c r="ETU457" s="271"/>
      <c r="ETV457" s="271"/>
      <c r="ETW457" s="271"/>
      <c r="ETX457" s="271"/>
      <c r="ETY457" s="395"/>
      <c r="ETZ457" s="259"/>
      <c r="EUA457" s="259"/>
      <c r="EUB457" s="394"/>
      <c r="EUC457" s="394"/>
      <c r="EUD457" s="270"/>
      <c r="EUE457" s="263"/>
      <c r="EUF457" s="271"/>
      <c r="EUG457" s="271"/>
      <c r="EUH457" s="271"/>
      <c r="EUI457" s="271"/>
      <c r="EUJ457" s="271"/>
      <c r="EUK457" s="395"/>
      <c r="EUL457" s="259"/>
      <c r="EUM457" s="259"/>
      <c r="EUN457" s="394"/>
      <c r="EUO457" s="394"/>
      <c r="EUP457" s="270"/>
      <c r="EUQ457" s="263"/>
      <c r="EUR457" s="271"/>
      <c r="EUS457" s="271"/>
      <c r="EUT457" s="271"/>
      <c r="EUU457" s="271"/>
      <c r="EUV457" s="271"/>
      <c r="EUW457" s="395"/>
      <c r="EUX457" s="259"/>
      <c r="EUY457" s="259"/>
      <c r="EUZ457" s="394"/>
      <c r="EVA457" s="394"/>
      <c r="EVB457" s="270"/>
      <c r="EVC457" s="263"/>
      <c r="EVD457" s="271"/>
      <c r="EVE457" s="271"/>
      <c r="EVF457" s="271"/>
      <c r="EVG457" s="271"/>
      <c r="EVH457" s="271"/>
      <c r="EVI457" s="395"/>
      <c r="EVJ457" s="259"/>
      <c r="EVK457" s="259"/>
      <c r="EVL457" s="394"/>
      <c r="EVM457" s="394"/>
      <c r="EVN457" s="270"/>
      <c r="EVO457" s="263"/>
      <c r="EVP457" s="271"/>
      <c r="EVQ457" s="271"/>
      <c r="EVR457" s="271"/>
      <c r="EVS457" s="271"/>
      <c r="EVT457" s="271"/>
      <c r="EVU457" s="395"/>
      <c r="EVV457" s="259"/>
      <c r="EVW457" s="259"/>
      <c r="EVX457" s="394"/>
      <c r="EVY457" s="394"/>
      <c r="EVZ457" s="270"/>
      <c r="EWA457" s="263"/>
      <c r="EWB457" s="271"/>
      <c r="EWC457" s="271"/>
      <c r="EWD457" s="271"/>
      <c r="EWE457" s="271"/>
      <c r="EWF457" s="271"/>
      <c r="EWG457" s="395"/>
      <c r="EWH457" s="259"/>
      <c r="EWI457" s="259"/>
      <c r="EWJ457" s="394"/>
      <c r="EWK457" s="394"/>
      <c r="EWL457" s="270"/>
      <c r="EWM457" s="263"/>
      <c r="EWN457" s="271"/>
      <c r="EWO457" s="271"/>
      <c r="EWP457" s="271"/>
      <c r="EWQ457" s="271"/>
      <c r="EWR457" s="271"/>
      <c r="EWS457" s="395"/>
      <c r="EWT457" s="259"/>
      <c r="EWU457" s="259"/>
      <c r="EWV457" s="394"/>
      <c r="EWW457" s="394"/>
      <c r="EWX457" s="270"/>
      <c r="EWY457" s="263"/>
      <c r="EWZ457" s="271"/>
      <c r="EXA457" s="271"/>
      <c r="EXB457" s="271"/>
      <c r="EXC457" s="271"/>
      <c r="EXD457" s="271"/>
      <c r="EXE457" s="395"/>
      <c r="EXF457" s="259"/>
      <c r="EXG457" s="259"/>
      <c r="EXH457" s="394"/>
      <c r="EXI457" s="394"/>
      <c r="EXJ457" s="270"/>
      <c r="EXK457" s="263"/>
      <c r="EXL457" s="271"/>
      <c r="EXM457" s="271"/>
      <c r="EXN457" s="271"/>
      <c r="EXO457" s="271"/>
      <c r="EXP457" s="271"/>
      <c r="EXQ457" s="395"/>
      <c r="EXR457" s="259"/>
      <c r="EXS457" s="259"/>
      <c r="EXT457" s="394"/>
      <c r="EXU457" s="394"/>
      <c r="EXV457" s="270"/>
      <c r="EXW457" s="263"/>
      <c r="EXX457" s="271"/>
      <c r="EXY457" s="271"/>
      <c r="EXZ457" s="271"/>
      <c r="EYA457" s="271"/>
      <c r="EYB457" s="271"/>
      <c r="EYC457" s="395"/>
      <c r="EYD457" s="259"/>
      <c r="EYE457" s="259"/>
      <c r="EYF457" s="394"/>
      <c r="EYG457" s="394"/>
      <c r="EYH457" s="270"/>
      <c r="EYI457" s="263"/>
      <c r="EYJ457" s="271"/>
      <c r="EYK457" s="271"/>
      <c r="EYL457" s="271"/>
      <c r="EYM457" s="271"/>
      <c r="EYN457" s="271"/>
      <c r="EYO457" s="395"/>
      <c r="EYP457" s="259"/>
      <c r="EYQ457" s="259"/>
      <c r="EYR457" s="394"/>
      <c r="EYS457" s="394"/>
      <c r="EYT457" s="270"/>
      <c r="EYU457" s="263"/>
      <c r="EYV457" s="271"/>
      <c r="EYW457" s="271"/>
      <c r="EYX457" s="271"/>
      <c r="EYY457" s="271"/>
      <c r="EYZ457" s="271"/>
      <c r="EZA457" s="395"/>
      <c r="EZB457" s="259"/>
      <c r="EZC457" s="259"/>
      <c r="EZD457" s="394"/>
      <c r="EZE457" s="394"/>
      <c r="EZF457" s="270"/>
      <c r="EZG457" s="263"/>
      <c r="EZH457" s="271"/>
      <c r="EZI457" s="271"/>
      <c r="EZJ457" s="271"/>
      <c r="EZK457" s="271"/>
      <c r="EZL457" s="271"/>
      <c r="EZM457" s="395"/>
      <c r="EZN457" s="259"/>
      <c r="EZO457" s="259"/>
      <c r="EZP457" s="394"/>
      <c r="EZQ457" s="394"/>
      <c r="EZR457" s="270"/>
      <c r="EZS457" s="263"/>
      <c r="EZT457" s="271"/>
      <c r="EZU457" s="271"/>
      <c r="EZV457" s="271"/>
      <c r="EZW457" s="271"/>
      <c r="EZX457" s="271"/>
      <c r="EZY457" s="395"/>
      <c r="EZZ457" s="259"/>
      <c r="FAA457" s="259"/>
      <c r="FAB457" s="394"/>
      <c r="FAC457" s="394"/>
      <c r="FAD457" s="270"/>
      <c r="FAE457" s="263"/>
      <c r="FAF457" s="271"/>
      <c r="FAG457" s="271"/>
      <c r="FAH457" s="271"/>
      <c r="FAI457" s="271"/>
      <c r="FAJ457" s="271"/>
      <c r="FAK457" s="395"/>
      <c r="FAL457" s="259"/>
      <c r="FAM457" s="259"/>
      <c r="FAN457" s="394"/>
      <c r="FAO457" s="394"/>
      <c r="FAP457" s="270"/>
      <c r="FAQ457" s="263"/>
      <c r="FAR457" s="271"/>
      <c r="FAS457" s="271"/>
      <c r="FAT457" s="271"/>
      <c r="FAU457" s="271"/>
      <c r="FAV457" s="271"/>
      <c r="FAW457" s="395"/>
      <c r="FAX457" s="259"/>
      <c r="FAY457" s="259"/>
      <c r="FAZ457" s="394"/>
      <c r="FBA457" s="394"/>
      <c r="FBB457" s="270"/>
      <c r="FBC457" s="263"/>
      <c r="FBD457" s="271"/>
      <c r="FBE457" s="271"/>
      <c r="FBF457" s="271"/>
      <c r="FBG457" s="271"/>
      <c r="FBH457" s="271"/>
      <c r="FBI457" s="395"/>
      <c r="FBJ457" s="259"/>
      <c r="FBK457" s="259"/>
      <c r="FBL457" s="394"/>
      <c r="FBM457" s="394"/>
      <c r="FBN457" s="270"/>
      <c r="FBO457" s="263"/>
      <c r="FBP457" s="271"/>
      <c r="FBQ457" s="271"/>
      <c r="FBR457" s="271"/>
      <c r="FBS457" s="271"/>
      <c r="FBT457" s="271"/>
      <c r="FBU457" s="395"/>
      <c r="FBV457" s="259"/>
      <c r="FBW457" s="259"/>
      <c r="FBX457" s="394"/>
      <c r="FBY457" s="394"/>
      <c r="FBZ457" s="270"/>
      <c r="FCA457" s="263"/>
      <c r="FCB457" s="271"/>
      <c r="FCC457" s="271"/>
      <c r="FCD457" s="271"/>
      <c r="FCE457" s="271"/>
      <c r="FCF457" s="271"/>
      <c r="FCG457" s="395"/>
      <c r="FCH457" s="259"/>
      <c r="FCI457" s="259"/>
      <c r="FCJ457" s="394"/>
      <c r="FCK457" s="394"/>
      <c r="FCL457" s="270"/>
      <c r="FCM457" s="263"/>
      <c r="FCN457" s="271"/>
      <c r="FCO457" s="271"/>
      <c r="FCP457" s="271"/>
      <c r="FCQ457" s="271"/>
      <c r="FCR457" s="271"/>
      <c r="FCS457" s="395"/>
      <c r="FCT457" s="259"/>
      <c r="FCU457" s="259"/>
      <c r="FCV457" s="394"/>
      <c r="FCW457" s="394"/>
      <c r="FCX457" s="270"/>
      <c r="FCY457" s="263"/>
      <c r="FCZ457" s="271"/>
      <c r="FDA457" s="271"/>
      <c r="FDB457" s="271"/>
      <c r="FDC457" s="271"/>
      <c r="FDD457" s="271"/>
      <c r="FDE457" s="395"/>
      <c r="FDF457" s="259"/>
      <c r="FDG457" s="259"/>
      <c r="FDH457" s="394"/>
      <c r="FDI457" s="394"/>
      <c r="FDJ457" s="270"/>
      <c r="FDK457" s="263"/>
      <c r="FDL457" s="271"/>
      <c r="FDM457" s="271"/>
      <c r="FDN457" s="271"/>
      <c r="FDO457" s="271"/>
      <c r="FDP457" s="271"/>
      <c r="FDQ457" s="395"/>
      <c r="FDR457" s="259"/>
      <c r="FDS457" s="259"/>
      <c r="FDT457" s="394"/>
      <c r="FDU457" s="394"/>
      <c r="FDV457" s="270"/>
      <c r="FDW457" s="263"/>
      <c r="FDX457" s="271"/>
      <c r="FDY457" s="271"/>
      <c r="FDZ457" s="271"/>
      <c r="FEA457" s="271"/>
      <c r="FEB457" s="271"/>
      <c r="FEC457" s="395"/>
      <c r="FED457" s="259"/>
      <c r="FEE457" s="259"/>
      <c r="FEF457" s="394"/>
      <c r="FEG457" s="394"/>
      <c r="FEH457" s="270"/>
      <c r="FEI457" s="263"/>
      <c r="FEJ457" s="271"/>
      <c r="FEK457" s="271"/>
      <c r="FEL457" s="271"/>
      <c r="FEM457" s="271"/>
      <c r="FEN457" s="271"/>
      <c r="FEO457" s="395"/>
      <c r="FEP457" s="259"/>
      <c r="FEQ457" s="259"/>
      <c r="FER457" s="394"/>
      <c r="FES457" s="394"/>
      <c r="FET457" s="270"/>
      <c r="FEU457" s="263"/>
      <c r="FEV457" s="271"/>
      <c r="FEW457" s="271"/>
      <c r="FEX457" s="271"/>
      <c r="FEY457" s="271"/>
      <c r="FEZ457" s="271"/>
      <c r="FFA457" s="395"/>
      <c r="FFB457" s="259"/>
      <c r="FFC457" s="259"/>
      <c r="FFD457" s="394"/>
      <c r="FFE457" s="394"/>
      <c r="FFF457" s="270"/>
      <c r="FFG457" s="263"/>
      <c r="FFH457" s="271"/>
      <c r="FFI457" s="271"/>
      <c r="FFJ457" s="271"/>
      <c r="FFK457" s="271"/>
      <c r="FFL457" s="271"/>
      <c r="FFM457" s="395"/>
      <c r="FFN457" s="259"/>
      <c r="FFO457" s="259"/>
      <c r="FFP457" s="394"/>
      <c r="FFQ457" s="394"/>
      <c r="FFR457" s="270"/>
      <c r="FFS457" s="263"/>
      <c r="FFT457" s="271"/>
      <c r="FFU457" s="271"/>
      <c r="FFV457" s="271"/>
      <c r="FFW457" s="271"/>
      <c r="FFX457" s="271"/>
      <c r="FFY457" s="395"/>
      <c r="FFZ457" s="259"/>
      <c r="FGA457" s="259"/>
      <c r="FGB457" s="394"/>
      <c r="FGC457" s="394"/>
      <c r="FGD457" s="270"/>
      <c r="FGE457" s="263"/>
      <c r="FGF457" s="271"/>
      <c r="FGG457" s="271"/>
      <c r="FGH457" s="271"/>
      <c r="FGI457" s="271"/>
      <c r="FGJ457" s="271"/>
      <c r="FGK457" s="395"/>
      <c r="FGL457" s="259"/>
      <c r="FGM457" s="259"/>
      <c r="FGN457" s="394"/>
      <c r="FGO457" s="394"/>
      <c r="FGP457" s="270"/>
      <c r="FGQ457" s="263"/>
      <c r="FGR457" s="271"/>
      <c r="FGS457" s="271"/>
      <c r="FGT457" s="271"/>
      <c r="FGU457" s="271"/>
      <c r="FGV457" s="271"/>
      <c r="FGW457" s="395"/>
      <c r="FGX457" s="259"/>
      <c r="FGY457" s="259"/>
      <c r="FGZ457" s="394"/>
      <c r="FHA457" s="394"/>
      <c r="FHB457" s="270"/>
      <c r="FHC457" s="263"/>
      <c r="FHD457" s="271"/>
      <c r="FHE457" s="271"/>
      <c r="FHF457" s="271"/>
      <c r="FHG457" s="271"/>
      <c r="FHH457" s="271"/>
      <c r="FHI457" s="395"/>
      <c r="FHJ457" s="259"/>
      <c r="FHK457" s="259"/>
      <c r="FHL457" s="394"/>
      <c r="FHM457" s="394"/>
      <c r="FHN457" s="270"/>
      <c r="FHO457" s="263"/>
      <c r="FHP457" s="271"/>
      <c r="FHQ457" s="271"/>
      <c r="FHR457" s="271"/>
      <c r="FHS457" s="271"/>
      <c r="FHT457" s="271"/>
      <c r="FHU457" s="395"/>
      <c r="FHV457" s="259"/>
      <c r="FHW457" s="259"/>
      <c r="FHX457" s="394"/>
      <c r="FHY457" s="394"/>
      <c r="FHZ457" s="270"/>
      <c r="FIA457" s="263"/>
      <c r="FIB457" s="271"/>
      <c r="FIC457" s="271"/>
      <c r="FID457" s="271"/>
      <c r="FIE457" s="271"/>
      <c r="FIF457" s="271"/>
      <c r="FIG457" s="395"/>
      <c r="FIH457" s="259"/>
      <c r="FII457" s="259"/>
      <c r="FIJ457" s="394"/>
      <c r="FIK457" s="394"/>
      <c r="FIL457" s="270"/>
      <c r="FIM457" s="263"/>
      <c r="FIN457" s="271"/>
      <c r="FIO457" s="271"/>
      <c r="FIP457" s="271"/>
      <c r="FIQ457" s="271"/>
      <c r="FIR457" s="271"/>
      <c r="FIS457" s="395"/>
      <c r="FIT457" s="259"/>
      <c r="FIU457" s="259"/>
      <c r="FIV457" s="394"/>
      <c r="FIW457" s="394"/>
      <c r="FIX457" s="270"/>
      <c r="FIY457" s="263"/>
      <c r="FIZ457" s="271"/>
      <c r="FJA457" s="271"/>
      <c r="FJB457" s="271"/>
      <c r="FJC457" s="271"/>
      <c r="FJD457" s="271"/>
      <c r="FJE457" s="395"/>
      <c r="FJF457" s="259"/>
      <c r="FJG457" s="259"/>
      <c r="FJH457" s="394"/>
      <c r="FJI457" s="394"/>
      <c r="FJJ457" s="270"/>
      <c r="FJK457" s="263"/>
      <c r="FJL457" s="271"/>
      <c r="FJM457" s="271"/>
      <c r="FJN457" s="271"/>
      <c r="FJO457" s="271"/>
      <c r="FJP457" s="271"/>
      <c r="FJQ457" s="395"/>
      <c r="FJR457" s="259"/>
      <c r="FJS457" s="259"/>
      <c r="FJT457" s="394"/>
      <c r="FJU457" s="394"/>
      <c r="FJV457" s="270"/>
      <c r="FJW457" s="263"/>
      <c r="FJX457" s="271"/>
      <c r="FJY457" s="271"/>
      <c r="FJZ457" s="271"/>
      <c r="FKA457" s="271"/>
      <c r="FKB457" s="271"/>
      <c r="FKC457" s="395"/>
      <c r="FKD457" s="259"/>
      <c r="FKE457" s="259"/>
      <c r="FKF457" s="394"/>
      <c r="FKG457" s="394"/>
      <c r="FKH457" s="270"/>
      <c r="FKI457" s="263"/>
      <c r="FKJ457" s="271"/>
      <c r="FKK457" s="271"/>
      <c r="FKL457" s="271"/>
      <c r="FKM457" s="271"/>
      <c r="FKN457" s="271"/>
      <c r="FKO457" s="395"/>
      <c r="FKP457" s="259"/>
      <c r="FKQ457" s="259"/>
      <c r="FKR457" s="394"/>
      <c r="FKS457" s="394"/>
      <c r="FKT457" s="270"/>
      <c r="FKU457" s="263"/>
      <c r="FKV457" s="271"/>
      <c r="FKW457" s="271"/>
      <c r="FKX457" s="271"/>
      <c r="FKY457" s="271"/>
      <c r="FKZ457" s="271"/>
      <c r="FLA457" s="395"/>
      <c r="FLB457" s="259"/>
      <c r="FLC457" s="259"/>
      <c r="FLD457" s="394"/>
      <c r="FLE457" s="394"/>
      <c r="FLF457" s="270"/>
      <c r="FLG457" s="263"/>
      <c r="FLH457" s="271"/>
      <c r="FLI457" s="271"/>
      <c r="FLJ457" s="271"/>
      <c r="FLK457" s="271"/>
      <c r="FLL457" s="271"/>
      <c r="FLM457" s="395"/>
      <c r="FLN457" s="259"/>
      <c r="FLO457" s="259"/>
      <c r="FLP457" s="394"/>
      <c r="FLQ457" s="394"/>
      <c r="FLR457" s="270"/>
      <c r="FLS457" s="263"/>
      <c r="FLT457" s="271"/>
      <c r="FLU457" s="271"/>
      <c r="FLV457" s="271"/>
      <c r="FLW457" s="271"/>
      <c r="FLX457" s="271"/>
      <c r="FLY457" s="395"/>
      <c r="FLZ457" s="259"/>
      <c r="FMA457" s="259"/>
      <c r="FMB457" s="394"/>
      <c r="FMC457" s="394"/>
      <c r="FMD457" s="270"/>
      <c r="FME457" s="263"/>
      <c r="FMF457" s="271"/>
      <c r="FMG457" s="271"/>
      <c r="FMH457" s="271"/>
      <c r="FMI457" s="271"/>
      <c r="FMJ457" s="271"/>
      <c r="FMK457" s="395"/>
      <c r="FML457" s="259"/>
      <c r="FMM457" s="259"/>
      <c r="FMN457" s="394"/>
      <c r="FMO457" s="394"/>
      <c r="FMP457" s="270"/>
      <c r="FMQ457" s="263"/>
      <c r="FMR457" s="271"/>
      <c r="FMS457" s="271"/>
      <c r="FMT457" s="271"/>
      <c r="FMU457" s="271"/>
      <c r="FMV457" s="271"/>
      <c r="FMW457" s="395"/>
      <c r="FMX457" s="259"/>
      <c r="FMY457" s="259"/>
      <c r="FMZ457" s="394"/>
      <c r="FNA457" s="394"/>
      <c r="FNB457" s="270"/>
      <c r="FNC457" s="263"/>
      <c r="FND457" s="271"/>
      <c r="FNE457" s="271"/>
      <c r="FNF457" s="271"/>
      <c r="FNG457" s="271"/>
      <c r="FNH457" s="271"/>
      <c r="FNI457" s="395"/>
      <c r="FNJ457" s="259"/>
      <c r="FNK457" s="259"/>
      <c r="FNL457" s="394"/>
      <c r="FNM457" s="394"/>
      <c r="FNN457" s="270"/>
      <c r="FNO457" s="263"/>
      <c r="FNP457" s="271"/>
      <c r="FNQ457" s="271"/>
      <c r="FNR457" s="271"/>
      <c r="FNS457" s="271"/>
      <c r="FNT457" s="271"/>
      <c r="FNU457" s="395"/>
      <c r="FNV457" s="259"/>
      <c r="FNW457" s="259"/>
      <c r="FNX457" s="394"/>
      <c r="FNY457" s="394"/>
      <c r="FNZ457" s="270"/>
      <c r="FOA457" s="263"/>
      <c r="FOB457" s="271"/>
      <c r="FOC457" s="271"/>
      <c r="FOD457" s="271"/>
      <c r="FOE457" s="271"/>
      <c r="FOF457" s="271"/>
      <c r="FOG457" s="395"/>
      <c r="FOH457" s="259"/>
      <c r="FOI457" s="259"/>
      <c r="FOJ457" s="394"/>
      <c r="FOK457" s="394"/>
      <c r="FOL457" s="270"/>
      <c r="FOM457" s="263"/>
      <c r="FON457" s="271"/>
      <c r="FOO457" s="271"/>
      <c r="FOP457" s="271"/>
      <c r="FOQ457" s="271"/>
      <c r="FOR457" s="271"/>
      <c r="FOS457" s="395"/>
      <c r="FOT457" s="259"/>
      <c r="FOU457" s="259"/>
      <c r="FOV457" s="394"/>
      <c r="FOW457" s="394"/>
      <c r="FOX457" s="270"/>
      <c r="FOY457" s="263"/>
      <c r="FOZ457" s="271"/>
      <c r="FPA457" s="271"/>
      <c r="FPB457" s="271"/>
      <c r="FPC457" s="271"/>
      <c r="FPD457" s="271"/>
      <c r="FPE457" s="395"/>
      <c r="FPF457" s="259"/>
      <c r="FPG457" s="259"/>
      <c r="FPH457" s="394"/>
      <c r="FPI457" s="394"/>
      <c r="FPJ457" s="270"/>
      <c r="FPK457" s="263"/>
      <c r="FPL457" s="271"/>
      <c r="FPM457" s="271"/>
      <c r="FPN457" s="271"/>
      <c r="FPO457" s="271"/>
      <c r="FPP457" s="271"/>
      <c r="FPQ457" s="395"/>
      <c r="FPR457" s="259"/>
      <c r="FPS457" s="259"/>
      <c r="FPT457" s="394"/>
      <c r="FPU457" s="394"/>
      <c r="FPV457" s="270"/>
      <c r="FPW457" s="263"/>
      <c r="FPX457" s="271"/>
      <c r="FPY457" s="271"/>
      <c r="FPZ457" s="271"/>
      <c r="FQA457" s="271"/>
      <c r="FQB457" s="271"/>
      <c r="FQC457" s="395"/>
      <c r="FQD457" s="259"/>
      <c r="FQE457" s="259"/>
      <c r="FQF457" s="394"/>
      <c r="FQG457" s="394"/>
      <c r="FQH457" s="270"/>
      <c r="FQI457" s="263"/>
      <c r="FQJ457" s="271"/>
      <c r="FQK457" s="271"/>
      <c r="FQL457" s="271"/>
      <c r="FQM457" s="271"/>
      <c r="FQN457" s="271"/>
      <c r="FQO457" s="395"/>
      <c r="FQP457" s="259"/>
      <c r="FQQ457" s="259"/>
      <c r="FQR457" s="394"/>
      <c r="FQS457" s="394"/>
      <c r="FQT457" s="270"/>
      <c r="FQU457" s="263"/>
      <c r="FQV457" s="271"/>
      <c r="FQW457" s="271"/>
      <c r="FQX457" s="271"/>
      <c r="FQY457" s="271"/>
      <c r="FQZ457" s="271"/>
      <c r="FRA457" s="395"/>
      <c r="FRB457" s="259"/>
      <c r="FRC457" s="259"/>
      <c r="FRD457" s="394"/>
      <c r="FRE457" s="394"/>
      <c r="FRF457" s="270"/>
      <c r="FRG457" s="263"/>
      <c r="FRH457" s="271"/>
      <c r="FRI457" s="271"/>
      <c r="FRJ457" s="271"/>
      <c r="FRK457" s="271"/>
      <c r="FRL457" s="271"/>
      <c r="FRM457" s="395"/>
      <c r="FRN457" s="259"/>
      <c r="FRO457" s="259"/>
      <c r="FRP457" s="394"/>
      <c r="FRQ457" s="394"/>
      <c r="FRR457" s="270"/>
      <c r="FRS457" s="263"/>
      <c r="FRT457" s="271"/>
      <c r="FRU457" s="271"/>
      <c r="FRV457" s="271"/>
      <c r="FRW457" s="271"/>
      <c r="FRX457" s="271"/>
      <c r="FRY457" s="395"/>
      <c r="FRZ457" s="259"/>
      <c r="FSA457" s="259"/>
      <c r="FSB457" s="394"/>
      <c r="FSC457" s="394"/>
      <c r="FSD457" s="270"/>
      <c r="FSE457" s="263"/>
      <c r="FSF457" s="271"/>
      <c r="FSG457" s="271"/>
      <c r="FSH457" s="271"/>
      <c r="FSI457" s="271"/>
      <c r="FSJ457" s="271"/>
      <c r="FSK457" s="395"/>
      <c r="FSL457" s="259"/>
      <c r="FSM457" s="259"/>
      <c r="FSN457" s="394"/>
      <c r="FSO457" s="394"/>
      <c r="FSP457" s="270"/>
      <c r="FSQ457" s="263"/>
      <c r="FSR457" s="271"/>
      <c r="FSS457" s="271"/>
      <c r="FST457" s="271"/>
      <c r="FSU457" s="271"/>
      <c r="FSV457" s="271"/>
      <c r="FSW457" s="395"/>
      <c r="FSX457" s="259"/>
      <c r="FSY457" s="259"/>
      <c r="FSZ457" s="394"/>
      <c r="FTA457" s="394"/>
      <c r="FTB457" s="270"/>
      <c r="FTC457" s="263"/>
      <c r="FTD457" s="271"/>
      <c r="FTE457" s="271"/>
      <c r="FTF457" s="271"/>
      <c r="FTG457" s="271"/>
      <c r="FTH457" s="271"/>
      <c r="FTI457" s="395"/>
      <c r="FTJ457" s="259"/>
      <c r="FTK457" s="259"/>
      <c r="FTL457" s="394"/>
      <c r="FTM457" s="394"/>
      <c r="FTN457" s="270"/>
      <c r="FTO457" s="263"/>
      <c r="FTP457" s="271"/>
      <c r="FTQ457" s="271"/>
      <c r="FTR457" s="271"/>
      <c r="FTS457" s="271"/>
      <c r="FTT457" s="271"/>
      <c r="FTU457" s="395"/>
      <c r="FTV457" s="259"/>
      <c r="FTW457" s="259"/>
      <c r="FTX457" s="394"/>
      <c r="FTY457" s="394"/>
      <c r="FTZ457" s="270"/>
      <c r="FUA457" s="263"/>
      <c r="FUB457" s="271"/>
      <c r="FUC457" s="271"/>
      <c r="FUD457" s="271"/>
      <c r="FUE457" s="271"/>
      <c r="FUF457" s="271"/>
      <c r="FUG457" s="395"/>
      <c r="FUH457" s="259"/>
      <c r="FUI457" s="259"/>
      <c r="FUJ457" s="394"/>
      <c r="FUK457" s="394"/>
      <c r="FUL457" s="270"/>
      <c r="FUM457" s="263"/>
      <c r="FUN457" s="271"/>
      <c r="FUO457" s="271"/>
      <c r="FUP457" s="271"/>
      <c r="FUQ457" s="271"/>
      <c r="FUR457" s="271"/>
      <c r="FUS457" s="395"/>
      <c r="FUT457" s="259"/>
      <c r="FUU457" s="259"/>
      <c r="FUV457" s="394"/>
      <c r="FUW457" s="394"/>
      <c r="FUX457" s="270"/>
      <c r="FUY457" s="263"/>
      <c r="FUZ457" s="271"/>
      <c r="FVA457" s="271"/>
      <c r="FVB457" s="271"/>
      <c r="FVC457" s="271"/>
      <c r="FVD457" s="271"/>
      <c r="FVE457" s="395"/>
      <c r="FVF457" s="259"/>
      <c r="FVG457" s="259"/>
      <c r="FVH457" s="394"/>
      <c r="FVI457" s="394"/>
      <c r="FVJ457" s="270"/>
      <c r="FVK457" s="263"/>
      <c r="FVL457" s="271"/>
      <c r="FVM457" s="271"/>
      <c r="FVN457" s="271"/>
      <c r="FVO457" s="271"/>
      <c r="FVP457" s="271"/>
      <c r="FVQ457" s="395"/>
      <c r="FVR457" s="259"/>
      <c r="FVS457" s="259"/>
      <c r="FVT457" s="394"/>
      <c r="FVU457" s="394"/>
      <c r="FVV457" s="270"/>
      <c r="FVW457" s="263"/>
      <c r="FVX457" s="271"/>
      <c r="FVY457" s="271"/>
      <c r="FVZ457" s="271"/>
      <c r="FWA457" s="271"/>
      <c r="FWB457" s="271"/>
      <c r="FWC457" s="395"/>
      <c r="FWD457" s="259"/>
      <c r="FWE457" s="259"/>
      <c r="FWF457" s="394"/>
      <c r="FWG457" s="394"/>
      <c r="FWH457" s="270"/>
      <c r="FWI457" s="263"/>
      <c r="FWJ457" s="271"/>
      <c r="FWK457" s="271"/>
      <c r="FWL457" s="271"/>
      <c r="FWM457" s="271"/>
      <c r="FWN457" s="271"/>
      <c r="FWO457" s="395"/>
      <c r="FWP457" s="259"/>
      <c r="FWQ457" s="259"/>
      <c r="FWR457" s="394"/>
      <c r="FWS457" s="394"/>
      <c r="FWT457" s="270"/>
      <c r="FWU457" s="263"/>
      <c r="FWV457" s="271"/>
      <c r="FWW457" s="271"/>
      <c r="FWX457" s="271"/>
      <c r="FWY457" s="271"/>
      <c r="FWZ457" s="271"/>
      <c r="FXA457" s="395"/>
      <c r="FXB457" s="259"/>
      <c r="FXC457" s="259"/>
      <c r="FXD457" s="394"/>
      <c r="FXE457" s="394"/>
      <c r="FXF457" s="270"/>
      <c r="FXG457" s="263"/>
      <c r="FXH457" s="271"/>
      <c r="FXI457" s="271"/>
      <c r="FXJ457" s="271"/>
      <c r="FXK457" s="271"/>
      <c r="FXL457" s="271"/>
      <c r="FXM457" s="395"/>
      <c r="FXN457" s="259"/>
      <c r="FXO457" s="259"/>
      <c r="FXP457" s="394"/>
      <c r="FXQ457" s="394"/>
      <c r="FXR457" s="270"/>
      <c r="FXS457" s="263"/>
      <c r="FXT457" s="271"/>
      <c r="FXU457" s="271"/>
      <c r="FXV457" s="271"/>
      <c r="FXW457" s="271"/>
      <c r="FXX457" s="271"/>
      <c r="FXY457" s="395"/>
      <c r="FXZ457" s="259"/>
      <c r="FYA457" s="259"/>
      <c r="FYB457" s="394"/>
      <c r="FYC457" s="394"/>
      <c r="FYD457" s="270"/>
      <c r="FYE457" s="263"/>
      <c r="FYF457" s="271"/>
      <c r="FYG457" s="271"/>
      <c r="FYH457" s="271"/>
      <c r="FYI457" s="271"/>
      <c r="FYJ457" s="271"/>
      <c r="FYK457" s="395"/>
      <c r="FYL457" s="259"/>
      <c r="FYM457" s="259"/>
      <c r="FYN457" s="394"/>
      <c r="FYO457" s="394"/>
      <c r="FYP457" s="270"/>
      <c r="FYQ457" s="263"/>
      <c r="FYR457" s="271"/>
      <c r="FYS457" s="271"/>
      <c r="FYT457" s="271"/>
      <c r="FYU457" s="271"/>
      <c r="FYV457" s="271"/>
      <c r="FYW457" s="395"/>
      <c r="FYX457" s="259"/>
      <c r="FYY457" s="259"/>
      <c r="FYZ457" s="394"/>
      <c r="FZA457" s="394"/>
      <c r="FZB457" s="270"/>
      <c r="FZC457" s="263"/>
      <c r="FZD457" s="271"/>
      <c r="FZE457" s="271"/>
      <c r="FZF457" s="271"/>
      <c r="FZG457" s="271"/>
      <c r="FZH457" s="271"/>
      <c r="FZI457" s="395"/>
      <c r="FZJ457" s="259"/>
      <c r="FZK457" s="259"/>
      <c r="FZL457" s="394"/>
      <c r="FZM457" s="394"/>
      <c r="FZN457" s="270"/>
      <c r="FZO457" s="263"/>
      <c r="FZP457" s="271"/>
      <c r="FZQ457" s="271"/>
      <c r="FZR457" s="271"/>
      <c r="FZS457" s="271"/>
      <c r="FZT457" s="271"/>
      <c r="FZU457" s="395"/>
      <c r="FZV457" s="259"/>
      <c r="FZW457" s="259"/>
      <c r="FZX457" s="394"/>
      <c r="FZY457" s="394"/>
      <c r="FZZ457" s="270"/>
      <c r="GAA457" s="263"/>
      <c r="GAB457" s="271"/>
      <c r="GAC457" s="271"/>
      <c r="GAD457" s="271"/>
      <c r="GAE457" s="271"/>
      <c r="GAF457" s="271"/>
      <c r="GAG457" s="395"/>
      <c r="GAH457" s="259"/>
      <c r="GAI457" s="259"/>
      <c r="GAJ457" s="394"/>
      <c r="GAK457" s="394"/>
      <c r="GAL457" s="270"/>
      <c r="GAM457" s="263"/>
      <c r="GAN457" s="271"/>
      <c r="GAO457" s="271"/>
      <c r="GAP457" s="271"/>
      <c r="GAQ457" s="271"/>
      <c r="GAR457" s="271"/>
      <c r="GAS457" s="395"/>
      <c r="GAT457" s="259"/>
      <c r="GAU457" s="259"/>
      <c r="GAV457" s="394"/>
      <c r="GAW457" s="394"/>
      <c r="GAX457" s="270"/>
      <c r="GAY457" s="263"/>
      <c r="GAZ457" s="271"/>
      <c r="GBA457" s="271"/>
      <c r="GBB457" s="271"/>
      <c r="GBC457" s="271"/>
      <c r="GBD457" s="271"/>
      <c r="GBE457" s="395"/>
      <c r="GBF457" s="259"/>
      <c r="GBG457" s="259"/>
      <c r="GBH457" s="394"/>
      <c r="GBI457" s="394"/>
      <c r="GBJ457" s="270"/>
      <c r="GBK457" s="263"/>
      <c r="GBL457" s="271"/>
      <c r="GBM457" s="271"/>
      <c r="GBN457" s="271"/>
      <c r="GBO457" s="271"/>
      <c r="GBP457" s="271"/>
      <c r="GBQ457" s="395"/>
      <c r="GBR457" s="259"/>
      <c r="GBS457" s="259"/>
      <c r="GBT457" s="394"/>
      <c r="GBU457" s="394"/>
      <c r="GBV457" s="270"/>
      <c r="GBW457" s="263"/>
      <c r="GBX457" s="271"/>
      <c r="GBY457" s="271"/>
      <c r="GBZ457" s="271"/>
      <c r="GCA457" s="271"/>
      <c r="GCB457" s="271"/>
      <c r="GCC457" s="395"/>
      <c r="GCD457" s="259"/>
      <c r="GCE457" s="259"/>
      <c r="GCF457" s="394"/>
      <c r="GCG457" s="394"/>
      <c r="GCH457" s="270"/>
      <c r="GCI457" s="263"/>
      <c r="GCJ457" s="271"/>
      <c r="GCK457" s="271"/>
      <c r="GCL457" s="271"/>
      <c r="GCM457" s="271"/>
      <c r="GCN457" s="271"/>
      <c r="GCO457" s="395"/>
      <c r="GCP457" s="259"/>
      <c r="GCQ457" s="259"/>
      <c r="GCR457" s="394"/>
      <c r="GCS457" s="394"/>
      <c r="GCT457" s="270"/>
      <c r="GCU457" s="263"/>
      <c r="GCV457" s="271"/>
      <c r="GCW457" s="271"/>
      <c r="GCX457" s="271"/>
      <c r="GCY457" s="271"/>
      <c r="GCZ457" s="271"/>
      <c r="GDA457" s="395"/>
      <c r="GDB457" s="259"/>
      <c r="GDC457" s="259"/>
      <c r="GDD457" s="394"/>
      <c r="GDE457" s="394"/>
      <c r="GDF457" s="270"/>
      <c r="GDG457" s="263"/>
      <c r="GDH457" s="271"/>
      <c r="GDI457" s="271"/>
      <c r="GDJ457" s="271"/>
      <c r="GDK457" s="271"/>
      <c r="GDL457" s="271"/>
      <c r="GDM457" s="395"/>
      <c r="GDN457" s="259"/>
      <c r="GDO457" s="259"/>
      <c r="GDP457" s="394"/>
      <c r="GDQ457" s="394"/>
      <c r="GDR457" s="270"/>
      <c r="GDS457" s="263"/>
      <c r="GDT457" s="271"/>
      <c r="GDU457" s="271"/>
      <c r="GDV457" s="271"/>
      <c r="GDW457" s="271"/>
      <c r="GDX457" s="271"/>
      <c r="GDY457" s="395"/>
      <c r="GDZ457" s="259"/>
      <c r="GEA457" s="259"/>
      <c r="GEB457" s="394"/>
      <c r="GEC457" s="394"/>
      <c r="GED457" s="270"/>
      <c r="GEE457" s="263"/>
      <c r="GEF457" s="271"/>
      <c r="GEG457" s="271"/>
      <c r="GEH457" s="271"/>
      <c r="GEI457" s="271"/>
      <c r="GEJ457" s="271"/>
      <c r="GEK457" s="395"/>
      <c r="GEL457" s="259"/>
      <c r="GEM457" s="259"/>
      <c r="GEN457" s="394"/>
      <c r="GEO457" s="394"/>
      <c r="GEP457" s="270"/>
      <c r="GEQ457" s="263"/>
      <c r="GER457" s="271"/>
      <c r="GES457" s="271"/>
      <c r="GET457" s="271"/>
      <c r="GEU457" s="271"/>
      <c r="GEV457" s="271"/>
      <c r="GEW457" s="395"/>
      <c r="GEX457" s="259"/>
      <c r="GEY457" s="259"/>
      <c r="GEZ457" s="394"/>
      <c r="GFA457" s="394"/>
      <c r="GFB457" s="270"/>
      <c r="GFC457" s="263"/>
      <c r="GFD457" s="271"/>
      <c r="GFE457" s="271"/>
      <c r="GFF457" s="271"/>
      <c r="GFG457" s="271"/>
      <c r="GFH457" s="271"/>
      <c r="GFI457" s="395"/>
      <c r="GFJ457" s="259"/>
      <c r="GFK457" s="259"/>
      <c r="GFL457" s="394"/>
      <c r="GFM457" s="394"/>
      <c r="GFN457" s="270"/>
      <c r="GFO457" s="263"/>
      <c r="GFP457" s="271"/>
      <c r="GFQ457" s="271"/>
      <c r="GFR457" s="271"/>
      <c r="GFS457" s="271"/>
      <c r="GFT457" s="271"/>
      <c r="GFU457" s="395"/>
      <c r="GFV457" s="259"/>
      <c r="GFW457" s="259"/>
      <c r="GFX457" s="394"/>
      <c r="GFY457" s="394"/>
      <c r="GFZ457" s="270"/>
      <c r="GGA457" s="263"/>
      <c r="GGB457" s="271"/>
      <c r="GGC457" s="271"/>
      <c r="GGD457" s="271"/>
      <c r="GGE457" s="271"/>
      <c r="GGF457" s="271"/>
      <c r="GGG457" s="395"/>
      <c r="GGH457" s="259"/>
      <c r="GGI457" s="259"/>
      <c r="GGJ457" s="394"/>
      <c r="GGK457" s="394"/>
      <c r="GGL457" s="270"/>
      <c r="GGM457" s="263"/>
      <c r="GGN457" s="271"/>
      <c r="GGO457" s="271"/>
      <c r="GGP457" s="271"/>
      <c r="GGQ457" s="271"/>
      <c r="GGR457" s="271"/>
      <c r="GGS457" s="395"/>
      <c r="GGT457" s="259"/>
      <c r="GGU457" s="259"/>
      <c r="GGV457" s="394"/>
      <c r="GGW457" s="394"/>
      <c r="GGX457" s="270"/>
      <c r="GGY457" s="263"/>
      <c r="GGZ457" s="271"/>
      <c r="GHA457" s="271"/>
      <c r="GHB457" s="271"/>
      <c r="GHC457" s="271"/>
      <c r="GHD457" s="271"/>
      <c r="GHE457" s="395"/>
      <c r="GHF457" s="259"/>
      <c r="GHG457" s="259"/>
      <c r="GHH457" s="394"/>
      <c r="GHI457" s="394"/>
      <c r="GHJ457" s="270"/>
      <c r="GHK457" s="263"/>
      <c r="GHL457" s="271"/>
      <c r="GHM457" s="271"/>
      <c r="GHN457" s="271"/>
      <c r="GHO457" s="271"/>
      <c r="GHP457" s="271"/>
      <c r="GHQ457" s="395"/>
      <c r="GHR457" s="259"/>
      <c r="GHS457" s="259"/>
      <c r="GHT457" s="394"/>
      <c r="GHU457" s="394"/>
      <c r="GHV457" s="270"/>
      <c r="GHW457" s="263"/>
      <c r="GHX457" s="271"/>
      <c r="GHY457" s="271"/>
      <c r="GHZ457" s="271"/>
      <c r="GIA457" s="271"/>
      <c r="GIB457" s="271"/>
      <c r="GIC457" s="395"/>
      <c r="GID457" s="259"/>
      <c r="GIE457" s="259"/>
      <c r="GIF457" s="394"/>
      <c r="GIG457" s="394"/>
      <c r="GIH457" s="270"/>
      <c r="GII457" s="263"/>
      <c r="GIJ457" s="271"/>
      <c r="GIK457" s="271"/>
      <c r="GIL457" s="271"/>
      <c r="GIM457" s="271"/>
      <c r="GIN457" s="271"/>
      <c r="GIO457" s="395"/>
      <c r="GIP457" s="259"/>
      <c r="GIQ457" s="259"/>
      <c r="GIR457" s="394"/>
      <c r="GIS457" s="394"/>
      <c r="GIT457" s="270"/>
      <c r="GIU457" s="263"/>
      <c r="GIV457" s="271"/>
      <c r="GIW457" s="271"/>
      <c r="GIX457" s="271"/>
      <c r="GIY457" s="271"/>
      <c r="GIZ457" s="271"/>
      <c r="GJA457" s="395"/>
      <c r="GJB457" s="259"/>
      <c r="GJC457" s="259"/>
      <c r="GJD457" s="394"/>
      <c r="GJE457" s="394"/>
      <c r="GJF457" s="270"/>
      <c r="GJG457" s="263"/>
      <c r="GJH457" s="271"/>
      <c r="GJI457" s="271"/>
      <c r="GJJ457" s="271"/>
      <c r="GJK457" s="271"/>
      <c r="GJL457" s="271"/>
      <c r="GJM457" s="395"/>
      <c r="GJN457" s="259"/>
      <c r="GJO457" s="259"/>
      <c r="GJP457" s="394"/>
      <c r="GJQ457" s="394"/>
      <c r="GJR457" s="270"/>
      <c r="GJS457" s="263"/>
      <c r="GJT457" s="271"/>
      <c r="GJU457" s="271"/>
      <c r="GJV457" s="271"/>
      <c r="GJW457" s="271"/>
      <c r="GJX457" s="271"/>
      <c r="GJY457" s="395"/>
      <c r="GJZ457" s="259"/>
      <c r="GKA457" s="259"/>
      <c r="GKB457" s="394"/>
      <c r="GKC457" s="394"/>
      <c r="GKD457" s="270"/>
      <c r="GKE457" s="263"/>
      <c r="GKF457" s="271"/>
      <c r="GKG457" s="271"/>
      <c r="GKH457" s="271"/>
      <c r="GKI457" s="271"/>
      <c r="GKJ457" s="271"/>
      <c r="GKK457" s="395"/>
      <c r="GKL457" s="259"/>
      <c r="GKM457" s="259"/>
      <c r="GKN457" s="394"/>
      <c r="GKO457" s="394"/>
      <c r="GKP457" s="270"/>
      <c r="GKQ457" s="263"/>
      <c r="GKR457" s="271"/>
      <c r="GKS457" s="271"/>
      <c r="GKT457" s="271"/>
      <c r="GKU457" s="271"/>
      <c r="GKV457" s="271"/>
      <c r="GKW457" s="395"/>
      <c r="GKX457" s="259"/>
      <c r="GKY457" s="259"/>
      <c r="GKZ457" s="394"/>
      <c r="GLA457" s="394"/>
      <c r="GLB457" s="270"/>
      <c r="GLC457" s="263"/>
      <c r="GLD457" s="271"/>
      <c r="GLE457" s="271"/>
      <c r="GLF457" s="271"/>
      <c r="GLG457" s="271"/>
      <c r="GLH457" s="271"/>
      <c r="GLI457" s="395"/>
      <c r="GLJ457" s="259"/>
      <c r="GLK457" s="259"/>
      <c r="GLL457" s="394"/>
      <c r="GLM457" s="394"/>
      <c r="GLN457" s="270"/>
      <c r="GLO457" s="263"/>
      <c r="GLP457" s="271"/>
      <c r="GLQ457" s="271"/>
      <c r="GLR457" s="271"/>
      <c r="GLS457" s="271"/>
      <c r="GLT457" s="271"/>
      <c r="GLU457" s="395"/>
      <c r="GLV457" s="259"/>
      <c r="GLW457" s="259"/>
      <c r="GLX457" s="394"/>
      <c r="GLY457" s="394"/>
      <c r="GLZ457" s="270"/>
      <c r="GMA457" s="263"/>
      <c r="GMB457" s="271"/>
      <c r="GMC457" s="271"/>
      <c r="GMD457" s="271"/>
      <c r="GME457" s="271"/>
      <c r="GMF457" s="271"/>
      <c r="GMG457" s="395"/>
      <c r="GMH457" s="259"/>
      <c r="GMI457" s="259"/>
      <c r="GMJ457" s="394"/>
      <c r="GMK457" s="394"/>
      <c r="GML457" s="270"/>
      <c r="GMM457" s="263"/>
      <c r="GMN457" s="271"/>
      <c r="GMO457" s="271"/>
      <c r="GMP457" s="271"/>
      <c r="GMQ457" s="271"/>
      <c r="GMR457" s="271"/>
      <c r="GMS457" s="395"/>
      <c r="GMT457" s="259"/>
      <c r="GMU457" s="259"/>
      <c r="GMV457" s="394"/>
      <c r="GMW457" s="394"/>
      <c r="GMX457" s="270"/>
      <c r="GMY457" s="263"/>
      <c r="GMZ457" s="271"/>
      <c r="GNA457" s="271"/>
      <c r="GNB457" s="271"/>
      <c r="GNC457" s="271"/>
      <c r="GND457" s="271"/>
      <c r="GNE457" s="395"/>
      <c r="GNF457" s="259"/>
      <c r="GNG457" s="259"/>
      <c r="GNH457" s="394"/>
      <c r="GNI457" s="394"/>
      <c r="GNJ457" s="270"/>
      <c r="GNK457" s="263"/>
      <c r="GNL457" s="271"/>
      <c r="GNM457" s="271"/>
      <c r="GNN457" s="271"/>
      <c r="GNO457" s="271"/>
      <c r="GNP457" s="271"/>
      <c r="GNQ457" s="395"/>
      <c r="GNR457" s="259"/>
      <c r="GNS457" s="259"/>
      <c r="GNT457" s="394"/>
      <c r="GNU457" s="394"/>
      <c r="GNV457" s="270"/>
      <c r="GNW457" s="263"/>
      <c r="GNX457" s="271"/>
      <c r="GNY457" s="271"/>
      <c r="GNZ457" s="271"/>
      <c r="GOA457" s="271"/>
      <c r="GOB457" s="271"/>
      <c r="GOC457" s="395"/>
      <c r="GOD457" s="259"/>
      <c r="GOE457" s="259"/>
      <c r="GOF457" s="394"/>
      <c r="GOG457" s="394"/>
      <c r="GOH457" s="270"/>
      <c r="GOI457" s="263"/>
      <c r="GOJ457" s="271"/>
      <c r="GOK457" s="271"/>
      <c r="GOL457" s="271"/>
      <c r="GOM457" s="271"/>
      <c r="GON457" s="271"/>
      <c r="GOO457" s="395"/>
      <c r="GOP457" s="259"/>
      <c r="GOQ457" s="259"/>
      <c r="GOR457" s="394"/>
      <c r="GOS457" s="394"/>
      <c r="GOT457" s="270"/>
      <c r="GOU457" s="263"/>
      <c r="GOV457" s="271"/>
      <c r="GOW457" s="271"/>
      <c r="GOX457" s="271"/>
      <c r="GOY457" s="271"/>
      <c r="GOZ457" s="271"/>
      <c r="GPA457" s="395"/>
      <c r="GPB457" s="259"/>
      <c r="GPC457" s="259"/>
      <c r="GPD457" s="394"/>
      <c r="GPE457" s="394"/>
      <c r="GPF457" s="270"/>
      <c r="GPG457" s="263"/>
      <c r="GPH457" s="271"/>
      <c r="GPI457" s="271"/>
      <c r="GPJ457" s="271"/>
      <c r="GPK457" s="271"/>
      <c r="GPL457" s="271"/>
      <c r="GPM457" s="395"/>
      <c r="GPN457" s="259"/>
      <c r="GPO457" s="259"/>
      <c r="GPP457" s="394"/>
      <c r="GPQ457" s="394"/>
      <c r="GPR457" s="270"/>
      <c r="GPS457" s="263"/>
      <c r="GPT457" s="271"/>
      <c r="GPU457" s="271"/>
      <c r="GPV457" s="271"/>
      <c r="GPW457" s="271"/>
      <c r="GPX457" s="271"/>
      <c r="GPY457" s="395"/>
      <c r="GPZ457" s="259"/>
      <c r="GQA457" s="259"/>
      <c r="GQB457" s="394"/>
      <c r="GQC457" s="394"/>
      <c r="GQD457" s="270"/>
      <c r="GQE457" s="263"/>
      <c r="GQF457" s="271"/>
      <c r="GQG457" s="271"/>
      <c r="GQH457" s="271"/>
      <c r="GQI457" s="271"/>
      <c r="GQJ457" s="271"/>
      <c r="GQK457" s="395"/>
      <c r="GQL457" s="259"/>
      <c r="GQM457" s="259"/>
      <c r="GQN457" s="394"/>
      <c r="GQO457" s="394"/>
      <c r="GQP457" s="270"/>
      <c r="GQQ457" s="263"/>
      <c r="GQR457" s="271"/>
      <c r="GQS457" s="271"/>
      <c r="GQT457" s="271"/>
      <c r="GQU457" s="271"/>
      <c r="GQV457" s="271"/>
      <c r="GQW457" s="395"/>
      <c r="GQX457" s="259"/>
      <c r="GQY457" s="259"/>
      <c r="GQZ457" s="394"/>
      <c r="GRA457" s="394"/>
      <c r="GRB457" s="270"/>
      <c r="GRC457" s="263"/>
      <c r="GRD457" s="271"/>
      <c r="GRE457" s="271"/>
      <c r="GRF457" s="271"/>
      <c r="GRG457" s="271"/>
      <c r="GRH457" s="271"/>
      <c r="GRI457" s="395"/>
      <c r="GRJ457" s="259"/>
      <c r="GRK457" s="259"/>
      <c r="GRL457" s="394"/>
      <c r="GRM457" s="394"/>
      <c r="GRN457" s="270"/>
      <c r="GRO457" s="263"/>
      <c r="GRP457" s="271"/>
      <c r="GRQ457" s="271"/>
      <c r="GRR457" s="271"/>
      <c r="GRS457" s="271"/>
      <c r="GRT457" s="271"/>
      <c r="GRU457" s="395"/>
      <c r="GRV457" s="259"/>
      <c r="GRW457" s="259"/>
      <c r="GRX457" s="394"/>
      <c r="GRY457" s="394"/>
      <c r="GRZ457" s="270"/>
      <c r="GSA457" s="263"/>
      <c r="GSB457" s="271"/>
      <c r="GSC457" s="271"/>
      <c r="GSD457" s="271"/>
      <c r="GSE457" s="271"/>
      <c r="GSF457" s="271"/>
      <c r="GSG457" s="395"/>
      <c r="GSH457" s="259"/>
      <c r="GSI457" s="259"/>
      <c r="GSJ457" s="394"/>
      <c r="GSK457" s="394"/>
      <c r="GSL457" s="270"/>
      <c r="GSM457" s="263"/>
      <c r="GSN457" s="271"/>
      <c r="GSO457" s="271"/>
      <c r="GSP457" s="271"/>
      <c r="GSQ457" s="271"/>
      <c r="GSR457" s="271"/>
      <c r="GSS457" s="395"/>
      <c r="GST457" s="259"/>
      <c r="GSU457" s="259"/>
      <c r="GSV457" s="394"/>
      <c r="GSW457" s="394"/>
      <c r="GSX457" s="270"/>
      <c r="GSY457" s="263"/>
      <c r="GSZ457" s="271"/>
      <c r="GTA457" s="271"/>
      <c r="GTB457" s="271"/>
      <c r="GTC457" s="271"/>
      <c r="GTD457" s="271"/>
      <c r="GTE457" s="395"/>
      <c r="GTF457" s="259"/>
      <c r="GTG457" s="259"/>
      <c r="GTH457" s="394"/>
      <c r="GTI457" s="394"/>
      <c r="GTJ457" s="270"/>
      <c r="GTK457" s="263"/>
      <c r="GTL457" s="271"/>
      <c r="GTM457" s="271"/>
      <c r="GTN457" s="271"/>
      <c r="GTO457" s="271"/>
      <c r="GTP457" s="271"/>
      <c r="GTQ457" s="395"/>
      <c r="GTR457" s="259"/>
      <c r="GTS457" s="259"/>
      <c r="GTT457" s="394"/>
      <c r="GTU457" s="394"/>
      <c r="GTV457" s="270"/>
      <c r="GTW457" s="263"/>
      <c r="GTX457" s="271"/>
      <c r="GTY457" s="271"/>
      <c r="GTZ457" s="271"/>
      <c r="GUA457" s="271"/>
      <c r="GUB457" s="271"/>
      <c r="GUC457" s="395"/>
      <c r="GUD457" s="259"/>
      <c r="GUE457" s="259"/>
      <c r="GUF457" s="394"/>
      <c r="GUG457" s="394"/>
      <c r="GUH457" s="270"/>
      <c r="GUI457" s="263"/>
      <c r="GUJ457" s="271"/>
      <c r="GUK457" s="271"/>
      <c r="GUL457" s="271"/>
      <c r="GUM457" s="271"/>
      <c r="GUN457" s="271"/>
      <c r="GUO457" s="395"/>
      <c r="GUP457" s="259"/>
      <c r="GUQ457" s="259"/>
      <c r="GUR457" s="394"/>
      <c r="GUS457" s="394"/>
      <c r="GUT457" s="270"/>
      <c r="GUU457" s="263"/>
      <c r="GUV457" s="271"/>
      <c r="GUW457" s="271"/>
      <c r="GUX457" s="271"/>
      <c r="GUY457" s="271"/>
      <c r="GUZ457" s="271"/>
      <c r="GVA457" s="395"/>
      <c r="GVB457" s="259"/>
      <c r="GVC457" s="259"/>
      <c r="GVD457" s="394"/>
      <c r="GVE457" s="394"/>
      <c r="GVF457" s="270"/>
      <c r="GVG457" s="263"/>
      <c r="GVH457" s="271"/>
      <c r="GVI457" s="271"/>
      <c r="GVJ457" s="271"/>
      <c r="GVK457" s="271"/>
      <c r="GVL457" s="271"/>
      <c r="GVM457" s="395"/>
      <c r="GVN457" s="259"/>
      <c r="GVO457" s="259"/>
      <c r="GVP457" s="394"/>
      <c r="GVQ457" s="394"/>
      <c r="GVR457" s="270"/>
      <c r="GVS457" s="263"/>
      <c r="GVT457" s="271"/>
      <c r="GVU457" s="271"/>
      <c r="GVV457" s="271"/>
      <c r="GVW457" s="271"/>
      <c r="GVX457" s="271"/>
      <c r="GVY457" s="395"/>
      <c r="GVZ457" s="259"/>
      <c r="GWA457" s="259"/>
      <c r="GWB457" s="394"/>
      <c r="GWC457" s="394"/>
      <c r="GWD457" s="270"/>
      <c r="GWE457" s="263"/>
      <c r="GWF457" s="271"/>
      <c r="GWG457" s="271"/>
      <c r="GWH457" s="271"/>
      <c r="GWI457" s="271"/>
      <c r="GWJ457" s="271"/>
      <c r="GWK457" s="395"/>
      <c r="GWL457" s="259"/>
      <c r="GWM457" s="259"/>
      <c r="GWN457" s="394"/>
      <c r="GWO457" s="394"/>
      <c r="GWP457" s="270"/>
      <c r="GWQ457" s="263"/>
      <c r="GWR457" s="271"/>
      <c r="GWS457" s="271"/>
      <c r="GWT457" s="271"/>
      <c r="GWU457" s="271"/>
      <c r="GWV457" s="271"/>
      <c r="GWW457" s="395"/>
      <c r="GWX457" s="259"/>
      <c r="GWY457" s="259"/>
      <c r="GWZ457" s="394"/>
      <c r="GXA457" s="394"/>
      <c r="GXB457" s="270"/>
      <c r="GXC457" s="263"/>
      <c r="GXD457" s="271"/>
      <c r="GXE457" s="271"/>
      <c r="GXF457" s="271"/>
      <c r="GXG457" s="271"/>
      <c r="GXH457" s="271"/>
      <c r="GXI457" s="395"/>
      <c r="GXJ457" s="259"/>
      <c r="GXK457" s="259"/>
      <c r="GXL457" s="394"/>
      <c r="GXM457" s="394"/>
      <c r="GXN457" s="270"/>
      <c r="GXO457" s="263"/>
      <c r="GXP457" s="271"/>
      <c r="GXQ457" s="271"/>
      <c r="GXR457" s="271"/>
      <c r="GXS457" s="271"/>
      <c r="GXT457" s="271"/>
      <c r="GXU457" s="395"/>
      <c r="GXV457" s="259"/>
      <c r="GXW457" s="259"/>
      <c r="GXX457" s="394"/>
      <c r="GXY457" s="394"/>
      <c r="GXZ457" s="270"/>
      <c r="GYA457" s="263"/>
      <c r="GYB457" s="271"/>
      <c r="GYC457" s="271"/>
      <c r="GYD457" s="271"/>
      <c r="GYE457" s="271"/>
      <c r="GYF457" s="271"/>
      <c r="GYG457" s="395"/>
      <c r="GYH457" s="259"/>
      <c r="GYI457" s="259"/>
      <c r="GYJ457" s="394"/>
      <c r="GYK457" s="394"/>
      <c r="GYL457" s="270"/>
      <c r="GYM457" s="263"/>
      <c r="GYN457" s="271"/>
      <c r="GYO457" s="271"/>
      <c r="GYP457" s="271"/>
      <c r="GYQ457" s="271"/>
      <c r="GYR457" s="271"/>
      <c r="GYS457" s="395"/>
      <c r="GYT457" s="259"/>
      <c r="GYU457" s="259"/>
      <c r="GYV457" s="394"/>
      <c r="GYW457" s="394"/>
      <c r="GYX457" s="270"/>
      <c r="GYY457" s="263"/>
      <c r="GYZ457" s="271"/>
      <c r="GZA457" s="271"/>
      <c r="GZB457" s="271"/>
      <c r="GZC457" s="271"/>
      <c r="GZD457" s="271"/>
      <c r="GZE457" s="395"/>
      <c r="GZF457" s="259"/>
      <c r="GZG457" s="259"/>
      <c r="GZH457" s="394"/>
      <c r="GZI457" s="394"/>
      <c r="GZJ457" s="270"/>
      <c r="GZK457" s="263"/>
      <c r="GZL457" s="271"/>
      <c r="GZM457" s="271"/>
      <c r="GZN457" s="271"/>
      <c r="GZO457" s="271"/>
      <c r="GZP457" s="271"/>
      <c r="GZQ457" s="395"/>
      <c r="GZR457" s="259"/>
      <c r="GZS457" s="259"/>
      <c r="GZT457" s="394"/>
      <c r="GZU457" s="394"/>
      <c r="GZV457" s="270"/>
      <c r="GZW457" s="263"/>
      <c r="GZX457" s="271"/>
      <c r="GZY457" s="271"/>
      <c r="GZZ457" s="271"/>
      <c r="HAA457" s="271"/>
      <c r="HAB457" s="271"/>
      <c r="HAC457" s="395"/>
      <c r="HAD457" s="259"/>
      <c r="HAE457" s="259"/>
      <c r="HAF457" s="394"/>
      <c r="HAG457" s="394"/>
      <c r="HAH457" s="270"/>
      <c r="HAI457" s="263"/>
      <c r="HAJ457" s="271"/>
      <c r="HAK457" s="271"/>
      <c r="HAL457" s="271"/>
      <c r="HAM457" s="271"/>
      <c r="HAN457" s="271"/>
      <c r="HAO457" s="395"/>
      <c r="HAP457" s="259"/>
      <c r="HAQ457" s="259"/>
      <c r="HAR457" s="394"/>
      <c r="HAS457" s="394"/>
      <c r="HAT457" s="270"/>
      <c r="HAU457" s="263"/>
      <c r="HAV457" s="271"/>
      <c r="HAW457" s="271"/>
      <c r="HAX457" s="271"/>
      <c r="HAY457" s="271"/>
      <c r="HAZ457" s="271"/>
      <c r="HBA457" s="395"/>
      <c r="HBB457" s="259"/>
      <c r="HBC457" s="259"/>
      <c r="HBD457" s="394"/>
      <c r="HBE457" s="394"/>
      <c r="HBF457" s="270"/>
      <c r="HBG457" s="263"/>
      <c r="HBH457" s="271"/>
      <c r="HBI457" s="271"/>
      <c r="HBJ457" s="271"/>
      <c r="HBK457" s="271"/>
      <c r="HBL457" s="271"/>
      <c r="HBM457" s="395"/>
      <c r="HBN457" s="259"/>
      <c r="HBO457" s="259"/>
      <c r="HBP457" s="394"/>
      <c r="HBQ457" s="394"/>
      <c r="HBR457" s="270"/>
      <c r="HBS457" s="263"/>
      <c r="HBT457" s="271"/>
      <c r="HBU457" s="271"/>
      <c r="HBV457" s="271"/>
      <c r="HBW457" s="271"/>
      <c r="HBX457" s="271"/>
      <c r="HBY457" s="395"/>
      <c r="HBZ457" s="259"/>
      <c r="HCA457" s="259"/>
      <c r="HCB457" s="394"/>
      <c r="HCC457" s="394"/>
      <c r="HCD457" s="270"/>
      <c r="HCE457" s="263"/>
      <c r="HCF457" s="271"/>
      <c r="HCG457" s="271"/>
      <c r="HCH457" s="271"/>
      <c r="HCI457" s="271"/>
      <c r="HCJ457" s="271"/>
      <c r="HCK457" s="395"/>
      <c r="HCL457" s="259"/>
      <c r="HCM457" s="259"/>
      <c r="HCN457" s="394"/>
      <c r="HCO457" s="394"/>
      <c r="HCP457" s="270"/>
      <c r="HCQ457" s="263"/>
      <c r="HCR457" s="271"/>
      <c r="HCS457" s="271"/>
      <c r="HCT457" s="271"/>
      <c r="HCU457" s="271"/>
      <c r="HCV457" s="271"/>
      <c r="HCW457" s="395"/>
      <c r="HCX457" s="259"/>
      <c r="HCY457" s="259"/>
      <c r="HCZ457" s="394"/>
      <c r="HDA457" s="394"/>
      <c r="HDB457" s="270"/>
      <c r="HDC457" s="263"/>
      <c r="HDD457" s="271"/>
      <c r="HDE457" s="271"/>
      <c r="HDF457" s="271"/>
      <c r="HDG457" s="271"/>
      <c r="HDH457" s="271"/>
      <c r="HDI457" s="395"/>
      <c r="HDJ457" s="259"/>
      <c r="HDK457" s="259"/>
      <c r="HDL457" s="394"/>
      <c r="HDM457" s="394"/>
      <c r="HDN457" s="270"/>
      <c r="HDO457" s="263"/>
      <c r="HDP457" s="271"/>
      <c r="HDQ457" s="271"/>
      <c r="HDR457" s="271"/>
      <c r="HDS457" s="271"/>
      <c r="HDT457" s="271"/>
      <c r="HDU457" s="395"/>
      <c r="HDV457" s="259"/>
      <c r="HDW457" s="259"/>
      <c r="HDX457" s="394"/>
      <c r="HDY457" s="394"/>
      <c r="HDZ457" s="270"/>
      <c r="HEA457" s="263"/>
      <c r="HEB457" s="271"/>
      <c r="HEC457" s="271"/>
      <c r="HED457" s="271"/>
      <c r="HEE457" s="271"/>
      <c r="HEF457" s="271"/>
      <c r="HEG457" s="395"/>
      <c r="HEH457" s="259"/>
      <c r="HEI457" s="259"/>
      <c r="HEJ457" s="394"/>
      <c r="HEK457" s="394"/>
      <c r="HEL457" s="270"/>
      <c r="HEM457" s="263"/>
      <c r="HEN457" s="271"/>
      <c r="HEO457" s="271"/>
      <c r="HEP457" s="271"/>
      <c r="HEQ457" s="271"/>
      <c r="HER457" s="271"/>
      <c r="HES457" s="395"/>
      <c r="HET457" s="259"/>
      <c r="HEU457" s="259"/>
      <c r="HEV457" s="394"/>
      <c r="HEW457" s="394"/>
      <c r="HEX457" s="270"/>
      <c r="HEY457" s="263"/>
      <c r="HEZ457" s="271"/>
      <c r="HFA457" s="271"/>
      <c r="HFB457" s="271"/>
      <c r="HFC457" s="271"/>
      <c r="HFD457" s="271"/>
      <c r="HFE457" s="395"/>
      <c r="HFF457" s="259"/>
      <c r="HFG457" s="259"/>
      <c r="HFH457" s="394"/>
      <c r="HFI457" s="394"/>
      <c r="HFJ457" s="270"/>
      <c r="HFK457" s="263"/>
      <c r="HFL457" s="271"/>
      <c r="HFM457" s="271"/>
      <c r="HFN457" s="271"/>
      <c r="HFO457" s="271"/>
      <c r="HFP457" s="271"/>
      <c r="HFQ457" s="395"/>
      <c r="HFR457" s="259"/>
      <c r="HFS457" s="259"/>
      <c r="HFT457" s="394"/>
      <c r="HFU457" s="394"/>
      <c r="HFV457" s="270"/>
      <c r="HFW457" s="263"/>
      <c r="HFX457" s="271"/>
      <c r="HFY457" s="271"/>
      <c r="HFZ457" s="271"/>
      <c r="HGA457" s="271"/>
      <c r="HGB457" s="271"/>
      <c r="HGC457" s="395"/>
      <c r="HGD457" s="259"/>
      <c r="HGE457" s="259"/>
      <c r="HGF457" s="394"/>
      <c r="HGG457" s="394"/>
      <c r="HGH457" s="270"/>
      <c r="HGI457" s="263"/>
      <c r="HGJ457" s="271"/>
      <c r="HGK457" s="271"/>
      <c r="HGL457" s="271"/>
      <c r="HGM457" s="271"/>
      <c r="HGN457" s="271"/>
      <c r="HGO457" s="395"/>
      <c r="HGP457" s="259"/>
      <c r="HGQ457" s="259"/>
      <c r="HGR457" s="394"/>
      <c r="HGS457" s="394"/>
      <c r="HGT457" s="270"/>
      <c r="HGU457" s="263"/>
      <c r="HGV457" s="271"/>
      <c r="HGW457" s="271"/>
      <c r="HGX457" s="271"/>
      <c r="HGY457" s="271"/>
      <c r="HGZ457" s="271"/>
      <c r="HHA457" s="395"/>
      <c r="HHB457" s="259"/>
      <c r="HHC457" s="259"/>
      <c r="HHD457" s="394"/>
      <c r="HHE457" s="394"/>
      <c r="HHF457" s="270"/>
      <c r="HHG457" s="263"/>
      <c r="HHH457" s="271"/>
      <c r="HHI457" s="271"/>
      <c r="HHJ457" s="271"/>
      <c r="HHK457" s="271"/>
      <c r="HHL457" s="271"/>
      <c r="HHM457" s="395"/>
      <c r="HHN457" s="259"/>
      <c r="HHO457" s="259"/>
      <c r="HHP457" s="394"/>
      <c r="HHQ457" s="394"/>
      <c r="HHR457" s="270"/>
      <c r="HHS457" s="263"/>
      <c r="HHT457" s="271"/>
      <c r="HHU457" s="271"/>
      <c r="HHV457" s="271"/>
      <c r="HHW457" s="271"/>
      <c r="HHX457" s="271"/>
      <c r="HHY457" s="395"/>
      <c r="HHZ457" s="259"/>
      <c r="HIA457" s="259"/>
      <c r="HIB457" s="394"/>
      <c r="HIC457" s="394"/>
      <c r="HID457" s="270"/>
      <c r="HIE457" s="263"/>
      <c r="HIF457" s="271"/>
      <c r="HIG457" s="271"/>
      <c r="HIH457" s="271"/>
      <c r="HII457" s="271"/>
      <c r="HIJ457" s="271"/>
      <c r="HIK457" s="395"/>
      <c r="HIL457" s="259"/>
      <c r="HIM457" s="259"/>
      <c r="HIN457" s="394"/>
      <c r="HIO457" s="394"/>
      <c r="HIP457" s="270"/>
      <c r="HIQ457" s="263"/>
      <c r="HIR457" s="271"/>
      <c r="HIS457" s="271"/>
      <c r="HIT457" s="271"/>
      <c r="HIU457" s="271"/>
      <c r="HIV457" s="271"/>
      <c r="HIW457" s="395"/>
      <c r="HIX457" s="259"/>
      <c r="HIY457" s="259"/>
      <c r="HIZ457" s="394"/>
      <c r="HJA457" s="394"/>
      <c r="HJB457" s="270"/>
      <c r="HJC457" s="263"/>
      <c r="HJD457" s="271"/>
      <c r="HJE457" s="271"/>
      <c r="HJF457" s="271"/>
      <c r="HJG457" s="271"/>
      <c r="HJH457" s="271"/>
      <c r="HJI457" s="395"/>
      <c r="HJJ457" s="259"/>
      <c r="HJK457" s="259"/>
      <c r="HJL457" s="394"/>
      <c r="HJM457" s="394"/>
      <c r="HJN457" s="270"/>
      <c r="HJO457" s="263"/>
      <c r="HJP457" s="271"/>
      <c r="HJQ457" s="271"/>
      <c r="HJR457" s="271"/>
      <c r="HJS457" s="271"/>
      <c r="HJT457" s="271"/>
      <c r="HJU457" s="395"/>
      <c r="HJV457" s="259"/>
      <c r="HJW457" s="259"/>
      <c r="HJX457" s="394"/>
      <c r="HJY457" s="394"/>
      <c r="HJZ457" s="270"/>
      <c r="HKA457" s="263"/>
      <c r="HKB457" s="271"/>
      <c r="HKC457" s="271"/>
      <c r="HKD457" s="271"/>
      <c r="HKE457" s="271"/>
      <c r="HKF457" s="271"/>
      <c r="HKG457" s="395"/>
      <c r="HKH457" s="259"/>
      <c r="HKI457" s="259"/>
      <c r="HKJ457" s="394"/>
      <c r="HKK457" s="394"/>
      <c r="HKL457" s="270"/>
      <c r="HKM457" s="263"/>
      <c r="HKN457" s="271"/>
      <c r="HKO457" s="271"/>
      <c r="HKP457" s="271"/>
      <c r="HKQ457" s="271"/>
      <c r="HKR457" s="271"/>
      <c r="HKS457" s="395"/>
      <c r="HKT457" s="259"/>
      <c r="HKU457" s="259"/>
      <c r="HKV457" s="394"/>
      <c r="HKW457" s="394"/>
      <c r="HKX457" s="270"/>
      <c r="HKY457" s="263"/>
      <c r="HKZ457" s="271"/>
      <c r="HLA457" s="271"/>
      <c r="HLB457" s="271"/>
      <c r="HLC457" s="271"/>
      <c r="HLD457" s="271"/>
      <c r="HLE457" s="395"/>
      <c r="HLF457" s="259"/>
      <c r="HLG457" s="259"/>
      <c r="HLH457" s="394"/>
      <c r="HLI457" s="394"/>
      <c r="HLJ457" s="270"/>
      <c r="HLK457" s="263"/>
      <c r="HLL457" s="271"/>
      <c r="HLM457" s="271"/>
      <c r="HLN457" s="271"/>
      <c r="HLO457" s="271"/>
      <c r="HLP457" s="271"/>
      <c r="HLQ457" s="395"/>
      <c r="HLR457" s="259"/>
      <c r="HLS457" s="259"/>
      <c r="HLT457" s="394"/>
      <c r="HLU457" s="394"/>
      <c r="HLV457" s="270"/>
      <c r="HLW457" s="263"/>
      <c r="HLX457" s="271"/>
      <c r="HLY457" s="271"/>
      <c r="HLZ457" s="271"/>
      <c r="HMA457" s="271"/>
      <c r="HMB457" s="271"/>
      <c r="HMC457" s="395"/>
      <c r="HMD457" s="259"/>
      <c r="HME457" s="259"/>
      <c r="HMF457" s="394"/>
      <c r="HMG457" s="394"/>
      <c r="HMH457" s="270"/>
      <c r="HMI457" s="263"/>
      <c r="HMJ457" s="271"/>
      <c r="HMK457" s="271"/>
      <c r="HML457" s="271"/>
      <c r="HMM457" s="271"/>
      <c r="HMN457" s="271"/>
      <c r="HMO457" s="395"/>
      <c r="HMP457" s="259"/>
      <c r="HMQ457" s="259"/>
      <c r="HMR457" s="394"/>
      <c r="HMS457" s="394"/>
      <c r="HMT457" s="270"/>
      <c r="HMU457" s="263"/>
      <c r="HMV457" s="271"/>
      <c r="HMW457" s="271"/>
      <c r="HMX457" s="271"/>
      <c r="HMY457" s="271"/>
      <c r="HMZ457" s="271"/>
      <c r="HNA457" s="395"/>
      <c r="HNB457" s="259"/>
      <c r="HNC457" s="259"/>
      <c r="HND457" s="394"/>
      <c r="HNE457" s="394"/>
      <c r="HNF457" s="270"/>
      <c r="HNG457" s="263"/>
      <c r="HNH457" s="271"/>
      <c r="HNI457" s="271"/>
      <c r="HNJ457" s="271"/>
      <c r="HNK457" s="271"/>
      <c r="HNL457" s="271"/>
      <c r="HNM457" s="395"/>
      <c r="HNN457" s="259"/>
      <c r="HNO457" s="259"/>
      <c r="HNP457" s="394"/>
      <c r="HNQ457" s="394"/>
      <c r="HNR457" s="270"/>
      <c r="HNS457" s="263"/>
      <c r="HNT457" s="271"/>
      <c r="HNU457" s="271"/>
      <c r="HNV457" s="271"/>
      <c r="HNW457" s="271"/>
      <c r="HNX457" s="271"/>
      <c r="HNY457" s="395"/>
      <c r="HNZ457" s="259"/>
      <c r="HOA457" s="259"/>
      <c r="HOB457" s="394"/>
      <c r="HOC457" s="394"/>
      <c r="HOD457" s="270"/>
      <c r="HOE457" s="263"/>
      <c r="HOF457" s="271"/>
      <c r="HOG457" s="271"/>
      <c r="HOH457" s="271"/>
      <c r="HOI457" s="271"/>
      <c r="HOJ457" s="271"/>
      <c r="HOK457" s="395"/>
      <c r="HOL457" s="259"/>
      <c r="HOM457" s="259"/>
      <c r="HON457" s="394"/>
      <c r="HOO457" s="394"/>
      <c r="HOP457" s="270"/>
      <c r="HOQ457" s="263"/>
      <c r="HOR457" s="271"/>
      <c r="HOS457" s="271"/>
      <c r="HOT457" s="271"/>
      <c r="HOU457" s="271"/>
      <c r="HOV457" s="271"/>
      <c r="HOW457" s="395"/>
      <c r="HOX457" s="259"/>
      <c r="HOY457" s="259"/>
      <c r="HOZ457" s="394"/>
      <c r="HPA457" s="394"/>
      <c r="HPB457" s="270"/>
      <c r="HPC457" s="263"/>
      <c r="HPD457" s="271"/>
      <c r="HPE457" s="271"/>
      <c r="HPF457" s="271"/>
      <c r="HPG457" s="271"/>
      <c r="HPH457" s="271"/>
      <c r="HPI457" s="395"/>
      <c r="HPJ457" s="259"/>
      <c r="HPK457" s="259"/>
      <c r="HPL457" s="394"/>
      <c r="HPM457" s="394"/>
      <c r="HPN457" s="270"/>
      <c r="HPO457" s="263"/>
      <c r="HPP457" s="271"/>
      <c r="HPQ457" s="271"/>
      <c r="HPR457" s="271"/>
      <c r="HPS457" s="271"/>
      <c r="HPT457" s="271"/>
      <c r="HPU457" s="395"/>
      <c r="HPV457" s="259"/>
      <c r="HPW457" s="259"/>
      <c r="HPX457" s="394"/>
      <c r="HPY457" s="394"/>
      <c r="HPZ457" s="270"/>
      <c r="HQA457" s="263"/>
      <c r="HQB457" s="271"/>
      <c r="HQC457" s="271"/>
      <c r="HQD457" s="271"/>
      <c r="HQE457" s="271"/>
      <c r="HQF457" s="271"/>
      <c r="HQG457" s="395"/>
      <c r="HQH457" s="259"/>
      <c r="HQI457" s="259"/>
      <c r="HQJ457" s="394"/>
      <c r="HQK457" s="394"/>
      <c r="HQL457" s="270"/>
      <c r="HQM457" s="263"/>
      <c r="HQN457" s="271"/>
      <c r="HQO457" s="271"/>
      <c r="HQP457" s="271"/>
      <c r="HQQ457" s="271"/>
      <c r="HQR457" s="271"/>
      <c r="HQS457" s="395"/>
      <c r="HQT457" s="259"/>
      <c r="HQU457" s="259"/>
      <c r="HQV457" s="394"/>
      <c r="HQW457" s="394"/>
      <c r="HQX457" s="270"/>
      <c r="HQY457" s="263"/>
      <c r="HQZ457" s="271"/>
      <c r="HRA457" s="271"/>
      <c r="HRB457" s="271"/>
      <c r="HRC457" s="271"/>
      <c r="HRD457" s="271"/>
      <c r="HRE457" s="395"/>
      <c r="HRF457" s="259"/>
      <c r="HRG457" s="259"/>
      <c r="HRH457" s="394"/>
      <c r="HRI457" s="394"/>
      <c r="HRJ457" s="270"/>
      <c r="HRK457" s="263"/>
      <c r="HRL457" s="271"/>
      <c r="HRM457" s="271"/>
      <c r="HRN457" s="271"/>
      <c r="HRO457" s="271"/>
      <c r="HRP457" s="271"/>
      <c r="HRQ457" s="395"/>
      <c r="HRR457" s="259"/>
      <c r="HRS457" s="259"/>
      <c r="HRT457" s="394"/>
      <c r="HRU457" s="394"/>
      <c r="HRV457" s="270"/>
      <c r="HRW457" s="263"/>
      <c r="HRX457" s="271"/>
      <c r="HRY457" s="271"/>
      <c r="HRZ457" s="271"/>
      <c r="HSA457" s="271"/>
      <c r="HSB457" s="271"/>
      <c r="HSC457" s="395"/>
      <c r="HSD457" s="259"/>
      <c r="HSE457" s="259"/>
      <c r="HSF457" s="394"/>
      <c r="HSG457" s="394"/>
      <c r="HSH457" s="270"/>
      <c r="HSI457" s="263"/>
      <c r="HSJ457" s="271"/>
      <c r="HSK457" s="271"/>
      <c r="HSL457" s="271"/>
      <c r="HSM457" s="271"/>
      <c r="HSN457" s="271"/>
      <c r="HSO457" s="395"/>
      <c r="HSP457" s="259"/>
      <c r="HSQ457" s="259"/>
      <c r="HSR457" s="394"/>
      <c r="HSS457" s="394"/>
      <c r="HST457" s="270"/>
      <c r="HSU457" s="263"/>
      <c r="HSV457" s="271"/>
      <c r="HSW457" s="271"/>
      <c r="HSX457" s="271"/>
      <c r="HSY457" s="271"/>
      <c r="HSZ457" s="271"/>
      <c r="HTA457" s="395"/>
      <c r="HTB457" s="259"/>
      <c r="HTC457" s="259"/>
      <c r="HTD457" s="394"/>
      <c r="HTE457" s="394"/>
      <c r="HTF457" s="270"/>
      <c r="HTG457" s="263"/>
      <c r="HTH457" s="271"/>
      <c r="HTI457" s="271"/>
      <c r="HTJ457" s="271"/>
      <c r="HTK457" s="271"/>
      <c r="HTL457" s="271"/>
      <c r="HTM457" s="395"/>
      <c r="HTN457" s="259"/>
      <c r="HTO457" s="259"/>
      <c r="HTP457" s="394"/>
      <c r="HTQ457" s="394"/>
      <c r="HTR457" s="270"/>
      <c r="HTS457" s="263"/>
      <c r="HTT457" s="271"/>
      <c r="HTU457" s="271"/>
      <c r="HTV457" s="271"/>
      <c r="HTW457" s="271"/>
      <c r="HTX457" s="271"/>
      <c r="HTY457" s="395"/>
      <c r="HTZ457" s="259"/>
      <c r="HUA457" s="259"/>
      <c r="HUB457" s="394"/>
      <c r="HUC457" s="394"/>
      <c r="HUD457" s="270"/>
      <c r="HUE457" s="263"/>
      <c r="HUF457" s="271"/>
      <c r="HUG457" s="271"/>
      <c r="HUH457" s="271"/>
      <c r="HUI457" s="271"/>
      <c r="HUJ457" s="271"/>
      <c r="HUK457" s="395"/>
      <c r="HUL457" s="259"/>
      <c r="HUM457" s="259"/>
      <c r="HUN457" s="394"/>
      <c r="HUO457" s="394"/>
      <c r="HUP457" s="270"/>
      <c r="HUQ457" s="263"/>
      <c r="HUR457" s="271"/>
      <c r="HUS457" s="271"/>
      <c r="HUT457" s="271"/>
      <c r="HUU457" s="271"/>
      <c r="HUV457" s="271"/>
      <c r="HUW457" s="395"/>
      <c r="HUX457" s="259"/>
      <c r="HUY457" s="259"/>
      <c r="HUZ457" s="394"/>
      <c r="HVA457" s="394"/>
      <c r="HVB457" s="270"/>
      <c r="HVC457" s="263"/>
      <c r="HVD457" s="271"/>
      <c r="HVE457" s="271"/>
      <c r="HVF457" s="271"/>
      <c r="HVG457" s="271"/>
      <c r="HVH457" s="271"/>
      <c r="HVI457" s="395"/>
      <c r="HVJ457" s="259"/>
      <c r="HVK457" s="259"/>
      <c r="HVL457" s="394"/>
      <c r="HVM457" s="394"/>
      <c r="HVN457" s="270"/>
      <c r="HVO457" s="263"/>
      <c r="HVP457" s="271"/>
      <c r="HVQ457" s="271"/>
      <c r="HVR457" s="271"/>
      <c r="HVS457" s="271"/>
      <c r="HVT457" s="271"/>
      <c r="HVU457" s="395"/>
      <c r="HVV457" s="259"/>
      <c r="HVW457" s="259"/>
      <c r="HVX457" s="394"/>
      <c r="HVY457" s="394"/>
      <c r="HVZ457" s="270"/>
      <c r="HWA457" s="263"/>
      <c r="HWB457" s="271"/>
      <c r="HWC457" s="271"/>
      <c r="HWD457" s="271"/>
      <c r="HWE457" s="271"/>
      <c r="HWF457" s="271"/>
      <c r="HWG457" s="395"/>
      <c r="HWH457" s="259"/>
      <c r="HWI457" s="259"/>
      <c r="HWJ457" s="394"/>
      <c r="HWK457" s="394"/>
      <c r="HWL457" s="270"/>
      <c r="HWM457" s="263"/>
      <c r="HWN457" s="271"/>
      <c r="HWO457" s="271"/>
      <c r="HWP457" s="271"/>
      <c r="HWQ457" s="271"/>
      <c r="HWR457" s="271"/>
      <c r="HWS457" s="395"/>
      <c r="HWT457" s="259"/>
      <c r="HWU457" s="259"/>
      <c r="HWV457" s="394"/>
      <c r="HWW457" s="394"/>
      <c r="HWX457" s="270"/>
      <c r="HWY457" s="263"/>
      <c r="HWZ457" s="271"/>
      <c r="HXA457" s="271"/>
      <c r="HXB457" s="271"/>
      <c r="HXC457" s="271"/>
      <c r="HXD457" s="271"/>
      <c r="HXE457" s="395"/>
      <c r="HXF457" s="259"/>
      <c r="HXG457" s="259"/>
      <c r="HXH457" s="394"/>
      <c r="HXI457" s="394"/>
      <c r="HXJ457" s="270"/>
      <c r="HXK457" s="263"/>
      <c r="HXL457" s="271"/>
      <c r="HXM457" s="271"/>
      <c r="HXN457" s="271"/>
      <c r="HXO457" s="271"/>
      <c r="HXP457" s="271"/>
      <c r="HXQ457" s="395"/>
      <c r="HXR457" s="259"/>
      <c r="HXS457" s="259"/>
      <c r="HXT457" s="394"/>
      <c r="HXU457" s="394"/>
      <c r="HXV457" s="270"/>
      <c r="HXW457" s="263"/>
      <c r="HXX457" s="271"/>
      <c r="HXY457" s="271"/>
      <c r="HXZ457" s="271"/>
      <c r="HYA457" s="271"/>
      <c r="HYB457" s="271"/>
      <c r="HYC457" s="395"/>
      <c r="HYD457" s="259"/>
      <c r="HYE457" s="259"/>
      <c r="HYF457" s="394"/>
      <c r="HYG457" s="394"/>
      <c r="HYH457" s="270"/>
      <c r="HYI457" s="263"/>
      <c r="HYJ457" s="271"/>
      <c r="HYK457" s="271"/>
      <c r="HYL457" s="271"/>
      <c r="HYM457" s="271"/>
      <c r="HYN457" s="271"/>
      <c r="HYO457" s="395"/>
      <c r="HYP457" s="259"/>
      <c r="HYQ457" s="259"/>
      <c r="HYR457" s="394"/>
      <c r="HYS457" s="394"/>
      <c r="HYT457" s="270"/>
      <c r="HYU457" s="263"/>
      <c r="HYV457" s="271"/>
      <c r="HYW457" s="271"/>
      <c r="HYX457" s="271"/>
      <c r="HYY457" s="271"/>
      <c r="HYZ457" s="271"/>
      <c r="HZA457" s="395"/>
      <c r="HZB457" s="259"/>
      <c r="HZC457" s="259"/>
      <c r="HZD457" s="394"/>
      <c r="HZE457" s="394"/>
      <c r="HZF457" s="270"/>
      <c r="HZG457" s="263"/>
      <c r="HZH457" s="271"/>
      <c r="HZI457" s="271"/>
      <c r="HZJ457" s="271"/>
      <c r="HZK457" s="271"/>
      <c r="HZL457" s="271"/>
      <c r="HZM457" s="395"/>
      <c r="HZN457" s="259"/>
      <c r="HZO457" s="259"/>
      <c r="HZP457" s="394"/>
      <c r="HZQ457" s="394"/>
      <c r="HZR457" s="270"/>
      <c r="HZS457" s="263"/>
      <c r="HZT457" s="271"/>
      <c r="HZU457" s="271"/>
      <c r="HZV457" s="271"/>
      <c r="HZW457" s="271"/>
      <c r="HZX457" s="271"/>
      <c r="HZY457" s="395"/>
      <c r="HZZ457" s="259"/>
      <c r="IAA457" s="259"/>
      <c r="IAB457" s="394"/>
      <c r="IAC457" s="394"/>
      <c r="IAD457" s="270"/>
      <c r="IAE457" s="263"/>
      <c r="IAF457" s="271"/>
      <c r="IAG457" s="271"/>
      <c r="IAH457" s="271"/>
      <c r="IAI457" s="271"/>
      <c r="IAJ457" s="271"/>
      <c r="IAK457" s="395"/>
      <c r="IAL457" s="259"/>
      <c r="IAM457" s="259"/>
      <c r="IAN457" s="394"/>
      <c r="IAO457" s="394"/>
      <c r="IAP457" s="270"/>
      <c r="IAQ457" s="263"/>
      <c r="IAR457" s="271"/>
      <c r="IAS457" s="271"/>
      <c r="IAT457" s="271"/>
      <c r="IAU457" s="271"/>
      <c r="IAV457" s="271"/>
      <c r="IAW457" s="395"/>
      <c r="IAX457" s="259"/>
      <c r="IAY457" s="259"/>
      <c r="IAZ457" s="394"/>
      <c r="IBA457" s="394"/>
      <c r="IBB457" s="270"/>
      <c r="IBC457" s="263"/>
      <c r="IBD457" s="271"/>
      <c r="IBE457" s="271"/>
      <c r="IBF457" s="271"/>
      <c r="IBG457" s="271"/>
      <c r="IBH457" s="271"/>
      <c r="IBI457" s="395"/>
      <c r="IBJ457" s="259"/>
      <c r="IBK457" s="259"/>
      <c r="IBL457" s="394"/>
      <c r="IBM457" s="394"/>
      <c r="IBN457" s="270"/>
      <c r="IBO457" s="263"/>
      <c r="IBP457" s="271"/>
      <c r="IBQ457" s="271"/>
      <c r="IBR457" s="271"/>
      <c r="IBS457" s="271"/>
      <c r="IBT457" s="271"/>
      <c r="IBU457" s="395"/>
      <c r="IBV457" s="259"/>
      <c r="IBW457" s="259"/>
      <c r="IBX457" s="394"/>
      <c r="IBY457" s="394"/>
      <c r="IBZ457" s="270"/>
      <c r="ICA457" s="263"/>
      <c r="ICB457" s="271"/>
      <c r="ICC457" s="271"/>
      <c r="ICD457" s="271"/>
      <c r="ICE457" s="271"/>
      <c r="ICF457" s="271"/>
      <c r="ICG457" s="395"/>
      <c r="ICH457" s="259"/>
      <c r="ICI457" s="259"/>
      <c r="ICJ457" s="394"/>
      <c r="ICK457" s="394"/>
      <c r="ICL457" s="270"/>
      <c r="ICM457" s="263"/>
      <c r="ICN457" s="271"/>
      <c r="ICO457" s="271"/>
      <c r="ICP457" s="271"/>
      <c r="ICQ457" s="271"/>
      <c r="ICR457" s="271"/>
      <c r="ICS457" s="395"/>
      <c r="ICT457" s="259"/>
      <c r="ICU457" s="259"/>
      <c r="ICV457" s="394"/>
      <c r="ICW457" s="394"/>
      <c r="ICX457" s="270"/>
      <c r="ICY457" s="263"/>
      <c r="ICZ457" s="271"/>
      <c r="IDA457" s="271"/>
      <c r="IDB457" s="271"/>
      <c r="IDC457" s="271"/>
      <c r="IDD457" s="271"/>
      <c r="IDE457" s="395"/>
      <c r="IDF457" s="259"/>
      <c r="IDG457" s="259"/>
      <c r="IDH457" s="394"/>
      <c r="IDI457" s="394"/>
      <c r="IDJ457" s="270"/>
      <c r="IDK457" s="263"/>
      <c r="IDL457" s="271"/>
      <c r="IDM457" s="271"/>
      <c r="IDN457" s="271"/>
      <c r="IDO457" s="271"/>
      <c r="IDP457" s="271"/>
      <c r="IDQ457" s="395"/>
      <c r="IDR457" s="259"/>
      <c r="IDS457" s="259"/>
      <c r="IDT457" s="394"/>
      <c r="IDU457" s="394"/>
      <c r="IDV457" s="270"/>
      <c r="IDW457" s="263"/>
      <c r="IDX457" s="271"/>
      <c r="IDY457" s="271"/>
      <c r="IDZ457" s="271"/>
      <c r="IEA457" s="271"/>
      <c r="IEB457" s="271"/>
      <c r="IEC457" s="395"/>
      <c r="IED457" s="259"/>
      <c r="IEE457" s="259"/>
      <c r="IEF457" s="394"/>
      <c r="IEG457" s="394"/>
      <c r="IEH457" s="270"/>
      <c r="IEI457" s="263"/>
      <c r="IEJ457" s="271"/>
      <c r="IEK457" s="271"/>
      <c r="IEL457" s="271"/>
      <c r="IEM457" s="271"/>
      <c r="IEN457" s="271"/>
      <c r="IEO457" s="395"/>
      <c r="IEP457" s="259"/>
      <c r="IEQ457" s="259"/>
      <c r="IER457" s="394"/>
      <c r="IES457" s="394"/>
      <c r="IET457" s="270"/>
      <c r="IEU457" s="263"/>
      <c r="IEV457" s="271"/>
      <c r="IEW457" s="271"/>
      <c r="IEX457" s="271"/>
      <c r="IEY457" s="271"/>
      <c r="IEZ457" s="271"/>
      <c r="IFA457" s="395"/>
      <c r="IFB457" s="259"/>
      <c r="IFC457" s="259"/>
      <c r="IFD457" s="394"/>
      <c r="IFE457" s="394"/>
      <c r="IFF457" s="270"/>
      <c r="IFG457" s="263"/>
      <c r="IFH457" s="271"/>
      <c r="IFI457" s="271"/>
      <c r="IFJ457" s="271"/>
      <c r="IFK457" s="271"/>
      <c r="IFL457" s="271"/>
      <c r="IFM457" s="395"/>
      <c r="IFN457" s="259"/>
      <c r="IFO457" s="259"/>
      <c r="IFP457" s="394"/>
      <c r="IFQ457" s="394"/>
      <c r="IFR457" s="270"/>
      <c r="IFS457" s="263"/>
      <c r="IFT457" s="271"/>
      <c r="IFU457" s="271"/>
      <c r="IFV457" s="271"/>
      <c r="IFW457" s="271"/>
      <c r="IFX457" s="271"/>
      <c r="IFY457" s="395"/>
      <c r="IFZ457" s="259"/>
      <c r="IGA457" s="259"/>
      <c r="IGB457" s="394"/>
      <c r="IGC457" s="394"/>
      <c r="IGD457" s="270"/>
      <c r="IGE457" s="263"/>
      <c r="IGF457" s="271"/>
      <c r="IGG457" s="271"/>
      <c r="IGH457" s="271"/>
      <c r="IGI457" s="271"/>
      <c r="IGJ457" s="271"/>
      <c r="IGK457" s="395"/>
      <c r="IGL457" s="259"/>
      <c r="IGM457" s="259"/>
      <c r="IGN457" s="394"/>
      <c r="IGO457" s="394"/>
      <c r="IGP457" s="270"/>
      <c r="IGQ457" s="263"/>
      <c r="IGR457" s="271"/>
      <c r="IGS457" s="271"/>
      <c r="IGT457" s="271"/>
      <c r="IGU457" s="271"/>
      <c r="IGV457" s="271"/>
      <c r="IGW457" s="395"/>
      <c r="IGX457" s="259"/>
      <c r="IGY457" s="259"/>
      <c r="IGZ457" s="394"/>
      <c r="IHA457" s="394"/>
      <c r="IHB457" s="270"/>
      <c r="IHC457" s="263"/>
      <c r="IHD457" s="271"/>
      <c r="IHE457" s="271"/>
      <c r="IHF457" s="271"/>
      <c r="IHG457" s="271"/>
      <c r="IHH457" s="271"/>
      <c r="IHI457" s="395"/>
      <c r="IHJ457" s="259"/>
      <c r="IHK457" s="259"/>
      <c r="IHL457" s="394"/>
      <c r="IHM457" s="394"/>
      <c r="IHN457" s="270"/>
      <c r="IHO457" s="263"/>
      <c r="IHP457" s="271"/>
      <c r="IHQ457" s="271"/>
      <c r="IHR457" s="271"/>
      <c r="IHS457" s="271"/>
      <c r="IHT457" s="271"/>
      <c r="IHU457" s="395"/>
      <c r="IHV457" s="259"/>
      <c r="IHW457" s="259"/>
      <c r="IHX457" s="394"/>
      <c r="IHY457" s="394"/>
      <c r="IHZ457" s="270"/>
      <c r="IIA457" s="263"/>
      <c r="IIB457" s="271"/>
      <c r="IIC457" s="271"/>
      <c r="IID457" s="271"/>
      <c r="IIE457" s="271"/>
      <c r="IIF457" s="271"/>
      <c r="IIG457" s="395"/>
      <c r="IIH457" s="259"/>
      <c r="III457" s="259"/>
      <c r="IIJ457" s="394"/>
      <c r="IIK457" s="394"/>
      <c r="IIL457" s="270"/>
      <c r="IIM457" s="263"/>
      <c r="IIN457" s="271"/>
      <c r="IIO457" s="271"/>
      <c r="IIP457" s="271"/>
      <c r="IIQ457" s="271"/>
      <c r="IIR457" s="271"/>
      <c r="IIS457" s="395"/>
      <c r="IIT457" s="259"/>
      <c r="IIU457" s="259"/>
      <c r="IIV457" s="394"/>
      <c r="IIW457" s="394"/>
      <c r="IIX457" s="270"/>
      <c r="IIY457" s="263"/>
      <c r="IIZ457" s="271"/>
      <c r="IJA457" s="271"/>
      <c r="IJB457" s="271"/>
      <c r="IJC457" s="271"/>
      <c r="IJD457" s="271"/>
      <c r="IJE457" s="395"/>
      <c r="IJF457" s="259"/>
      <c r="IJG457" s="259"/>
      <c r="IJH457" s="394"/>
      <c r="IJI457" s="394"/>
      <c r="IJJ457" s="270"/>
      <c r="IJK457" s="263"/>
      <c r="IJL457" s="271"/>
      <c r="IJM457" s="271"/>
      <c r="IJN457" s="271"/>
      <c r="IJO457" s="271"/>
      <c r="IJP457" s="271"/>
      <c r="IJQ457" s="395"/>
      <c r="IJR457" s="259"/>
      <c r="IJS457" s="259"/>
      <c r="IJT457" s="394"/>
      <c r="IJU457" s="394"/>
      <c r="IJV457" s="270"/>
      <c r="IJW457" s="263"/>
      <c r="IJX457" s="271"/>
      <c r="IJY457" s="271"/>
      <c r="IJZ457" s="271"/>
      <c r="IKA457" s="271"/>
      <c r="IKB457" s="271"/>
      <c r="IKC457" s="395"/>
      <c r="IKD457" s="259"/>
      <c r="IKE457" s="259"/>
      <c r="IKF457" s="394"/>
      <c r="IKG457" s="394"/>
      <c r="IKH457" s="270"/>
      <c r="IKI457" s="263"/>
      <c r="IKJ457" s="271"/>
      <c r="IKK457" s="271"/>
      <c r="IKL457" s="271"/>
      <c r="IKM457" s="271"/>
      <c r="IKN457" s="271"/>
      <c r="IKO457" s="395"/>
      <c r="IKP457" s="259"/>
      <c r="IKQ457" s="259"/>
      <c r="IKR457" s="394"/>
      <c r="IKS457" s="394"/>
      <c r="IKT457" s="270"/>
      <c r="IKU457" s="263"/>
      <c r="IKV457" s="271"/>
      <c r="IKW457" s="271"/>
      <c r="IKX457" s="271"/>
      <c r="IKY457" s="271"/>
      <c r="IKZ457" s="271"/>
      <c r="ILA457" s="395"/>
      <c r="ILB457" s="259"/>
      <c r="ILC457" s="259"/>
      <c r="ILD457" s="394"/>
      <c r="ILE457" s="394"/>
      <c r="ILF457" s="270"/>
      <c r="ILG457" s="263"/>
      <c r="ILH457" s="271"/>
      <c r="ILI457" s="271"/>
      <c r="ILJ457" s="271"/>
      <c r="ILK457" s="271"/>
      <c r="ILL457" s="271"/>
      <c r="ILM457" s="395"/>
      <c r="ILN457" s="259"/>
      <c r="ILO457" s="259"/>
      <c r="ILP457" s="394"/>
      <c r="ILQ457" s="394"/>
      <c r="ILR457" s="270"/>
      <c r="ILS457" s="263"/>
      <c r="ILT457" s="271"/>
      <c r="ILU457" s="271"/>
      <c r="ILV457" s="271"/>
      <c r="ILW457" s="271"/>
      <c r="ILX457" s="271"/>
      <c r="ILY457" s="395"/>
      <c r="ILZ457" s="259"/>
      <c r="IMA457" s="259"/>
      <c r="IMB457" s="394"/>
      <c r="IMC457" s="394"/>
      <c r="IMD457" s="270"/>
      <c r="IME457" s="263"/>
      <c r="IMF457" s="271"/>
      <c r="IMG457" s="271"/>
      <c r="IMH457" s="271"/>
      <c r="IMI457" s="271"/>
      <c r="IMJ457" s="271"/>
      <c r="IMK457" s="395"/>
      <c r="IML457" s="259"/>
      <c r="IMM457" s="259"/>
      <c r="IMN457" s="394"/>
      <c r="IMO457" s="394"/>
      <c r="IMP457" s="270"/>
      <c r="IMQ457" s="263"/>
      <c r="IMR457" s="271"/>
      <c r="IMS457" s="271"/>
      <c r="IMT457" s="271"/>
      <c r="IMU457" s="271"/>
      <c r="IMV457" s="271"/>
      <c r="IMW457" s="395"/>
      <c r="IMX457" s="259"/>
      <c r="IMY457" s="259"/>
      <c r="IMZ457" s="394"/>
      <c r="INA457" s="394"/>
      <c r="INB457" s="270"/>
      <c r="INC457" s="263"/>
      <c r="IND457" s="271"/>
      <c r="INE457" s="271"/>
      <c r="INF457" s="271"/>
      <c r="ING457" s="271"/>
      <c r="INH457" s="271"/>
      <c r="INI457" s="395"/>
      <c r="INJ457" s="259"/>
      <c r="INK457" s="259"/>
      <c r="INL457" s="394"/>
      <c r="INM457" s="394"/>
      <c r="INN457" s="270"/>
      <c r="INO457" s="263"/>
      <c r="INP457" s="271"/>
      <c r="INQ457" s="271"/>
      <c r="INR457" s="271"/>
      <c r="INS457" s="271"/>
      <c r="INT457" s="271"/>
      <c r="INU457" s="395"/>
      <c r="INV457" s="259"/>
      <c r="INW457" s="259"/>
      <c r="INX457" s="394"/>
      <c r="INY457" s="394"/>
      <c r="INZ457" s="270"/>
      <c r="IOA457" s="263"/>
      <c r="IOB457" s="271"/>
      <c r="IOC457" s="271"/>
      <c r="IOD457" s="271"/>
      <c r="IOE457" s="271"/>
      <c r="IOF457" s="271"/>
      <c r="IOG457" s="395"/>
      <c r="IOH457" s="259"/>
      <c r="IOI457" s="259"/>
      <c r="IOJ457" s="394"/>
      <c r="IOK457" s="394"/>
      <c r="IOL457" s="270"/>
      <c r="IOM457" s="263"/>
      <c r="ION457" s="271"/>
      <c r="IOO457" s="271"/>
      <c r="IOP457" s="271"/>
      <c r="IOQ457" s="271"/>
      <c r="IOR457" s="271"/>
      <c r="IOS457" s="395"/>
      <c r="IOT457" s="259"/>
      <c r="IOU457" s="259"/>
      <c r="IOV457" s="394"/>
      <c r="IOW457" s="394"/>
      <c r="IOX457" s="270"/>
      <c r="IOY457" s="263"/>
      <c r="IOZ457" s="271"/>
      <c r="IPA457" s="271"/>
      <c r="IPB457" s="271"/>
      <c r="IPC457" s="271"/>
      <c r="IPD457" s="271"/>
      <c r="IPE457" s="395"/>
      <c r="IPF457" s="259"/>
      <c r="IPG457" s="259"/>
      <c r="IPH457" s="394"/>
      <c r="IPI457" s="394"/>
      <c r="IPJ457" s="270"/>
      <c r="IPK457" s="263"/>
      <c r="IPL457" s="271"/>
      <c r="IPM457" s="271"/>
      <c r="IPN457" s="271"/>
      <c r="IPO457" s="271"/>
      <c r="IPP457" s="271"/>
      <c r="IPQ457" s="395"/>
      <c r="IPR457" s="259"/>
      <c r="IPS457" s="259"/>
      <c r="IPT457" s="394"/>
      <c r="IPU457" s="394"/>
      <c r="IPV457" s="270"/>
      <c r="IPW457" s="263"/>
      <c r="IPX457" s="271"/>
      <c r="IPY457" s="271"/>
      <c r="IPZ457" s="271"/>
      <c r="IQA457" s="271"/>
      <c r="IQB457" s="271"/>
      <c r="IQC457" s="395"/>
      <c r="IQD457" s="259"/>
      <c r="IQE457" s="259"/>
      <c r="IQF457" s="394"/>
      <c r="IQG457" s="394"/>
      <c r="IQH457" s="270"/>
      <c r="IQI457" s="263"/>
      <c r="IQJ457" s="271"/>
      <c r="IQK457" s="271"/>
      <c r="IQL457" s="271"/>
      <c r="IQM457" s="271"/>
      <c r="IQN457" s="271"/>
      <c r="IQO457" s="395"/>
      <c r="IQP457" s="259"/>
      <c r="IQQ457" s="259"/>
      <c r="IQR457" s="394"/>
      <c r="IQS457" s="394"/>
      <c r="IQT457" s="270"/>
      <c r="IQU457" s="263"/>
      <c r="IQV457" s="271"/>
      <c r="IQW457" s="271"/>
      <c r="IQX457" s="271"/>
      <c r="IQY457" s="271"/>
      <c r="IQZ457" s="271"/>
      <c r="IRA457" s="395"/>
      <c r="IRB457" s="259"/>
      <c r="IRC457" s="259"/>
      <c r="IRD457" s="394"/>
      <c r="IRE457" s="394"/>
      <c r="IRF457" s="270"/>
      <c r="IRG457" s="263"/>
      <c r="IRH457" s="271"/>
      <c r="IRI457" s="271"/>
      <c r="IRJ457" s="271"/>
      <c r="IRK457" s="271"/>
      <c r="IRL457" s="271"/>
      <c r="IRM457" s="395"/>
      <c r="IRN457" s="259"/>
      <c r="IRO457" s="259"/>
      <c r="IRP457" s="394"/>
      <c r="IRQ457" s="394"/>
      <c r="IRR457" s="270"/>
      <c r="IRS457" s="263"/>
      <c r="IRT457" s="271"/>
      <c r="IRU457" s="271"/>
      <c r="IRV457" s="271"/>
      <c r="IRW457" s="271"/>
      <c r="IRX457" s="271"/>
      <c r="IRY457" s="395"/>
      <c r="IRZ457" s="259"/>
      <c r="ISA457" s="259"/>
      <c r="ISB457" s="394"/>
      <c r="ISC457" s="394"/>
      <c r="ISD457" s="270"/>
      <c r="ISE457" s="263"/>
      <c r="ISF457" s="271"/>
      <c r="ISG457" s="271"/>
      <c r="ISH457" s="271"/>
      <c r="ISI457" s="271"/>
      <c r="ISJ457" s="271"/>
      <c r="ISK457" s="395"/>
      <c r="ISL457" s="259"/>
      <c r="ISM457" s="259"/>
      <c r="ISN457" s="394"/>
      <c r="ISO457" s="394"/>
      <c r="ISP457" s="270"/>
      <c r="ISQ457" s="263"/>
      <c r="ISR457" s="271"/>
      <c r="ISS457" s="271"/>
      <c r="IST457" s="271"/>
      <c r="ISU457" s="271"/>
      <c r="ISV457" s="271"/>
      <c r="ISW457" s="395"/>
      <c r="ISX457" s="259"/>
      <c r="ISY457" s="259"/>
      <c r="ISZ457" s="394"/>
      <c r="ITA457" s="394"/>
      <c r="ITB457" s="270"/>
      <c r="ITC457" s="263"/>
      <c r="ITD457" s="271"/>
      <c r="ITE457" s="271"/>
      <c r="ITF457" s="271"/>
      <c r="ITG457" s="271"/>
      <c r="ITH457" s="271"/>
      <c r="ITI457" s="395"/>
      <c r="ITJ457" s="259"/>
      <c r="ITK457" s="259"/>
      <c r="ITL457" s="394"/>
      <c r="ITM457" s="394"/>
      <c r="ITN457" s="270"/>
      <c r="ITO457" s="263"/>
      <c r="ITP457" s="271"/>
      <c r="ITQ457" s="271"/>
      <c r="ITR457" s="271"/>
      <c r="ITS457" s="271"/>
      <c r="ITT457" s="271"/>
      <c r="ITU457" s="395"/>
      <c r="ITV457" s="259"/>
      <c r="ITW457" s="259"/>
      <c r="ITX457" s="394"/>
      <c r="ITY457" s="394"/>
      <c r="ITZ457" s="270"/>
      <c r="IUA457" s="263"/>
      <c r="IUB457" s="271"/>
      <c r="IUC457" s="271"/>
      <c r="IUD457" s="271"/>
      <c r="IUE457" s="271"/>
      <c r="IUF457" s="271"/>
      <c r="IUG457" s="395"/>
      <c r="IUH457" s="259"/>
      <c r="IUI457" s="259"/>
      <c r="IUJ457" s="394"/>
      <c r="IUK457" s="394"/>
      <c r="IUL457" s="270"/>
      <c r="IUM457" s="263"/>
      <c r="IUN457" s="271"/>
      <c r="IUO457" s="271"/>
      <c r="IUP457" s="271"/>
      <c r="IUQ457" s="271"/>
      <c r="IUR457" s="271"/>
      <c r="IUS457" s="395"/>
      <c r="IUT457" s="259"/>
      <c r="IUU457" s="259"/>
      <c r="IUV457" s="394"/>
      <c r="IUW457" s="394"/>
      <c r="IUX457" s="270"/>
      <c r="IUY457" s="263"/>
      <c r="IUZ457" s="271"/>
      <c r="IVA457" s="271"/>
      <c r="IVB457" s="271"/>
      <c r="IVC457" s="271"/>
      <c r="IVD457" s="271"/>
      <c r="IVE457" s="395"/>
      <c r="IVF457" s="259"/>
      <c r="IVG457" s="259"/>
      <c r="IVH457" s="394"/>
      <c r="IVI457" s="394"/>
      <c r="IVJ457" s="270"/>
      <c r="IVK457" s="263"/>
      <c r="IVL457" s="271"/>
      <c r="IVM457" s="271"/>
      <c r="IVN457" s="271"/>
      <c r="IVO457" s="271"/>
      <c r="IVP457" s="271"/>
      <c r="IVQ457" s="395"/>
      <c r="IVR457" s="259"/>
      <c r="IVS457" s="259"/>
      <c r="IVT457" s="394"/>
      <c r="IVU457" s="394"/>
      <c r="IVV457" s="270"/>
      <c r="IVW457" s="263"/>
      <c r="IVX457" s="271"/>
      <c r="IVY457" s="271"/>
      <c r="IVZ457" s="271"/>
      <c r="IWA457" s="271"/>
      <c r="IWB457" s="271"/>
      <c r="IWC457" s="395"/>
      <c r="IWD457" s="259"/>
      <c r="IWE457" s="259"/>
      <c r="IWF457" s="394"/>
      <c r="IWG457" s="394"/>
      <c r="IWH457" s="270"/>
      <c r="IWI457" s="263"/>
      <c r="IWJ457" s="271"/>
      <c r="IWK457" s="271"/>
      <c r="IWL457" s="271"/>
      <c r="IWM457" s="271"/>
      <c r="IWN457" s="271"/>
      <c r="IWO457" s="395"/>
      <c r="IWP457" s="259"/>
      <c r="IWQ457" s="259"/>
      <c r="IWR457" s="394"/>
      <c r="IWS457" s="394"/>
      <c r="IWT457" s="270"/>
      <c r="IWU457" s="263"/>
      <c r="IWV457" s="271"/>
      <c r="IWW457" s="271"/>
      <c r="IWX457" s="271"/>
      <c r="IWY457" s="271"/>
      <c r="IWZ457" s="271"/>
      <c r="IXA457" s="395"/>
      <c r="IXB457" s="259"/>
      <c r="IXC457" s="259"/>
      <c r="IXD457" s="394"/>
      <c r="IXE457" s="394"/>
      <c r="IXF457" s="270"/>
      <c r="IXG457" s="263"/>
      <c r="IXH457" s="271"/>
      <c r="IXI457" s="271"/>
      <c r="IXJ457" s="271"/>
      <c r="IXK457" s="271"/>
      <c r="IXL457" s="271"/>
      <c r="IXM457" s="395"/>
      <c r="IXN457" s="259"/>
      <c r="IXO457" s="259"/>
      <c r="IXP457" s="394"/>
      <c r="IXQ457" s="394"/>
      <c r="IXR457" s="270"/>
      <c r="IXS457" s="263"/>
      <c r="IXT457" s="271"/>
      <c r="IXU457" s="271"/>
      <c r="IXV457" s="271"/>
      <c r="IXW457" s="271"/>
      <c r="IXX457" s="271"/>
      <c r="IXY457" s="395"/>
      <c r="IXZ457" s="259"/>
      <c r="IYA457" s="259"/>
      <c r="IYB457" s="394"/>
      <c r="IYC457" s="394"/>
      <c r="IYD457" s="270"/>
      <c r="IYE457" s="263"/>
      <c r="IYF457" s="271"/>
      <c r="IYG457" s="271"/>
      <c r="IYH457" s="271"/>
      <c r="IYI457" s="271"/>
      <c r="IYJ457" s="271"/>
      <c r="IYK457" s="395"/>
      <c r="IYL457" s="259"/>
      <c r="IYM457" s="259"/>
      <c r="IYN457" s="394"/>
      <c r="IYO457" s="394"/>
      <c r="IYP457" s="270"/>
      <c r="IYQ457" s="263"/>
      <c r="IYR457" s="271"/>
      <c r="IYS457" s="271"/>
      <c r="IYT457" s="271"/>
      <c r="IYU457" s="271"/>
      <c r="IYV457" s="271"/>
      <c r="IYW457" s="395"/>
      <c r="IYX457" s="259"/>
      <c r="IYY457" s="259"/>
      <c r="IYZ457" s="394"/>
      <c r="IZA457" s="394"/>
      <c r="IZB457" s="270"/>
      <c r="IZC457" s="263"/>
      <c r="IZD457" s="271"/>
      <c r="IZE457" s="271"/>
      <c r="IZF457" s="271"/>
      <c r="IZG457" s="271"/>
      <c r="IZH457" s="271"/>
      <c r="IZI457" s="395"/>
      <c r="IZJ457" s="259"/>
      <c r="IZK457" s="259"/>
      <c r="IZL457" s="394"/>
      <c r="IZM457" s="394"/>
      <c r="IZN457" s="270"/>
      <c r="IZO457" s="263"/>
      <c r="IZP457" s="271"/>
      <c r="IZQ457" s="271"/>
      <c r="IZR457" s="271"/>
      <c r="IZS457" s="271"/>
      <c r="IZT457" s="271"/>
      <c r="IZU457" s="395"/>
      <c r="IZV457" s="259"/>
      <c r="IZW457" s="259"/>
      <c r="IZX457" s="394"/>
      <c r="IZY457" s="394"/>
      <c r="IZZ457" s="270"/>
      <c r="JAA457" s="263"/>
      <c r="JAB457" s="271"/>
      <c r="JAC457" s="271"/>
      <c r="JAD457" s="271"/>
      <c r="JAE457" s="271"/>
      <c r="JAF457" s="271"/>
      <c r="JAG457" s="395"/>
      <c r="JAH457" s="259"/>
      <c r="JAI457" s="259"/>
      <c r="JAJ457" s="394"/>
      <c r="JAK457" s="394"/>
      <c r="JAL457" s="270"/>
      <c r="JAM457" s="263"/>
      <c r="JAN457" s="271"/>
      <c r="JAO457" s="271"/>
      <c r="JAP457" s="271"/>
      <c r="JAQ457" s="271"/>
      <c r="JAR457" s="271"/>
      <c r="JAS457" s="395"/>
      <c r="JAT457" s="259"/>
      <c r="JAU457" s="259"/>
      <c r="JAV457" s="394"/>
      <c r="JAW457" s="394"/>
      <c r="JAX457" s="270"/>
      <c r="JAY457" s="263"/>
      <c r="JAZ457" s="271"/>
      <c r="JBA457" s="271"/>
      <c r="JBB457" s="271"/>
      <c r="JBC457" s="271"/>
      <c r="JBD457" s="271"/>
      <c r="JBE457" s="395"/>
      <c r="JBF457" s="259"/>
      <c r="JBG457" s="259"/>
      <c r="JBH457" s="394"/>
      <c r="JBI457" s="394"/>
      <c r="JBJ457" s="270"/>
      <c r="JBK457" s="263"/>
      <c r="JBL457" s="271"/>
      <c r="JBM457" s="271"/>
      <c r="JBN457" s="271"/>
      <c r="JBO457" s="271"/>
      <c r="JBP457" s="271"/>
      <c r="JBQ457" s="395"/>
      <c r="JBR457" s="259"/>
      <c r="JBS457" s="259"/>
      <c r="JBT457" s="394"/>
      <c r="JBU457" s="394"/>
      <c r="JBV457" s="270"/>
      <c r="JBW457" s="263"/>
      <c r="JBX457" s="271"/>
      <c r="JBY457" s="271"/>
      <c r="JBZ457" s="271"/>
      <c r="JCA457" s="271"/>
      <c r="JCB457" s="271"/>
      <c r="JCC457" s="395"/>
      <c r="JCD457" s="259"/>
      <c r="JCE457" s="259"/>
      <c r="JCF457" s="394"/>
      <c r="JCG457" s="394"/>
      <c r="JCH457" s="270"/>
      <c r="JCI457" s="263"/>
      <c r="JCJ457" s="271"/>
      <c r="JCK457" s="271"/>
      <c r="JCL457" s="271"/>
      <c r="JCM457" s="271"/>
      <c r="JCN457" s="271"/>
      <c r="JCO457" s="395"/>
      <c r="JCP457" s="259"/>
      <c r="JCQ457" s="259"/>
      <c r="JCR457" s="394"/>
      <c r="JCS457" s="394"/>
      <c r="JCT457" s="270"/>
      <c r="JCU457" s="263"/>
      <c r="JCV457" s="271"/>
      <c r="JCW457" s="271"/>
      <c r="JCX457" s="271"/>
      <c r="JCY457" s="271"/>
      <c r="JCZ457" s="271"/>
      <c r="JDA457" s="395"/>
      <c r="JDB457" s="259"/>
      <c r="JDC457" s="259"/>
      <c r="JDD457" s="394"/>
      <c r="JDE457" s="394"/>
      <c r="JDF457" s="270"/>
      <c r="JDG457" s="263"/>
      <c r="JDH457" s="271"/>
      <c r="JDI457" s="271"/>
      <c r="JDJ457" s="271"/>
      <c r="JDK457" s="271"/>
      <c r="JDL457" s="271"/>
      <c r="JDM457" s="395"/>
      <c r="JDN457" s="259"/>
      <c r="JDO457" s="259"/>
      <c r="JDP457" s="394"/>
      <c r="JDQ457" s="394"/>
      <c r="JDR457" s="270"/>
      <c r="JDS457" s="263"/>
      <c r="JDT457" s="271"/>
      <c r="JDU457" s="271"/>
      <c r="JDV457" s="271"/>
      <c r="JDW457" s="271"/>
      <c r="JDX457" s="271"/>
      <c r="JDY457" s="395"/>
      <c r="JDZ457" s="259"/>
      <c r="JEA457" s="259"/>
      <c r="JEB457" s="394"/>
      <c r="JEC457" s="394"/>
      <c r="JED457" s="270"/>
      <c r="JEE457" s="263"/>
      <c r="JEF457" s="271"/>
      <c r="JEG457" s="271"/>
      <c r="JEH457" s="271"/>
      <c r="JEI457" s="271"/>
      <c r="JEJ457" s="271"/>
      <c r="JEK457" s="395"/>
      <c r="JEL457" s="259"/>
      <c r="JEM457" s="259"/>
      <c r="JEN457" s="394"/>
      <c r="JEO457" s="394"/>
      <c r="JEP457" s="270"/>
      <c r="JEQ457" s="263"/>
      <c r="JER457" s="271"/>
      <c r="JES457" s="271"/>
      <c r="JET457" s="271"/>
      <c r="JEU457" s="271"/>
      <c r="JEV457" s="271"/>
      <c r="JEW457" s="395"/>
      <c r="JEX457" s="259"/>
      <c r="JEY457" s="259"/>
      <c r="JEZ457" s="394"/>
      <c r="JFA457" s="394"/>
      <c r="JFB457" s="270"/>
      <c r="JFC457" s="263"/>
      <c r="JFD457" s="271"/>
      <c r="JFE457" s="271"/>
      <c r="JFF457" s="271"/>
      <c r="JFG457" s="271"/>
      <c r="JFH457" s="271"/>
      <c r="JFI457" s="395"/>
      <c r="JFJ457" s="259"/>
      <c r="JFK457" s="259"/>
      <c r="JFL457" s="394"/>
      <c r="JFM457" s="394"/>
      <c r="JFN457" s="270"/>
      <c r="JFO457" s="263"/>
      <c r="JFP457" s="271"/>
      <c r="JFQ457" s="271"/>
      <c r="JFR457" s="271"/>
      <c r="JFS457" s="271"/>
      <c r="JFT457" s="271"/>
      <c r="JFU457" s="395"/>
      <c r="JFV457" s="259"/>
      <c r="JFW457" s="259"/>
      <c r="JFX457" s="394"/>
      <c r="JFY457" s="394"/>
      <c r="JFZ457" s="270"/>
      <c r="JGA457" s="263"/>
      <c r="JGB457" s="271"/>
      <c r="JGC457" s="271"/>
      <c r="JGD457" s="271"/>
      <c r="JGE457" s="271"/>
      <c r="JGF457" s="271"/>
      <c r="JGG457" s="395"/>
      <c r="JGH457" s="259"/>
      <c r="JGI457" s="259"/>
      <c r="JGJ457" s="394"/>
      <c r="JGK457" s="394"/>
      <c r="JGL457" s="270"/>
      <c r="JGM457" s="263"/>
      <c r="JGN457" s="271"/>
      <c r="JGO457" s="271"/>
      <c r="JGP457" s="271"/>
      <c r="JGQ457" s="271"/>
      <c r="JGR457" s="271"/>
      <c r="JGS457" s="395"/>
      <c r="JGT457" s="259"/>
      <c r="JGU457" s="259"/>
      <c r="JGV457" s="394"/>
      <c r="JGW457" s="394"/>
      <c r="JGX457" s="270"/>
      <c r="JGY457" s="263"/>
      <c r="JGZ457" s="271"/>
      <c r="JHA457" s="271"/>
      <c r="JHB457" s="271"/>
      <c r="JHC457" s="271"/>
      <c r="JHD457" s="271"/>
      <c r="JHE457" s="395"/>
      <c r="JHF457" s="259"/>
      <c r="JHG457" s="259"/>
      <c r="JHH457" s="394"/>
      <c r="JHI457" s="394"/>
      <c r="JHJ457" s="270"/>
      <c r="JHK457" s="263"/>
      <c r="JHL457" s="271"/>
      <c r="JHM457" s="271"/>
      <c r="JHN457" s="271"/>
      <c r="JHO457" s="271"/>
      <c r="JHP457" s="271"/>
      <c r="JHQ457" s="395"/>
      <c r="JHR457" s="259"/>
      <c r="JHS457" s="259"/>
      <c r="JHT457" s="394"/>
      <c r="JHU457" s="394"/>
      <c r="JHV457" s="270"/>
      <c r="JHW457" s="263"/>
      <c r="JHX457" s="271"/>
      <c r="JHY457" s="271"/>
      <c r="JHZ457" s="271"/>
      <c r="JIA457" s="271"/>
      <c r="JIB457" s="271"/>
      <c r="JIC457" s="395"/>
      <c r="JID457" s="259"/>
      <c r="JIE457" s="259"/>
      <c r="JIF457" s="394"/>
      <c r="JIG457" s="394"/>
      <c r="JIH457" s="270"/>
      <c r="JII457" s="263"/>
      <c r="JIJ457" s="271"/>
      <c r="JIK457" s="271"/>
      <c r="JIL457" s="271"/>
      <c r="JIM457" s="271"/>
      <c r="JIN457" s="271"/>
      <c r="JIO457" s="395"/>
      <c r="JIP457" s="259"/>
      <c r="JIQ457" s="259"/>
      <c r="JIR457" s="394"/>
      <c r="JIS457" s="394"/>
      <c r="JIT457" s="270"/>
      <c r="JIU457" s="263"/>
      <c r="JIV457" s="271"/>
      <c r="JIW457" s="271"/>
      <c r="JIX457" s="271"/>
      <c r="JIY457" s="271"/>
      <c r="JIZ457" s="271"/>
      <c r="JJA457" s="395"/>
      <c r="JJB457" s="259"/>
      <c r="JJC457" s="259"/>
      <c r="JJD457" s="394"/>
      <c r="JJE457" s="394"/>
      <c r="JJF457" s="270"/>
      <c r="JJG457" s="263"/>
      <c r="JJH457" s="271"/>
      <c r="JJI457" s="271"/>
      <c r="JJJ457" s="271"/>
      <c r="JJK457" s="271"/>
      <c r="JJL457" s="271"/>
      <c r="JJM457" s="395"/>
      <c r="JJN457" s="259"/>
      <c r="JJO457" s="259"/>
      <c r="JJP457" s="394"/>
      <c r="JJQ457" s="394"/>
      <c r="JJR457" s="270"/>
      <c r="JJS457" s="263"/>
      <c r="JJT457" s="271"/>
      <c r="JJU457" s="271"/>
      <c r="JJV457" s="271"/>
      <c r="JJW457" s="271"/>
      <c r="JJX457" s="271"/>
      <c r="JJY457" s="395"/>
      <c r="JJZ457" s="259"/>
      <c r="JKA457" s="259"/>
      <c r="JKB457" s="394"/>
      <c r="JKC457" s="394"/>
      <c r="JKD457" s="270"/>
      <c r="JKE457" s="263"/>
      <c r="JKF457" s="271"/>
      <c r="JKG457" s="271"/>
      <c r="JKH457" s="271"/>
      <c r="JKI457" s="271"/>
      <c r="JKJ457" s="271"/>
      <c r="JKK457" s="395"/>
      <c r="JKL457" s="259"/>
      <c r="JKM457" s="259"/>
      <c r="JKN457" s="394"/>
      <c r="JKO457" s="394"/>
      <c r="JKP457" s="270"/>
      <c r="JKQ457" s="263"/>
      <c r="JKR457" s="271"/>
      <c r="JKS457" s="271"/>
      <c r="JKT457" s="271"/>
      <c r="JKU457" s="271"/>
      <c r="JKV457" s="271"/>
      <c r="JKW457" s="395"/>
      <c r="JKX457" s="259"/>
      <c r="JKY457" s="259"/>
      <c r="JKZ457" s="394"/>
      <c r="JLA457" s="394"/>
      <c r="JLB457" s="270"/>
      <c r="JLC457" s="263"/>
      <c r="JLD457" s="271"/>
      <c r="JLE457" s="271"/>
      <c r="JLF457" s="271"/>
      <c r="JLG457" s="271"/>
      <c r="JLH457" s="271"/>
      <c r="JLI457" s="395"/>
      <c r="JLJ457" s="259"/>
      <c r="JLK457" s="259"/>
      <c r="JLL457" s="394"/>
      <c r="JLM457" s="394"/>
      <c r="JLN457" s="270"/>
      <c r="JLO457" s="263"/>
      <c r="JLP457" s="271"/>
      <c r="JLQ457" s="271"/>
      <c r="JLR457" s="271"/>
      <c r="JLS457" s="271"/>
      <c r="JLT457" s="271"/>
      <c r="JLU457" s="395"/>
      <c r="JLV457" s="259"/>
      <c r="JLW457" s="259"/>
      <c r="JLX457" s="394"/>
      <c r="JLY457" s="394"/>
      <c r="JLZ457" s="270"/>
      <c r="JMA457" s="263"/>
      <c r="JMB457" s="271"/>
      <c r="JMC457" s="271"/>
      <c r="JMD457" s="271"/>
      <c r="JME457" s="271"/>
      <c r="JMF457" s="271"/>
      <c r="JMG457" s="395"/>
      <c r="JMH457" s="259"/>
      <c r="JMI457" s="259"/>
      <c r="JMJ457" s="394"/>
      <c r="JMK457" s="394"/>
      <c r="JML457" s="270"/>
      <c r="JMM457" s="263"/>
      <c r="JMN457" s="271"/>
      <c r="JMO457" s="271"/>
      <c r="JMP457" s="271"/>
      <c r="JMQ457" s="271"/>
      <c r="JMR457" s="271"/>
      <c r="JMS457" s="395"/>
      <c r="JMT457" s="259"/>
      <c r="JMU457" s="259"/>
      <c r="JMV457" s="394"/>
      <c r="JMW457" s="394"/>
      <c r="JMX457" s="270"/>
      <c r="JMY457" s="263"/>
      <c r="JMZ457" s="271"/>
      <c r="JNA457" s="271"/>
      <c r="JNB457" s="271"/>
      <c r="JNC457" s="271"/>
      <c r="JND457" s="271"/>
      <c r="JNE457" s="395"/>
      <c r="JNF457" s="259"/>
      <c r="JNG457" s="259"/>
      <c r="JNH457" s="394"/>
      <c r="JNI457" s="394"/>
      <c r="JNJ457" s="270"/>
      <c r="JNK457" s="263"/>
      <c r="JNL457" s="271"/>
      <c r="JNM457" s="271"/>
      <c r="JNN457" s="271"/>
      <c r="JNO457" s="271"/>
      <c r="JNP457" s="271"/>
      <c r="JNQ457" s="395"/>
      <c r="JNR457" s="259"/>
      <c r="JNS457" s="259"/>
      <c r="JNT457" s="394"/>
      <c r="JNU457" s="394"/>
      <c r="JNV457" s="270"/>
      <c r="JNW457" s="263"/>
      <c r="JNX457" s="271"/>
      <c r="JNY457" s="271"/>
      <c r="JNZ457" s="271"/>
      <c r="JOA457" s="271"/>
      <c r="JOB457" s="271"/>
      <c r="JOC457" s="395"/>
      <c r="JOD457" s="259"/>
      <c r="JOE457" s="259"/>
      <c r="JOF457" s="394"/>
      <c r="JOG457" s="394"/>
      <c r="JOH457" s="270"/>
      <c r="JOI457" s="263"/>
      <c r="JOJ457" s="271"/>
      <c r="JOK457" s="271"/>
      <c r="JOL457" s="271"/>
      <c r="JOM457" s="271"/>
      <c r="JON457" s="271"/>
      <c r="JOO457" s="395"/>
      <c r="JOP457" s="259"/>
      <c r="JOQ457" s="259"/>
      <c r="JOR457" s="394"/>
      <c r="JOS457" s="394"/>
      <c r="JOT457" s="270"/>
      <c r="JOU457" s="263"/>
      <c r="JOV457" s="271"/>
      <c r="JOW457" s="271"/>
      <c r="JOX457" s="271"/>
      <c r="JOY457" s="271"/>
      <c r="JOZ457" s="271"/>
      <c r="JPA457" s="395"/>
      <c r="JPB457" s="259"/>
      <c r="JPC457" s="259"/>
      <c r="JPD457" s="394"/>
      <c r="JPE457" s="394"/>
      <c r="JPF457" s="270"/>
      <c r="JPG457" s="263"/>
      <c r="JPH457" s="271"/>
      <c r="JPI457" s="271"/>
      <c r="JPJ457" s="271"/>
      <c r="JPK457" s="271"/>
      <c r="JPL457" s="271"/>
      <c r="JPM457" s="395"/>
      <c r="JPN457" s="259"/>
      <c r="JPO457" s="259"/>
      <c r="JPP457" s="394"/>
      <c r="JPQ457" s="394"/>
      <c r="JPR457" s="270"/>
      <c r="JPS457" s="263"/>
      <c r="JPT457" s="271"/>
      <c r="JPU457" s="271"/>
      <c r="JPV457" s="271"/>
      <c r="JPW457" s="271"/>
      <c r="JPX457" s="271"/>
      <c r="JPY457" s="395"/>
      <c r="JPZ457" s="259"/>
      <c r="JQA457" s="259"/>
      <c r="JQB457" s="394"/>
      <c r="JQC457" s="394"/>
      <c r="JQD457" s="270"/>
      <c r="JQE457" s="263"/>
      <c r="JQF457" s="271"/>
      <c r="JQG457" s="271"/>
      <c r="JQH457" s="271"/>
      <c r="JQI457" s="271"/>
      <c r="JQJ457" s="271"/>
      <c r="JQK457" s="395"/>
      <c r="JQL457" s="259"/>
      <c r="JQM457" s="259"/>
      <c r="JQN457" s="394"/>
      <c r="JQO457" s="394"/>
      <c r="JQP457" s="270"/>
      <c r="JQQ457" s="263"/>
      <c r="JQR457" s="271"/>
      <c r="JQS457" s="271"/>
      <c r="JQT457" s="271"/>
      <c r="JQU457" s="271"/>
      <c r="JQV457" s="271"/>
      <c r="JQW457" s="395"/>
      <c r="JQX457" s="259"/>
      <c r="JQY457" s="259"/>
      <c r="JQZ457" s="394"/>
      <c r="JRA457" s="394"/>
      <c r="JRB457" s="270"/>
      <c r="JRC457" s="263"/>
      <c r="JRD457" s="271"/>
      <c r="JRE457" s="271"/>
      <c r="JRF457" s="271"/>
      <c r="JRG457" s="271"/>
      <c r="JRH457" s="271"/>
      <c r="JRI457" s="395"/>
      <c r="JRJ457" s="259"/>
      <c r="JRK457" s="259"/>
      <c r="JRL457" s="394"/>
      <c r="JRM457" s="394"/>
      <c r="JRN457" s="270"/>
      <c r="JRO457" s="263"/>
      <c r="JRP457" s="271"/>
      <c r="JRQ457" s="271"/>
      <c r="JRR457" s="271"/>
      <c r="JRS457" s="271"/>
      <c r="JRT457" s="271"/>
      <c r="JRU457" s="395"/>
      <c r="JRV457" s="259"/>
      <c r="JRW457" s="259"/>
      <c r="JRX457" s="394"/>
      <c r="JRY457" s="394"/>
      <c r="JRZ457" s="270"/>
      <c r="JSA457" s="263"/>
      <c r="JSB457" s="271"/>
      <c r="JSC457" s="271"/>
      <c r="JSD457" s="271"/>
      <c r="JSE457" s="271"/>
      <c r="JSF457" s="271"/>
      <c r="JSG457" s="395"/>
      <c r="JSH457" s="259"/>
      <c r="JSI457" s="259"/>
      <c r="JSJ457" s="394"/>
      <c r="JSK457" s="394"/>
      <c r="JSL457" s="270"/>
      <c r="JSM457" s="263"/>
      <c r="JSN457" s="271"/>
      <c r="JSO457" s="271"/>
      <c r="JSP457" s="271"/>
      <c r="JSQ457" s="271"/>
      <c r="JSR457" s="271"/>
      <c r="JSS457" s="395"/>
      <c r="JST457" s="259"/>
      <c r="JSU457" s="259"/>
      <c r="JSV457" s="394"/>
      <c r="JSW457" s="394"/>
      <c r="JSX457" s="270"/>
      <c r="JSY457" s="263"/>
      <c r="JSZ457" s="271"/>
      <c r="JTA457" s="271"/>
      <c r="JTB457" s="271"/>
      <c r="JTC457" s="271"/>
      <c r="JTD457" s="271"/>
      <c r="JTE457" s="395"/>
      <c r="JTF457" s="259"/>
      <c r="JTG457" s="259"/>
      <c r="JTH457" s="394"/>
      <c r="JTI457" s="394"/>
      <c r="JTJ457" s="270"/>
      <c r="JTK457" s="263"/>
      <c r="JTL457" s="271"/>
      <c r="JTM457" s="271"/>
      <c r="JTN457" s="271"/>
      <c r="JTO457" s="271"/>
      <c r="JTP457" s="271"/>
      <c r="JTQ457" s="395"/>
      <c r="JTR457" s="259"/>
      <c r="JTS457" s="259"/>
      <c r="JTT457" s="394"/>
      <c r="JTU457" s="394"/>
      <c r="JTV457" s="270"/>
      <c r="JTW457" s="263"/>
      <c r="JTX457" s="271"/>
      <c r="JTY457" s="271"/>
      <c r="JTZ457" s="271"/>
      <c r="JUA457" s="271"/>
      <c r="JUB457" s="271"/>
      <c r="JUC457" s="395"/>
      <c r="JUD457" s="259"/>
      <c r="JUE457" s="259"/>
      <c r="JUF457" s="394"/>
      <c r="JUG457" s="394"/>
      <c r="JUH457" s="270"/>
      <c r="JUI457" s="263"/>
      <c r="JUJ457" s="271"/>
      <c r="JUK457" s="271"/>
      <c r="JUL457" s="271"/>
      <c r="JUM457" s="271"/>
      <c r="JUN457" s="271"/>
      <c r="JUO457" s="395"/>
      <c r="JUP457" s="259"/>
      <c r="JUQ457" s="259"/>
      <c r="JUR457" s="394"/>
      <c r="JUS457" s="394"/>
      <c r="JUT457" s="270"/>
      <c r="JUU457" s="263"/>
      <c r="JUV457" s="271"/>
      <c r="JUW457" s="271"/>
      <c r="JUX457" s="271"/>
      <c r="JUY457" s="271"/>
      <c r="JUZ457" s="271"/>
      <c r="JVA457" s="395"/>
      <c r="JVB457" s="259"/>
      <c r="JVC457" s="259"/>
      <c r="JVD457" s="394"/>
      <c r="JVE457" s="394"/>
      <c r="JVF457" s="270"/>
      <c r="JVG457" s="263"/>
      <c r="JVH457" s="271"/>
      <c r="JVI457" s="271"/>
      <c r="JVJ457" s="271"/>
      <c r="JVK457" s="271"/>
      <c r="JVL457" s="271"/>
      <c r="JVM457" s="395"/>
      <c r="JVN457" s="259"/>
      <c r="JVO457" s="259"/>
      <c r="JVP457" s="394"/>
      <c r="JVQ457" s="394"/>
      <c r="JVR457" s="270"/>
      <c r="JVS457" s="263"/>
      <c r="JVT457" s="271"/>
      <c r="JVU457" s="271"/>
      <c r="JVV457" s="271"/>
      <c r="JVW457" s="271"/>
      <c r="JVX457" s="271"/>
      <c r="JVY457" s="395"/>
      <c r="JVZ457" s="259"/>
      <c r="JWA457" s="259"/>
      <c r="JWB457" s="394"/>
      <c r="JWC457" s="394"/>
      <c r="JWD457" s="270"/>
      <c r="JWE457" s="263"/>
      <c r="JWF457" s="271"/>
      <c r="JWG457" s="271"/>
      <c r="JWH457" s="271"/>
      <c r="JWI457" s="271"/>
      <c r="JWJ457" s="271"/>
      <c r="JWK457" s="395"/>
      <c r="JWL457" s="259"/>
      <c r="JWM457" s="259"/>
      <c r="JWN457" s="394"/>
      <c r="JWO457" s="394"/>
      <c r="JWP457" s="270"/>
      <c r="JWQ457" s="263"/>
      <c r="JWR457" s="271"/>
      <c r="JWS457" s="271"/>
      <c r="JWT457" s="271"/>
      <c r="JWU457" s="271"/>
      <c r="JWV457" s="271"/>
      <c r="JWW457" s="395"/>
      <c r="JWX457" s="259"/>
      <c r="JWY457" s="259"/>
      <c r="JWZ457" s="394"/>
      <c r="JXA457" s="394"/>
      <c r="JXB457" s="270"/>
      <c r="JXC457" s="263"/>
      <c r="JXD457" s="271"/>
      <c r="JXE457" s="271"/>
      <c r="JXF457" s="271"/>
      <c r="JXG457" s="271"/>
      <c r="JXH457" s="271"/>
      <c r="JXI457" s="395"/>
      <c r="JXJ457" s="259"/>
      <c r="JXK457" s="259"/>
      <c r="JXL457" s="394"/>
      <c r="JXM457" s="394"/>
      <c r="JXN457" s="270"/>
      <c r="JXO457" s="263"/>
      <c r="JXP457" s="271"/>
      <c r="JXQ457" s="271"/>
      <c r="JXR457" s="271"/>
      <c r="JXS457" s="271"/>
      <c r="JXT457" s="271"/>
      <c r="JXU457" s="395"/>
      <c r="JXV457" s="259"/>
      <c r="JXW457" s="259"/>
      <c r="JXX457" s="394"/>
      <c r="JXY457" s="394"/>
      <c r="JXZ457" s="270"/>
      <c r="JYA457" s="263"/>
      <c r="JYB457" s="271"/>
      <c r="JYC457" s="271"/>
      <c r="JYD457" s="271"/>
      <c r="JYE457" s="271"/>
      <c r="JYF457" s="271"/>
      <c r="JYG457" s="395"/>
      <c r="JYH457" s="259"/>
      <c r="JYI457" s="259"/>
      <c r="JYJ457" s="394"/>
      <c r="JYK457" s="394"/>
      <c r="JYL457" s="270"/>
      <c r="JYM457" s="263"/>
      <c r="JYN457" s="271"/>
      <c r="JYO457" s="271"/>
      <c r="JYP457" s="271"/>
      <c r="JYQ457" s="271"/>
      <c r="JYR457" s="271"/>
      <c r="JYS457" s="395"/>
      <c r="JYT457" s="259"/>
      <c r="JYU457" s="259"/>
      <c r="JYV457" s="394"/>
      <c r="JYW457" s="394"/>
      <c r="JYX457" s="270"/>
      <c r="JYY457" s="263"/>
      <c r="JYZ457" s="271"/>
      <c r="JZA457" s="271"/>
      <c r="JZB457" s="271"/>
      <c r="JZC457" s="271"/>
      <c r="JZD457" s="271"/>
      <c r="JZE457" s="395"/>
      <c r="JZF457" s="259"/>
      <c r="JZG457" s="259"/>
      <c r="JZH457" s="394"/>
      <c r="JZI457" s="394"/>
      <c r="JZJ457" s="270"/>
      <c r="JZK457" s="263"/>
      <c r="JZL457" s="271"/>
      <c r="JZM457" s="271"/>
      <c r="JZN457" s="271"/>
      <c r="JZO457" s="271"/>
      <c r="JZP457" s="271"/>
      <c r="JZQ457" s="395"/>
      <c r="JZR457" s="259"/>
      <c r="JZS457" s="259"/>
      <c r="JZT457" s="394"/>
      <c r="JZU457" s="394"/>
      <c r="JZV457" s="270"/>
      <c r="JZW457" s="263"/>
      <c r="JZX457" s="271"/>
      <c r="JZY457" s="271"/>
      <c r="JZZ457" s="271"/>
      <c r="KAA457" s="271"/>
      <c r="KAB457" s="271"/>
      <c r="KAC457" s="395"/>
      <c r="KAD457" s="259"/>
      <c r="KAE457" s="259"/>
      <c r="KAF457" s="394"/>
      <c r="KAG457" s="394"/>
      <c r="KAH457" s="270"/>
      <c r="KAI457" s="263"/>
      <c r="KAJ457" s="271"/>
      <c r="KAK457" s="271"/>
      <c r="KAL457" s="271"/>
      <c r="KAM457" s="271"/>
      <c r="KAN457" s="271"/>
      <c r="KAO457" s="395"/>
      <c r="KAP457" s="259"/>
      <c r="KAQ457" s="259"/>
      <c r="KAR457" s="394"/>
      <c r="KAS457" s="394"/>
      <c r="KAT457" s="270"/>
      <c r="KAU457" s="263"/>
      <c r="KAV457" s="271"/>
      <c r="KAW457" s="271"/>
      <c r="KAX457" s="271"/>
      <c r="KAY457" s="271"/>
      <c r="KAZ457" s="271"/>
      <c r="KBA457" s="395"/>
      <c r="KBB457" s="259"/>
      <c r="KBC457" s="259"/>
      <c r="KBD457" s="394"/>
      <c r="KBE457" s="394"/>
      <c r="KBF457" s="270"/>
      <c r="KBG457" s="263"/>
      <c r="KBH457" s="271"/>
      <c r="KBI457" s="271"/>
      <c r="KBJ457" s="271"/>
      <c r="KBK457" s="271"/>
      <c r="KBL457" s="271"/>
      <c r="KBM457" s="395"/>
      <c r="KBN457" s="259"/>
      <c r="KBO457" s="259"/>
      <c r="KBP457" s="394"/>
      <c r="KBQ457" s="394"/>
      <c r="KBR457" s="270"/>
      <c r="KBS457" s="263"/>
      <c r="KBT457" s="271"/>
      <c r="KBU457" s="271"/>
      <c r="KBV457" s="271"/>
      <c r="KBW457" s="271"/>
      <c r="KBX457" s="271"/>
      <c r="KBY457" s="395"/>
      <c r="KBZ457" s="259"/>
      <c r="KCA457" s="259"/>
      <c r="KCB457" s="394"/>
      <c r="KCC457" s="394"/>
      <c r="KCD457" s="270"/>
      <c r="KCE457" s="263"/>
      <c r="KCF457" s="271"/>
      <c r="KCG457" s="271"/>
      <c r="KCH457" s="271"/>
      <c r="KCI457" s="271"/>
      <c r="KCJ457" s="271"/>
      <c r="KCK457" s="395"/>
      <c r="KCL457" s="259"/>
      <c r="KCM457" s="259"/>
      <c r="KCN457" s="394"/>
      <c r="KCO457" s="394"/>
      <c r="KCP457" s="270"/>
      <c r="KCQ457" s="263"/>
      <c r="KCR457" s="271"/>
      <c r="KCS457" s="271"/>
      <c r="KCT457" s="271"/>
      <c r="KCU457" s="271"/>
      <c r="KCV457" s="271"/>
      <c r="KCW457" s="395"/>
      <c r="KCX457" s="259"/>
      <c r="KCY457" s="259"/>
      <c r="KCZ457" s="394"/>
      <c r="KDA457" s="394"/>
      <c r="KDB457" s="270"/>
      <c r="KDC457" s="263"/>
      <c r="KDD457" s="271"/>
      <c r="KDE457" s="271"/>
      <c r="KDF457" s="271"/>
      <c r="KDG457" s="271"/>
      <c r="KDH457" s="271"/>
      <c r="KDI457" s="395"/>
      <c r="KDJ457" s="259"/>
      <c r="KDK457" s="259"/>
      <c r="KDL457" s="394"/>
      <c r="KDM457" s="394"/>
      <c r="KDN457" s="270"/>
      <c r="KDO457" s="263"/>
      <c r="KDP457" s="271"/>
      <c r="KDQ457" s="271"/>
      <c r="KDR457" s="271"/>
      <c r="KDS457" s="271"/>
      <c r="KDT457" s="271"/>
      <c r="KDU457" s="395"/>
      <c r="KDV457" s="259"/>
      <c r="KDW457" s="259"/>
      <c r="KDX457" s="394"/>
      <c r="KDY457" s="394"/>
      <c r="KDZ457" s="270"/>
      <c r="KEA457" s="263"/>
      <c r="KEB457" s="271"/>
      <c r="KEC457" s="271"/>
      <c r="KED457" s="271"/>
      <c r="KEE457" s="271"/>
      <c r="KEF457" s="271"/>
      <c r="KEG457" s="395"/>
      <c r="KEH457" s="259"/>
      <c r="KEI457" s="259"/>
      <c r="KEJ457" s="394"/>
      <c r="KEK457" s="394"/>
      <c r="KEL457" s="270"/>
      <c r="KEM457" s="263"/>
      <c r="KEN457" s="271"/>
      <c r="KEO457" s="271"/>
      <c r="KEP457" s="271"/>
      <c r="KEQ457" s="271"/>
      <c r="KER457" s="271"/>
      <c r="KES457" s="395"/>
      <c r="KET457" s="259"/>
      <c r="KEU457" s="259"/>
      <c r="KEV457" s="394"/>
      <c r="KEW457" s="394"/>
      <c r="KEX457" s="270"/>
      <c r="KEY457" s="263"/>
      <c r="KEZ457" s="271"/>
      <c r="KFA457" s="271"/>
      <c r="KFB457" s="271"/>
      <c r="KFC457" s="271"/>
      <c r="KFD457" s="271"/>
      <c r="KFE457" s="395"/>
      <c r="KFF457" s="259"/>
      <c r="KFG457" s="259"/>
      <c r="KFH457" s="394"/>
      <c r="KFI457" s="394"/>
      <c r="KFJ457" s="270"/>
      <c r="KFK457" s="263"/>
      <c r="KFL457" s="271"/>
      <c r="KFM457" s="271"/>
      <c r="KFN457" s="271"/>
      <c r="KFO457" s="271"/>
      <c r="KFP457" s="271"/>
      <c r="KFQ457" s="395"/>
      <c r="KFR457" s="259"/>
      <c r="KFS457" s="259"/>
      <c r="KFT457" s="394"/>
      <c r="KFU457" s="394"/>
      <c r="KFV457" s="270"/>
      <c r="KFW457" s="263"/>
      <c r="KFX457" s="271"/>
      <c r="KFY457" s="271"/>
      <c r="KFZ457" s="271"/>
      <c r="KGA457" s="271"/>
      <c r="KGB457" s="271"/>
      <c r="KGC457" s="395"/>
      <c r="KGD457" s="259"/>
      <c r="KGE457" s="259"/>
      <c r="KGF457" s="394"/>
      <c r="KGG457" s="394"/>
      <c r="KGH457" s="270"/>
      <c r="KGI457" s="263"/>
      <c r="KGJ457" s="271"/>
      <c r="KGK457" s="271"/>
      <c r="KGL457" s="271"/>
      <c r="KGM457" s="271"/>
      <c r="KGN457" s="271"/>
      <c r="KGO457" s="395"/>
      <c r="KGP457" s="259"/>
      <c r="KGQ457" s="259"/>
      <c r="KGR457" s="394"/>
      <c r="KGS457" s="394"/>
      <c r="KGT457" s="270"/>
      <c r="KGU457" s="263"/>
      <c r="KGV457" s="271"/>
      <c r="KGW457" s="271"/>
      <c r="KGX457" s="271"/>
      <c r="KGY457" s="271"/>
      <c r="KGZ457" s="271"/>
      <c r="KHA457" s="395"/>
      <c r="KHB457" s="259"/>
      <c r="KHC457" s="259"/>
      <c r="KHD457" s="394"/>
      <c r="KHE457" s="394"/>
      <c r="KHF457" s="270"/>
      <c r="KHG457" s="263"/>
      <c r="KHH457" s="271"/>
      <c r="KHI457" s="271"/>
      <c r="KHJ457" s="271"/>
      <c r="KHK457" s="271"/>
      <c r="KHL457" s="271"/>
      <c r="KHM457" s="395"/>
      <c r="KHN457" s="259"/>
      <c r="KHO457" s="259"/>
      <c r="KHP457" s="394"/>
      <c r="KHQ457" s="394"/>
      <c r="KHR457" s="270"/>
      <c r="KHS457" s="263"/>
      <c r="KHT457" s="271"/>
      <c r="KHU457" s="271"/>
      <c r="KHV457" s="271"/>
      <c r="KHW457" s="271"/>
      <c r="KHX457" s="271"/>
      <c r="KHY457" s="395"/>
      <c r="KHZ457" s="259"/>
      <c r="KIA457" s="259"/>
      <c r="KIB457" s="394"/>
      <c r="KIC457" s="394"/>
      <c r="KID457" s="270"/>
      <c r="KIE457" s="263"/>
      <c r="KIF457" s="271"/>
      <c r="KIG457" s="271"/>
      <c r="KIH457" s="271"/>
      <c r="KII457" s="271"/>
      <c r="KIJ457" s="271"/>
      <c r="KIK457" s="395"/>
      <c r="KIL457" s="259"/>
      <c r="KIM457" s="259"/>
      <c r="KIN457" s="394"/>
      <c r="KIO457" s="394"/>
      <c r="KIP457" s="270"/>
      <c r="KIQ457" s="263"/>
      <c r="KIR457" s="271"/>
      <c r="KIS457" s="271"/>
      <c r="KIT457" s="271"/>
      <c r="KIU457" s="271"/>
      <c r="KIV457" s="271"/>
      <c r="KIW457" s="395"/>
      <c r="KIX457" s="259"/>
      <c r="KIY457" s="259"/>
      <c r="KIZ457" s="394"/>
      <c r="KJA457" s="394"/>
      <c r="KJB457" s="270"/>
      <c r="KJC457" s="263"/>
      <c r="KJD457" s="271"/>
      <c r="KJE457" s="271"/>
      <c r="KJF457" s="271"/>
      <c r="KJG457" s="271"/>
      <c r="KJH457" s="271"/>
      <c r="KJI457" s="395"/>
      <c r="KJJ457" s="259"/>
      <c r="KJK457" s="259"/>
      <c r="KJL457" s="394"/>
      <c r="KJM457" s="394"/>
      <c r="KJN457" s="270"/>
      <c r="KJO457" s="263"/>
      <c r="KJP457" s="271"/>
      <c r="KJQ457" s="271"/>
      <c r="KJR457" s="271"/>
      <c r="KJS457" s="271"/>
      <c r="KJT457" s="271"/>
      <c r="KJU457" s="395"/>
      <c r="KJV457" s="259"/>
      <c r="KJW457" s="259"/>
      <c r="KJX457" s="394"/>
      <c r="KJY457" s="394"/>
      <c r="KJZ457" s="270"/>
      <c r="KKA457" s="263"/>
      <c r="KKB457" s="271"/>
      <c r="KKC457" s="271"/>
      <c r="KKD457" s="271"/>
      <c r="KKE457" s="271"/>
      <c r="KKF457" s="271"/>
      <c r="KKG457" s="395"/>
      <c r="KKH457" s="259"/>
      <c r="KKI457" s="259"/>
      <c r="KKJ457" s="394"/>
      <c r="KKK457" s="394"/>
      <c r="KKL457" s="270"/>
      <c r="KKM457" s="263"/>
      <c r="KKN457" s="271"/>
      <c r="KKO457" s="271"/>
      <c r="KKP457" s="271"/>
      <c r="KKQ457" s="271"/>
      <c r="KKR457" s="271"/>
      <c r="KKS457" s="395"/>
      <c r="KKT457" s="259"/>
      <c r="KKU457" s="259"/>
      <c r="KKV457" s="394"/>
      <c r="KKW457" s="394"/>
      <c r="KKX457" s="270"/>
      <c r="KKY457" s="263"/>
      <c r="KKZ457" s="271"/>
      <c r="KLA457" s="271"/>
      <c r="KLB457" s="271"/>
      <c r="KLC457" s="271"/>
      <c r="KLD457" s="271"/>
      <c r="KLE457" s="395"/>
      <c r="KLF457" s="259"/>
      <c r="KLG457" s="259"/>
      <c r="KLH457" s="394"/>
      <c r="KLI457" s="394"/>
      <c r="KLJ457" s="270"/>
      <c r="KLK457" s="263"/>
      <c r="KLL457" s="271"/>
      <c r="KLM457" s="271"/>
      <c r="KLN457" s="271"/>
      <c r="KLO457" s="271"/>
      <c r="KLP457" s="271"/>
      <c r="KLQ457" s="395"/>
      <c r="KLR457" s="259"/>
      <c r="KLS457" s="259"/>
      <c r="KLT457" s="394"/>
      <c r="KLU457" s="394"/>
      <c r="KLV457" s="270"/>
      <c r="KLW457" s="263"/>
      <c r="KLX457" s="271"/>
      <c r="KLY457" s="271"/>
      <c r="KLZ457" s="271"/>
      <c r="KMA457" s="271"/>
      <c r="KMB457" s="271"/>
      <c r="KMC457" s="395"/>
      <c r="KMD457" s="259"/>
      <c r="KME457" s="259"/>
      <c r="KMF457" s="394"/>
      <c r="KMG457" s="394"/>
      <c r="KMH457" s="270"/>
      <c r="KMI457" s="263"/>
      <c r="KMJ457" s="271"/>
      <c r="KMK457" s="271"/>
      <c r="KML457" s="271"/>
      <c r="KMM457" s="271"/>
      <c r="KMN457" s="271"/>
      <c r="KMO457" s="395"/>
      <c r="KMP457" s="259"/>
      <c r="KMQ457" s="259"/>
      <c r="KMR457" s="394"/>
      <c r="KMS457" s="394"/>
      <c r="KMT457" s="270"/>
      <c r="KMU457" s="263"/>
      <c r="KMV457" s="271"/>
      <c r="KMW457" s="271"/>
      <c r="KMX457" s="271"/>
      <c r="KMY457" s="271"/>
      <c r="KMZ457" s="271"/>
      <c r="KNA457" s="395"/>
      <c r="KNB457" s="259"/>
      <c r="KNC457" s="259"/>
      <c r="KND457" s="394"/>
      <c r="KNE457" s="394"/>
      <c r="KNF457" s="270"/>
      <c r="KNG457" s="263"/>
      <c r="KNH457" s="271"/>
      <c r="KNI457" s="271"/>
      <c r="KNJ457" s="271"/>
      <c r="KNK457" s="271"/>
      <c r="KNL457" s="271"/>
      <c r="KNM457" s="395"/>
      <c r="KNN457" s="259"/>
      <c r="KNO457" s="259"/>
      <c r="KNP457" s="394"/>
      <c r="KNQ457" s="394"/>
      <c r="KNR457" s="270"/>
      <c r="KNS457" s="263"/>
      <c r="KNT457" s="271"/>
      <c r="KNU457" s="271"/>
      <c r="KNV457" s="271"/>
      <c r="KNW457" s="271"/>
      <c r="KNX457" s="271"/>
      <c r="KNY457" s="395"/>
      <c r="KNZ457" s="259"/>
      <c r="KOA457" s="259"/>
      <c r="KOB457" s="394"/>
      <c r="KOC457" s="394"/>
      <c r="KOD457" s="270"/>
      <c r="KOE457" s="263"/>
      <c r="KOF457" s="271"/>
      <c r="KOG457" s="271"/>
      <c r="KOH457" s="271"/>
      <c r="KOI457" s="271"/>
      <c r="KOJ457" s="271"/>
      <c r="KOK457" s="395"/>
      <c r="KOL457" s="259"/>
      <c r="KOM457" s="259"/>
      <c r="KON457" s="394"/>
      <c r="KOO457" s="394"/>
      <c r="KOP457" s="270"/>
      <c r="KOQ457" s="263"/>
      <c r="KOR457" s="271"/>
      <c r="KOS457" s="271"/>
      <c r="KOT457" s="271"/>
      <c r="KOU457" s="271"/>
      <c r="KOV457" s="271"/>
      <c r="KOW457" s="395"/>
      <c r="KOX457" s="259"/>
      <c r="KOY457" s="259"/>
      <c r="KOZ457" s="394"/>
      <c r="KPA457" s="394"/>
      <c r="KPB457" s="270"/>
      <c r="KPC457" s="263"/>
      <c r="KPD457" s="271"/>
      <c r="KPE457" s="271"/>
      <c r="KPF457" s="271"/>
      <c r="KPG457" s="271"/>
      <c r="KPH457" s="271"/>
      <c r="KPI457" s="395"/>
      <c r="KPJ457" s="259"/>
      <c r="KPK457" s="259"/>
      <c r="KPL457" s="394"/>
      <c r="KPM457" s="394"/>
      <c r="KPN457" s="270"/>
      <c r="KPO457" s="263"/>
      <c r="KPP457" s="271"/>
      <c r="KPQ457" s="271"/>
      <c r="KPR457" s="271"/>
      <c r="KPS457" s="271"/>
      <c r="KPT457" s="271"/>
      <c r="KPU457" s="395"/>
      <c r="KPV457" s="259"/>
      <c r="KPW457" s="259"/>
      <c r="KPX457" s="394"/>
      <c r="KPY457" s="394"/>
      <c r="KPZ457" s="270"/>
      <c r="KQA457" s="263"/>
      <c r="KQB457" s="271"/>
      <c r="KQC457" s="271"/>
      <c r="KQD457" s="271"/>
      <c r="KQE457" s="271"/>
      <c r="KQF457" s="271"/>
      <c r="KQG457" s="395"/>
      <c r="KQH457" s="259"/>
      <c r="KQI457" s="259"/>
      <c r="KQJ457" s="394"/>
      <c r="KQK457" s="394"/>
      <c r="KQL457" s="270"/>
      <c r="KQM457" s="263"/>
      <c r="KQN457" s="271"/>
      <c r="KQO457" s="271"/>
      <c r="KQP457" s="271"/>
      <c r="KQQ457" s="271"/>
      <c r="KQR457" s="271"/>
      <c r="KQS457" s="395"/>
      <c r="KQT457" s="259"/>
      <c r="KQU457" s="259"/>
      <c r="KQV457" s="394"/>
      <c r="KQW457" s="394"/>
      <c r="KQX457" s="270"/>
      <c r="KQY457" s="263"/>
      <c r="KQZ457" s="271"/>
      <c r="KRA457" s="271"/>
      <c r="KRB457" s="271"/>
      <c r="KRC457" s="271"/>
      <c r="KRD457" s="271"/>
      <c r="KRE457" s="395"/>
      <c r="KRF457" s="259"/>
      <c r="KRG457" s="259"/>
      <c r="KRH457" s="394"/>
      <c r="KRI457" s="394"/>
      <c r="KRJ457" s="270"/>
      <c r="KRK457" s="263"/>
      <c r="KRL457" s="271"/>
      <c r="KRM457" s="271"/>
      <c r="KRN457" s="271"/>
      <c r="KRO457" s="271"/>
      <c r="KRP457" s="271"/>
      <c r="KRQ457" s="395"/>
      <c r="KRR457" s="259"/>
      <c r="KRS457" s="259"/>
      <c r="KRT457" s="394"/>
      <c r="KRU457" s="394"/>
      <c r="KRV457" s="270"/>
      <c r="KRW457" s="263"/>
      <c r="KRX457" s="271"/>
      <c r="KRY457" s="271"/>
      <c r="KRZ457" s="271"/>
      <c r="KSA457" s="271"/>
      <c r="KSB457" s="271"/>
      <c r="KSC457" s="395"/>
      <c r="KSD457" s="259"/>
      <c r="KSE457" s="259"/>
      <c r="KSF457" s="394"/>
      <c r="KSG457" s="394"/>
      <c r="KSH457" s="270"/>
      <c r="KSI457" s="263"/>
      <c r="KSJ457" s="271"/>
      <c r="KSK457" s="271"/>
      <c r="KSL457" s="271"/>
      <c r="KSM457" s="271"/>
      <c r="KSN457" s="271"/>
      <c r="KSO457" s="395"/>
      <c r="KSP457" s="259"/>
      <c r="KSQ457" s="259"/>
      <c r="KSR457" s="394"/>
      <c r="KSS457" s="394"/>
      <c r="KST457" s="270"/>
      <c r="KSU457" s="263"/>
      <c r="KSV457" s="271"/>
      <c r="KSW457" s="271"/>
      <c r="KSX457" s="271"/>
      <c r="KSY457" s="271"/>
      <c r="KSZ457" s="271"/>
      <c r="KTA457" s="395"/>
      <c r="KTB457" s="259"/>
      <c r="KTC457" s="259"/>
      <c r="KTD457" s="394"/>
      <c r="KTE457" s="394"/>
      <c r="KTF457" s="270"/>
      <c r="KTG457" s="263"/>
      <c r="KTH457" s="271"/>
      <c r="KTI457" s="271"/>
      <c r="KTJ457" s="271"/>
      <c r="KTK457" s="271"/>
      <c r="KTL457" s="271"/>
      <c r="KTM457" s="395"/>
      <c r="KTN457" s="259"/>
      <c r="KTO457" s="259"/>
      <c r="KTP457" s="394"/>
      <c r="KTQ457" s="394"/>
      <c r="KTR457" s="270"/>
      <c r="KTS457" s="263"/>
      <c r="KTT457" s="271"/>
      <c r="KTU457" s="271"/>
      <c r="KTV457" s="271"/>
      <c r="KTW457" s="271"/>
      <c r="KTX457" s="271"/>
      <c r="KTY457" s="395"/>
      <c r="KTZ457" s="259"/>
      <c r="KUA457" s="259"/>
      <c r="KUB457" s="394"/>
      <c r="KUC457" s="394"/>
      <c r="KUD457" s="270"/>
      <c r="KUE457" s="263"/>
      <c r="KUF457" s="271"/>
      <c r="KUG457" s="271"/>
      <c r="KUH457" s="271"/>
      <c r="KUI457" s="271"/>
      <c r="KUJ457" s="271"/>
      <c r="KUK457" s="395"/>
      <c r="KUL457" s="259"/>
      <c r="KUM457" s="259"/>
      <c r="KUN457" s="394"/>
      <c r="KUO457" s="394"/>
      <c r="KUP457" s="270"/>
      <c r="KUQ457" s="263"/>
      <c r="KUR457" s="271"/>
      <c r="KUS457" s="271"/>
      <c r="KUT457" s="271"/>
      <c r="KUU457" s="271"/>
      <c r="KUV457" s="271"/>
      <c r="KUW457" s="395"/>
      <c r="KUX457" s="259"/>
      <c r="KUY457" s="259"/>
      <c r="KUZ457" s="394"/>
      <c r="KVA457" s="394"/>
      <c r="KVB457" s="270"/>
      <c r="KVC457" s="263"/>
      <c r="KVD457" s="271"/>
      <c r="KVE457" s="271"/>
      <c r="KVF457" s="271"/>
      <c r="KVG457" s="271"/>
      <c r="KVH457" s="271"/>
      <c r="KVI457" s="395"/>
      <c r="KVJ457" s="259"/>
      <c r="KVK457" s="259"/>
      <c r="KVL457" s="394"/>
      <c r="KVM457" s="394"/>
      <c r="KVN457" s="270"/>
      <c r="KVO457" s="263"/>
      <c r="KVP457" s="271"/>
      <c r="KVQ457" s="271"/>
      <c r="KVR457" s="271"/>
      <c r="KVS457" s="271"/>
      <c r="KVT457" s="271"/>
      <c r="KVU457" s="395"/>
      <c r="KVV457" s="259"/>
      <c r="KVW457" s="259"/>
      <c r="KVX457" s="394"/>
      <c r="KVY457" s="394"/>
      <c r="KVZ457" s="270"/>
      <c r="KWA457" s="263"/>
      <c r="KWB457" s="271"/>
      <c r="KWC457" s="271"/>
      <c r="KWD457" s="271"/>
      <c r="KWE457" s="271"/>
      <c r="KWF457" s="271"/>
      <c r="KWG457" s="395"/>
      <c r="KWH457" s="259"/>
      <c r="KWI457" s="259"/>
      <c r="KWJ457" s="394"/>
      <c r="KWK457" s="394"/>
      <c r="KWL457" s="270"/>
      <c r="KWM457" s="263"/>
      <c r="KWN457" s="271"/>
      <c r="KWO457" s="271"/>
      <c r="KWP457" s="271"/>
      <c r="KWQ457" s="271"/>
      <c r="KWR457" s="271"/>
      <c r="KWS457" s="395"/>
      <c r="KWT457" s="259"/>
      <c r="KWU457" s="259"/>
      <c r="KWV457" s="394"/>
      <c r="KWW457" s="394"/>
      <c r="KWX457" s="270"/>
      <c r="KWY457" s="263"/>
      <c r="KWZ457" s="271"/>
      <c r="KXA457" s="271"/>
      <c r="KXB457" s="271"/>
      <c r="KXC457" s="271"/>
      <c r="KXD457" s="271"/>
      <c r="KXE457" s="395"/>
      <c r="KXF457" s="259"/>
      <c r="KXG457" s="259"/>
      <c r="KXH457" s="394"/>
      <c r="KXI457" s="394"/>
      <c r="KXJ457" s="270"/>
      <c r="KXK457" s="263"/>
      <c r="KXL457" s="271"/>
      <c r="KXM457" s="271"/>
      <c r="KXN457" s="271"/>
      <c r="KXO457" s="271"/>
      <c r="KXP457" s="271"/>
      <c r="KXQ457" s="395"/>
      <c r="KXR457" s="259"/>
      <c r="KXS457" s="259"/>
      <c r="KXT457" s="394"/>
      <c r="KXU457" s="394"/>
      <c r="KXV457" s="270"/>
      <c r="KXW457" s="263"/>
      <c r="KXX457" s="271"/>
      <c r="KXY457" s="271"/>
      <c r="KXZ457" s="271"/>
      <c r="KYA457" s="271"/>
      <c r="KYB457" s="271"/>
      <c r="KYC457" s="395"/>
      <c r="KYD457" s="259"/>
      <c r="KYE457" s="259"/>
      <c r="KYF457" s="394"/>
      <c r="KYG457" s="394"/>
      <c r="KYH457" s="270"/>
      <c r="KYI457" s="263"/>
      <c r="KYJ457" s="271"/>
      <c r="KYK457" s="271"/>
      <c r="KYL457" s="271"/>
      <c r="KYM457" s="271"/>
      <c r="KYN457" s="271"/>
      <c r="KYO457" s="395"/>
      <c r="KYP457" s="259"/>
      <c r="KYQ457" s="259"/>
      <c r="KYR457" s="394"/>
      <c r="KYS457" s="394"/>
      <c r="KYT457" s="270"/>
      <c r="KYU457" s="263"/>
      <c r="KYV457" s="271"/>
      <c r="KYW457" s="271"/>
      <c r="KYX457" s="271"/>
      <c r="KYY457" s="271"/>
      <c r="KYZ457" s="271"/>
      <c r="KZA457" s="395"/>
      <c r="KZB457" s="259"/>
      <c r="KZC457" s="259"/>
      <c r="KZD457" s="394"/>
      <c r="KZE457" s="394"/>
      <c r="KZF457" s="270"/>
      <c r="KZG457" s="263"/>
      <c r="KZH457" s="271"/>
      <c r="KZI457" s="271"/>
      <c r="KZJ457" s="271"/>
      <c r="KZK457" s="271"/>
      <c r="KZL457" s="271"/>
      <c r="KZM457" s="395"/>
      <c r="KZN457" s="259"/>
      <c r="KZO457" s="259"/>
      <c r="KZP457" s="394"/>
      <c r="KZQ457" s="394"/>
      <c r="KZR457" s="270"/>
      <c r="KZS457" s="263"/>
      <c r="KZT457" s="271"/>
      <c r="KZU457" s="271"/>
      <c r="KZV457" s="271"/>
      <c r="KZW457" s="271"/>
      <c r="KZX457" s="271"/>
      <c r="KZY457" s="395"/>
      <c r="KZZ457" s="259"/>
      <c r="LAA457" s="259"/>
      <c r="LAB457" s="394"/>
      <c r="LAC457" s="394"/>
      <c r="LAD457" s="270"/>
      <c r="LAE457" s="263"/>
      <c r="LAF457" s="271"/>
      <c r="LAG457" s="271"/>
      <c r="LAH457" s="271"/>
      <c r="LAI457" s="271"/>
      <c r="LAJ457" s="271"/>
      <c r="LAK457" s="395"/>
      <c r="LAL457" s="259"/>
      <c r="LAM457" s="259"/>
      <c r="LAN457" s="394"/>
      <c r="LAO457" s="394"/>
      <c r="LAP457" s="270"/>
      <c r="LAQ457" s="263"/>
      <c r="LAR457" s="271"/>
      <c r="LAS457" s="271"/>
      <c r="LAT457" s="271"/>
      <c r="LAU457" s="271"/>
      <c r="LAV457" s="271"/>
      <c r="LAW457" s="395"/>
      <c r="LAX457" s="259"/>
      <c r="LAY457" s="259"/>
      <c r="LAZ457" s="394"/>
      <c r="LBA457" s="394"/>
      <c r="LBB457" s="270"/>
      <c r="LBC457" s="263"/>
      <c r="LBD457" s="271"/>
      <c r="LBE457" s="271"/>
      <c r="LBF457" s="271"/>
      <c r="LBG457" s="271"/>
      <c r="LBH457" s="271"/>
      <c r="LBI457" s="395"/>
      <c r="LBJ457" s="259"/>
      <c r="LBK457" s="259"/>
      <c r="LBL457" s="394"/>
      <c r="LBM457" s="394"/>
      <c r="LBN457" s="270"/>
      <c r="LBO457" s="263"/>
      <c r="LBP457" s="271"/>
      <c r="LBQ457" s="271"/>
      <c r="LBR457" s="271"/>
      <c r="LBS457" s="271"/>
      <c r="LBT457" s="271"/>
      <c r="LBU457" s="395"/>
      <c r="LBV457" s="259"/>
      <c r="LBW457" s="259"/>
      <c r="LBX457" s="394"/>
      <c r="LBY457" s="394"/>
      <c r="LBZ457" s="270"/>
      <c r="LCA457" s="263"/>
      <c r="LCB457" s="271"/>
      <c r="LCC457" s="271"/>
      <c r="LCD457" s="271"/>
      <c r="LCE457" s="271"/>
      <c r="LCF457" s="271"/>
      <c r="LCG457" s="395"/>
      <c r="LCH457" s="259"/>
      <c r="LCI457" s="259"/>
      <c r="LCJ457" s="394"/>
      <c r="LCK457" s="394"/>
      <c r="LCL457" s="270"/>
      <c r="LCM457" s="263"/>
      <c r="LCN457" s="271"/>
      <c r="LCO457" s="271"/>
      <c r="LCP457" s="271"/>
      <c r="LCQ457" s="271"/>
      <c r="LCR457" s="271"/>
      <c r="LCS457" s="395"/>
      <c r="LCT457" s="259"/>
      <c r="LCU457" s="259"/>
      <c r="LCV457" s="394"/>
      <c r="LCW457" s="394"/>
      <c r="LCX457" s="270"/>
      <c r="LCY457" s="263"/>
      <c r="LCZ457" s="271"/>
      <c r="LDA457" s="271"/>
      <c r="LDB457" s="271"/>
      <c r="LDC457" s="271"/>
      <c r="LDD457" s="271"/>
      <c r="LDE457" s="395"/>
      <c r="LDF457" s="259"/>
      <c r="LDG457" s="259"/>
      <c r="LDH457" s="394"/>
      <c r="LDI457" s="394"/>
      <c r="LDJ457" s="270"/>
      <c r="LDK457" s="263"/>
      <c r="LDL457" s="271"/>
      <c r="LDM457" s="271"/>
      <c r="LDN457" s="271"/>
      <c r="LDO457" s="271"/>
      <c r="LDP457" s="271"/>
      <c r="LDQ457" s="395"/>
      <c r="LDR457" s="259"/>
      <c r="LDS457" s="259"/>
      <c r="LDT457" s="394"/>
      <c r="LDU457" s="394"/>
      <c r="LDV457" s="270"/>
      <c r="LDW457" s="263"/>
      <c r="LDX457" s="271"/>
      <c r="LDY457" s="271"/>
      <c r="LDZ457" s="271"/>
      <c r="LEA457" s="271"/>
      <c r="LEB457" s="271"/>
      <c r="LEC457" s="395"/>
      <c r="LED457" s="259"/>
      <c r="LEE457" s="259"/>
      <c r="LEF457" s="394"/>
      <c r="LEG457" s="394"/>
      <c r="LEH457" s="270"/>
      <c r="LEI457" s="263"/>
      <c r="LEJ457" s="271"/>
      <c r="LEK457" s="271"/>
      <c r="LEL457" s="271"/>
      <c r="LEM457" s="271"/>
      <c r="LEN457" s="271"/>
      <c r="LEO457" s="395"/>
      <c r="LEP457" s="259"/>
      <c r="LEQ457" s="259"/>
      <c r="LER457" s="394"/>
      <c r="LES457" s="394"/>
      <c r="LET457" s="270"/>
      <c r="LEU457" s="263"/>
      <c r="LEV457" s="271"/>
      <c r="LEW457" s="271"/>
      <c r="LEX457" s="271"/>
      <c r="LEY457" s="271"/>
      <c r="LEZ457" s="271"/>
      <c r="LFA457" s="395"/>
      <c r="LFB457" s="259"/>
      <c r="LFC457" s="259"/>
      <c r="LFD457" s="394"/>
      <c r="LFE457" s="394"/>
      <c r="LFF457" s="270"/>
      <c r="LFG457" s="263"/>
      <c r="LFH457" s="271"/>
      <c r="LFI457" s="271"/>
      <c r="LFJ457" s="271"/>
      <c r="LFK457" s="271"/>
      <c r="LFL457" s="271"/>
      <c r="LFM457" s="395"/>
      <c r="LFN457" s="259"/>
      <c r="LFO457" s="259"/>
      <c r="LFP457" s="394"/>
      <c r="LFQ457" s="394"/>
      <c r="LFR457" s="270"/>
      <c r="LFS457" s="263"/>
      <c r="LFT457" s="271"/>
      <c r="LFU457" s="271"/>
      <c r="LFV457" s="271"/>
      <c r="LFW457" s="271"/>
      <c r="LFX457" s="271"/>
      <c r="LFY457" s="395"/>
      <c r="LFZ457" s="259"/>
      <c r="LGA457" s="259"/>
      <c r="LGB457" s="394"/>
      <c r="LGC457" s="394"/>
      <c r="LGD457" s="270"/>
      <c r="LGE457" s="263"/>
      <c r="LGF457" s="271"/>
      <c r="LGG457" s="271"/>
      <c r="LGH457" s="271"/>
      <c r="LGI457" s="271"/>
      <c r="LGJ457" s="271"/>
      <c r="LGK457" s="395"/>
      <c r="LGL457" s="259"/>
      <c r="LGM457" s="259"/>
      <c r="LGN457" s="394"/>
      <c r="LGO457" s="394"/>
      <c r="LGP457" s="270"/>
      <c r="LGQ457" s="263"/>
      <c r="LGR457" s="271"/>
      <c r="LGS457" s="271"/>
      <c r="LGT457" s="271"/>
      <c r="LGU457" s="271"/>
      <c r="LGV457" s="271"/>
      <c r="LGW457" s="395"/>
      <c r="LGX457" s="259"/>
      <c r="LGY457" s="259"/>
      <c r="LGZ457" s="394"/>
      <c r="LHA457" s="394"/>
      <c r="LHB457" s="270"/>
      <c r="LHC457" s="263"/>
      <c r="LHD457" s="271"/>
      <c r="LHE457" s="271"/>
      <c r="LHF457" s="271"/>
      <c r="LHG457" s="271"/>
      <c r="LHH457" s="271"/>
      <c r="LHI457" s="395"/>
      <c r="LHJ457" s="259"/>
      <c r="LHK457" s="259"/>
      <c r="LHL457" s="394"/>
      <c r="LHM457" s="394"/>
      <c r="LHN457" s="270"/>
      <c r="LHO457" s="263"/>
      <c r="LHP457" s="271"/>
      <c r="LHQ457" s="271"/>
      <c r="LHR457" s="271"/>
      <c r="LHS457" s="271"/>
      <c r="LHT457" s="271"/>
      <c r="LHU457" s="395"/>
      <c r="LHV457" s="259"/>
      <c r="LHW457" s="259"/>
      <c r="LHX457" s="394"/>
      <c r="LHY457" s="394"/>
      <c r="LHZ457" s="270"/>
      <c r="LIA457" s="263"/>
      <c r="LIB457" s="271"/>
      <c r="LIC457" s="271"/>
      <c r="LID457" s="271"/>
      <c r="LIE457" s="271"/>
      <c r="LIF457" s="271"/>
      <c r="LIG457" s="395"/>
      <c r="LIH457" s="259"/>
      <c r="LII457" s="259"/>
      <c r="LIJ457" s="394"/>
      <c r="LIK457" s="394"/>
      <c r="LIL457" s="270"/>
      <c r="LIM457" s="263"/>
      <c r="LIN457" s="271"/>
      <c r="LIO457" s="271"/>
      <c r="LIP457" s="271"/>
      <c r="LIQ457" s="271"/>
      <c r="LIR457" s="271"/>
      <c r="LIS457" s="395"/>
      <c r="LIT457" s="259"/>
      <c r="LIU457" s="259"/>
      <c r="LIV457" s="394"/>
      <c r="LIW457" s="394"/>
      <c r="LIX457" s="270"/>
      <c r="LIY457" s="263"/>
      <c r="LIZ457" s="271"/>
      <c r="LJA457" s="271"/>
      <c r="LJB457" s="271"/>
      <c r="LJC457" s="271"/>
      <c r="LJD457" s="271"/>
      <c r="LJE457" s="395"/>
      <c r="LJF457" s="259"/>
      <c r="LJG457" s="259"/>
      <c r="LJH457" s="394"/>
      <c r="LJI457" s="394"/>
      <c r="LJJ457" s="270"/>
      <c r="LJK457" s="263"/>
      <c r="LJL457" s="271"/>
      <c r="LJM457" s="271"/>
      <c r="LJN457" s="271"/>
      <c r="LJO457" s="271"/>
      <c r="LJP457" s="271"/>
      <c r="LJQ457" s="395"/>
      <c r="LJR457" s="259"/>
      <c r="LJS457" s="259"/>
      <c r="LJT457" s="394"/>
      <c r="LJU457" s="394"/>
      <c r="LJV457" s="270"/>
      <c r="LJW457" s="263"/>
      <c r="LJX457" s="271"/>
      <c r="LJY457" s="271"/>
      <c r="LJZ457" s="271"/>
      <c r="LKA457" s="271"/>
      <c r="LKB457" s="271"/>
      <c r="LKC457" s="395"/>
      <c r="LKD457" s="259"/>
      <c r="LKE457" s="259"/>
      <c r="LKF457" s="394"/>
      <c r="LKG457" s="394"/>
      <c r="LKH457" s="270"/>
      <c r="LKI457" s="263"/>
      <c r="LKJ457" s="271"/>
      <c r="LKK457" s="271"/>
      <c r="LKL457" s="271"/>
      <c r="LKM457" s="271"/>
      <c r="LKN457" s="271"/>
      <c r="LKO457" s="395"/>
      <c r="LKP457" s="259"/>
      <c r="LKQ457" s="259"/>
      <c r="LKR457" s="394"/>
      <c r="LKS457" s="394"/>
      <c r="LKT457" s="270"/>
      <c r="LKU457" s="263"/>
      <c r="LKV457" s="271"/>
      <c r="LKW457" s="271"/>
      <c r="LKX457" s="271"/>
      <c r="LKY457" s="271"/>
      <c r="LKZ457" s="271"/>
      <c r="LLA457" s="395"/>
      <c r="LLB457" s="259"/>
      <c r="LLC457" s="259"/>
      <c r="LLD457" s="394"/>
      <c r="LLE457" s="394"/>
      <c r="LLF457" s="270"/>
      <c r="LLG457" s="263"/>
      <c r="LLH457" s="271"/>
      <c r="LLI457" s="271"/>
      <c r="LLJ457" s="271"/>
      <c r="LLK457" s="271"/>
      <c r="LLL457" s="271"/>
      <c r="LLM457" s="395"/>
      <c r="LLN457" s="259"/>
      <c r="LLO457" s="259"/>
      <c r="LLP457" s="394"/>
      <c r="LLQ457" s="394"/>
      <c r="LLR457" s="270"/>
      <c r="LLS457" s="263"/>
      <c r="LLT457" s="271"/>
      <c r="LLU457" s="271"/>
      <c r="LLV457" s="271"/>
      <c r="LLW457" s="271"/>
      <c r="LLX457" s="271"/>
      <c r="LLY457" s="395"/>
      <c r="LLZ457" s="259"/>
      <c r="LMA457" s="259"/>
      <c r="LMB457" s="394"/>
      <c r="LMC457" s="394"/>
      <c r="LMD457" s="270"/>
      <c r="LME457" s="263"/>
      <c r="LMF457" s="271"/>
      <c r="LMG457" s="271"/>
      <c r="LMH457" s="271"/>
      <c r="LMI457" s="271"/>
      <c r="LMJ457" s="271"/>
      <c r="LMK457" s="395"/>
      <c r="LML457" s="259"/>
      <c r="LMM457" s="259"/>
      <c r="LMN457" s="394"/>
      <c r="LMO457" s="394"/>
      <c r="LMP457" s="270"/>
      <c r="LMQ457" s="263"/>
      <c r="LMR457" s="271"/>
      <c r="LMS457" s="271"/>
      <c r="LMT457" s="271"/>
      <c r="LMU457" s="271"/>
      <c r="LMV457" s="271"/>
      <c r="LMW457" s="395"/>
      <c r="LMX457" s="259"/>
      <c r="LMY457" s="259"/>
      <c r="LMZ457" s="394"/>
      <c r="LNA457" s="394"/>
      <c r="LNB457" s="270"/>
      <c r="LNC457" s="263"/>
      <c r="LND457" s="271"/>
      <c r="LNE457" s="271"/>
      <c r="LNF457" s="271"/>
      <c r="LNG457" s="271"/>
      <c r="LNH457" s="271"/>
      <c r="LNI457" s="395"/>
      <c r="LNJ457" s="259"/>
      <c r="LNK457" s="259"/>
      <c r="LNL457" s="394"/>
      <c r="LNM457" s="394"/>
      <c r="LNN457" s="270"/>
      <c r="LNO457" s="263"/>
      <c r="LNP457" s="271"/>
      <c r="LNQ457" s="271"/>
      <c r="LNR457" s="271"/>
      <c r="LNS457" s="271"/>
      <c r="LNT457" s="271"/>
      <c r="LNU457" s="395"/>
      <c r="LNV457" s="259"/>
      <c r="LNW457" s="259"/>
      <c r="LNX457" s="394"/>
      <c r="LNY457" s="394"/>
      <c r="LNZ457" s="270"/>
      <c r="LOA457" s="263"/>
      <c r="LOB457" s="271"/>
      <c r="LOC457" s="271"/>
      <c r="LOD457" s="271"/>
      <c r="LOE457" s="271"/>
      <c r="LOF457" s="271"/>
      <c r="LOG457" s="395"/>
      <c r="LOH457" s="259"/>
      <c r="LOI457" s="259"/>
      <c r="LOJ457" s="394"/>
      <c r="LOK457" s="394"/>
      <c r="LOL457" s="270"/>
      <c r="LOM457" s="263"/>
      <c r="LON457" s="271"/>
      <c r="LOO457" s="271"/>
      <c r="LOP457" s="271"/>
      <c r="LOQ457" s="271"/>
      <c r="LOR457" s="271"/>
      <c r="LOS457" s="395"/>
      <c r="LOT457" s="259"/>
      <c r="LOU457" s="259"/>
      <c r="LOV457" s="394"/>
      <c r="LOW457" s="394"/>
      <c r="LOX457" s="270"/>
      <c r="LOY457" s="263"/>
      <c r="LOZ457" s="271"/>
      <c r="LPA457" s="271"/>
      <c r="LPB457" s="271"/>
      <c r="LPC457" s="271"/>
      <c r="LPD457" s="271"/>
      <c r="LPE457" s="395"/>
      <c r="LPF457" s="259"/>
      <c r="LPG457" s="259"/>
      <c r="LPH457" s="394"/>
      <c r="LPI457" s="394"/>
      <c r="LPJ457" s="270"/>
      <c r="LPK457" s="263"/>
      <c r="LPL457" s="271"/>
      <c r="LPM457" s="271"/>
      <c r="LPN457" s="271"/>
      <c r="LPO457" s="271"/>
      <c r="LPP457" s="271"/>
      <c r="LPQ457" s="395"/>
      <c r="LPR457" s="259"/>
      <c r="LPS457" s="259"/>
      <c r="LPT457" s="394"/>
      <c r="LPU457" s="394"/>
      <c r="LPV457" s="270"/>
      <c r="LPW457" s="263"/>
      <c r="LPX457" s="271"/>
      <c r="LPY457" s="271"/>
      <c r="LPZ457" s="271"/>
      <c r="LQA457" s="271"/>
      <c r="LQB457" s="271"/>
      <c r="LQC457" s="395"/>
      <c r="LQD457" s="259"/>
      <c r="LQE457" s="259"/>
      <c r="LQF457" s="394"/>
      <c r="LQG457" s="394"/>
      <c r="LQH457" s="270"/>
      <c r="LQI457" s="263"/>
      <c r="LQJ457" s="271"/>
      <c r="LQK457" s="271"/>
      <c r="LQL457" s="271"/>
      <c r="LQM457" s="271"/>
      <c r="LQN457" s="271"/>
      <c r="LQO457" s="395"/>
      <c r="LQP457" s="259"/>
      <c r="LQQ457" s="259"/>
      <c r="LQR457" s="394"/>
      <c r="LQS457" s="394"/>
      <c r="LQT457" s="270"/>
      <c r="LQU457" s="263"/>
      <c r="LQV457" s="271"/>
      <c r="LQW457" s="271"/>
      <c r="LQX457" s="271"/>
      <c r="LQY457" s="271"/>
      <c r="LQZ457" s="271"/>
      <c r="LRA457" s="395"/>
      <c r="LRB457" s="259"/>
      <c r="LRC457" s="259"/>
      <c r="LRD457" s="394"/>
      <c r="LRE457" s="394"/>
      <c r="LRF457" s="270"/>
      <c r="LRG457" s="263"/>
      <c r="LRH457" s="271"/>
      <c r="LRI457" s="271"/>
      <c r="LRJ457" s="271"/>
      <c r="LRK457" s="271"/>
      <c r="LRL457" s="271"/>
      <c r="LRM457" s="395"/>
      <c r="LRN457" s="259"/>
      <c r="LRO457" s="259"/>
      <c r="LRP457" s="394"/>
      <c r="LRQ457" s="394"/>
      <c r="LRR457" s="270"/>
      <c r="LRS457" s="263"/>
      <c r="LRT457" s="271"/>
      <c r="LRU457" s="271"/>
      <c r="LRV457" s="271"/>
      <c r="LRW457" s="271"/>
      <c r="LRX457" s="271"/>
      <c r="LRY457" s="395"/>
      <c r="LRZ457" s="259"/>
      <c r="LSA457" s="259"/>
      <c r="LSB457" s="394"/>
      <c r="LSC457" s="394"/>
      <c r="LSD457" s="270"/>
      <c r="LSE457" s="263"/>
      <c r="LSF457" s="271"/>
      <c r="LSG457" s="271"/>
      <c r="LSH457" s="271"/>
      <c r="LSI457" s="271"/>
      <c r="LSJ457" s="271"/>
      <c r="LSK457" s="395"/>
      <c r="LSL457" s="259"/>
      <c r="LSM457" s="259"/>
      <c r="LSN457" s="394"/>
      <c r="LSO457" s="394"/>
      <c r="LSP457" s="270"/>
      <c r="LSQ457" s="263"/>
      <c r="LSR457" s="271"/>
      <c r="LSS457" s="271"/>
      <c r="LST457" s="271"/>
      <c r="LSU457" s="271"/>
      <c r="LSV457" s="271"/>
      <c r="LSW457" s="395"/>
      <c r="LSX457" s="259"/>
      <c r="LSY457" s="259"/>
      <c r="LSZ457" s="394"/>
      <c r="LTA457" s="394"/>
      <c r="LTB457" s="270"/>
      <c r="LTC457" s="263"/>
      <c r="LTD457" s="271"/>
      <c r="LTE457" s="271"/>
      <c r="LTF457" s="271"/>
      <c r="LTG457" s="271"/>
      <c r="LTH457" s="271"/>
      <c r="LTI457" s="395"/>
      <c r="LTJ457" s="259"/>
      <c r="LTK457" s="259"/>
      <c r="LTL457" s="394"/>
      <c r="LTM457" s="394"/>
      <c r="LTN457" s="270"/>
      <c r="LTO457" s="263"/>
      <c r="LTP457" s="271"/>
      <c r="LTQ457" s="271"/>
      <c r="LTR457" s="271"/>
      <c r="LTS457" s="271"/>
      <c r="LTT457" s="271"/>
      <c r="LTU457" s="395"/>
      <c r="LTV457" s="259"/>
      <c r="LTW457" s="259"/>
      <c r="LTX457" s="394"/>
      <c r="LTY457" s="394"/>
      <c r="LTZ457" s="270"/>
      <c r="LUA457" s="263"/>
      <c r="LUB457" s="271"/>
      <c r="LUC457" s="271"/>
      <c r="LUD457" s="271"/>
      <c r="LUE457" s="271"/>
      <c r="LUF457" s="271"/>
      <c r="LUG457" s="395"/>
      <c r="LUH457" s="259"/>
      <c r="LUI457" s="259"/>
      <c r="LUJ457" s="394"/>
      <c r="LUK457" s="394"/>
      <c r="LUL457" s="270"/>
      <c r="LUM457" s="263"/>
      <c r="LUN457" s="271"/>
      <c r="LUO457" s="271"/>
      <c r="LUP457" s="271"/>
      <c r="LUQ457" s="271"/>
      <c r="LUR457" s="271"/>
      <c r="LUS457" s="395"/>
      <c r="LUT457" s="259"/>
      <c r="LUU457" s="259"/>
      <c r="LUV457" s="394"/>
      <c r="LUW457" s="394"/>
      <c r="LUX457" s="270"/>
      <c r="LUY457" s="263"/>
      <c r="LUZ457" s="271"/>
      <c r="LVA457" s="271"/>
      <c r="LVB457" s="271"/>
      <c r="LVC457" s="271"/>
      <c r="LVD457" s="271"/>
      <c r="LVE457" s="395"/>
      <c r="LVF457" s="259"/>
      <c r="LVG457" s="259"/>
      <c r="LVH457" s="394"/>
      <c r="LVI457" s="394"/>
      <c r="LVJ457" s="270"/>
      <c r="LVK457" s="263"/>
      <c r="LVL457" s="271"/>
      <c r="LVM457" s="271"/>
      <c r="LVN457" s="271"/>
      <c r="LVO457" s="271"/>
      <c r="LVP457" s="271"/>
      <c r="LVQ457" s="395"/>
      <c r="LVR457" s="259"/>
      <c r="LVS457" s="259"/>
      <c r="LVT457" s="394"/>
      <c r="LVU457" s="394"/>
      <c r="LVV457" s="270"/>
      <c r="LVW457" s="263"/>
      <c r="LVX457" s="271"/>
      <c r="LVY457" s="271"/>
      <c r="LVZ457" s="271"/>
      <c r="LWA457" s="271"/>
      <c r="LWB457" s="271"/>
      <c r="LWC457" s="395"/>
      <c r="LWD457" s="259"/>
      <c r="LWE457" s="259"/>
      <c r="LWF457" s="394"/>
      <c r="LWG457" s="394"/>
      <c r="LWH457" s="270"/>
      <c r="LWI457" s="263"/>
      <c r="LWJ457" s="271"/>
      <c r="LWK457" s="271"/>
      <c r="LWL457" s="271"/>
      <c r="LWM457" s="271"/>
      <c r="LWN457" s="271"/>
      <c r="LWO457" s="395"/>
      <c r="LWP457" s="259"/>
      <c r="LWQ457" s="259"/>
      <c r="LWR457" s="394"/>
      <c r="LWS457" s="394"/>
      <c r="LWT457" s="270"/>
      <c r="LWU457" s="263"/>
      <c r="LWV457" s="271"/>
      <c r="LWW457" s="271"/>
      <c r="LWX457" s="271"/>
      <c r="LWY457" s="271"/>
      <c r="LWZ457" s="271"/>
      <c r="LXA457" s="395"/>
      <c r="LXB457" s="259"/>
      <c r="LXC457" s="259"/>
      <c r="LXD457" s="394"/>
      <c r="LXE457" s="394"/>
      <c r="LXF457" s="270"/>
      <c r="LXG457" s="263"/>
      <c r="LXH457" s="271"/>
      <c r="LXI457" s="271"/>
      <c r="LXJ457" s="271"/>
      <c r="LXK457" s="271"/>
      <c r="LXL457" s="271"/>
      <c r="LXM457" s="395"/>
      <c r="LXN457" s="259"/>
      <c r="LXO457" s="259"/>
      <c r="LXP457" s="394"/>
      <c r="LXQ457" s="394"/>
      <c r="LXR457" s="270"/>
      <c r="LXS457" s="263"/>
      <c r="LXT457" s="271"/>
      <c r="LXU457" s="271"/>
      <c r="LXV457" s="271"/>
      <c r="LXW457" s="271"/>
      <c r="LXX457" s="271"/>
      <c r="LXY457" s="395"/>
      <c r="LXZ457" s="259"/>
      <c r="LYA457" s="259"/>
      <c r="LYB457" s="394"/>
      <c r="LYC457" s="394"/>
      <c r="LYD457" s="270"/>
      <c r="LYE457" s="263"/>
      <c r="LYF457" s="271"/>
      <c r="LYG457" s="271"/>
      <c r="LYH457" s="271"/>
      <c r="LYI457" s="271"/>
      <c r="LYJ457" s="271"/>
      <c r="LYK457" s="395"/>
      <c r="LYL457" s="259"/>
      <c r="LYM457" s="259"/>
      <c r="LYN457" s="394"/>
      <c r="LYO457" s="394"/>
      <c r="LYP457" s="270"/>
      <c r="LYQ457" s="263"/>
      <c r="LYR457" s="271"/>
      <c r="LYS457" s="271"/>
      <c r="LYT457" s="271"/>
      <c r="LYU457" s="271"/>
      <c r="LYV457" s="271"/>
      <c r="LYW457" s="395"/>
      <c r="LYX457" s="259"/>
      <c r="LYY457" s="259"/>
      <c r="LYZ457" s="394"/>
      <c r="LZA457" s="394"/>
      <c r="LZB457" s="270"/>
      <c r="LZC457" s="263"/>
      <c r="LZD457" s="271"/>
      <c r="LZE457" s="271"/>
      <c r="LZF457" s="271"/>
      <c r="LZG457" s="271"/>
      <c r="LZH457" s="271"/>
      <c r="LZI457" s="395"/>
      <c r="LZJ457" s="259"/>
      <c r="LZK457" s="259"/>
      <c r="LZL457" s="394"/>
      <c r="LZM457" s="394"/>
      <c r="LZN457" s="270"/>
      <c r="LZO457" s="263"/>
      <c r="LZP457" s="271"/>
      <c r="LZQ457" s="271"/>
      <c r="LZR457" s="271"/>
      <c r="LZS457" s="271"/>
      <c r="LZT457" s="271"/>
      <c r="LZU457" s="395"/>
      <c r="LZV457" s="259"/>
      <c r="LZW457" s="259"/>
      <c r="LZX457" s="394"/>
      <c r="LZY457" s="394"/>
      <c r="LZZ457" s="270"/>
      <c r="MAA457" s="263"/>
      <c r="MAB457" s="271"/>
      <c r="MAC457" s="271"/>
      <c r="MAD457" s="271"/>
      <c r="MAE457" s="271"/>
      <c r="MAF457" s="271"/>
      <c r="MAG457" s="395"/>
      <c r="MAH457" s="259"/>
      <c r="MAI457" s="259"/>
      <c r="MAJ457" s="394"/>
      <c r="MAK457" s="394"/>
      <c r="MAL457" s="270"/>
      <c r="MAM457" s="263"/>
      <c r="MAN457" s="271"/>
      <c r="MAO457" s="271"/>
      <c r="MAP457" s="271"/>
      <c r="MAQ457" s="271"/>
      <c r="MAR457" s="271"/>
      <c r="MAS457" s="395"/>
      <c r="MAT457" s="259"/>
      <c r="MAU457" s="259"/>
      <c r="MAV457" s="394"/>
      <c r="MAW457" s="394"/>
      <c r="MAX457" s="270"/>
      <c r="MAY457" s="263"/>
      <c r="MAZ457" s="271"/>
      <c r="MBA457" s="271"/>
      <c r="MBB457" s="271"/>
      <c r="MBC457" s="271"/>
      <c r="MBD457" s="271"/>
      <c r="MBE457" s="395"/>
      <c r="MBF457" s="259"/>
      <c r="MBG457" s="259"/>
      <c r="MBH457" s="394"/>
      <c r="MBI457" s="394"/>
      <c r="MBJ457" s="270"/>
      <c r="MBK457" s="263"/>
      <c r="MBL457" s="271"/>
      <c r="MBM457" s="271"/>
      <c r="MBN457" s="271"/>
      <c r="MBO457" s="271"/>
      <c r="MBP457" s="271"/>
      <c r="MBQ457" s="395"/>
      <c r="MBR457" s="259"/>
      <c r="MBS457" s="259"/>
      <c r="MBT457" s="394"/>
      <c r="MBU457" s="394"/>
      <c r="MBV457" s="270"/>
      <c r="MBW457" s="263"/>
      <c r="MBX457" s="271"/>
      <c r="MBY457" s="271"/>
      <c r="MBZ457" s="271"/>
      <c r="MCA457" s="271"/>
      <c r="MCB457" s="271"/>
      <c r="MCC457" s="395"/>
      <c r="MCD457" s="259"/>
      <c r="MCE457" s="259"/>
      <c r="MCF457" s="394"/>
      <c r="MCG457" s="394"/>
      <c r="MCH457" s="270"/>
      <c r="MCI457" s="263"/>
      <c r="MCJ457" s="271"/>
      <c r="MCK457" s="271"/>
      <c r="MCL457" s="271"/>
      <c r="MCM457" s="271"/>
      <c r="MCN457" s="271"/>
      <c r="MCO457" s="395"/>
      <c r="MCP457" s="259"/>
      <c r="MCQ457" s="259"/>
      <c r="MCR457" s="394"/>
      <c r="MCS457" s="394"/>
      <c r="MCT457" s="270"/>
      <c r="MCU457" s="263"/>
      <c r="MCV457" s="271"/>
      <c r="MCW457" s="271"/>
      <c r="MCX457" s="271"/>
      <c r="MCY457" s="271"/>
      <c r="MCZ457" s="271"/>
      <c r="MDA457" s="395"/>
      <c r="MDB457" s="259"/>
      <c r="MDC457" s="259"/>
      <c r="MDD457" s="394"/>
      <c r="MDE457" s="394"/>
      <c r="MDF457" s="270"/>
      <c r="MDG457" s="263"/>
      <c r="MDH457" s="271"/>
      <c r="MDI457" s="271"/>
      <c r="MDJ457" s="271"/>
      <c r="MDK457" s="271"/>
      <c r="MDL457" s="271"/>
      <c r="MDM457" s="395"/>
      <c r="MDN457" s="259"/>
      <c r="MDO457" s="259"/>
      <c r="MDP457" s="394"/>
      <c r="MDQ457" s="394"/>
      <c r="MDR457" s="270"/>
      <c r="MDS457" s="263"/>
      <c r="MDT457" s="271"/>
      <c r="MDU457" s="271"/>
      <c r="MDV457" s="271"/>
      <c r="MDW457" s="271"/>
      <c r="MDX457" s="271"/>
      <c r="MDY457" s="395"/>
      <c r="MDZ457" s="259"/>
      <c r="MEA457" s="259"/>
      <c r="MEB457" s="394"/>
      <c r="MEC457" s="394"/>
      <c r="MED457" s="270"/>
      <c r="MEE457" s="263"/>
      <c r="MEF457" s="271"/>
      <c r="MEG457" s="271"/>
      <c r="MEH457" s="271"/>
      <c r="MEI457" s="271"/>
      <c r="MEJ457" s="271"/>
      <c r="MEK457" s="395"/>
      <c r="MEL457" s="259"/>
      <c r="MEM457" s="259"/>
      <c r="MEN457" s="394"/>
      <c r="MEO457" s="394"/>
      <c r="MEP457" s="270"/>
      <c r="MEQ457" s="263"/>
      <c r="MER457" s="271"/>
      <c r="MES457" s="271"/>
      <c r="MET457" s="271"/>
      <c r="MEU457" s="271"/>
      <c r="MEV457" s="271"/>
      <c r="MEW457" s="395"/>
      <c r="MEX457" s="259"/>
      <c r="MEY457" s="259"/>
      <c r="MEZ457" s="394"/>
      <c r="MFA457" s="394"/>
      <c r="MFB457" s="270"/>
      <c r="MFC457" s="263"/>
      <c r="MFD457" s="271"/>
      <c r="MFE457" s="271"/>
      <c r="MFF457" s="271"/>
      <c r="MFG457" s="271"/>
      <c r="MFH457" s="271"/>
      <c r="MFI457" s="395"/>
      <c r="MFJ457" s="259"/>
      <c r="MFK457" s="259"/>
      <c r="MFL457" s="394"/>
      <c r="MFM457" s="394"/>
      <c r="MFN457" s="270"/>
      <c r="MFO457" s="263"/>
      <c r="MFP457" s="271"/>
      <c r="MFQ457" s="271"/>
      <c r="MFR457" s="271"/>
      <c r="MFS457" s="271"/>
      <c r="MFT457" s="271"/>
      <c r="MFU457" s="395"/>
      <c r="MFV457" s="259"/>
      <c r="MFW457" s="259"/>
      <c r="MFX457" s="394"/>
      <c r="MFY457" s="394"/>
      <c r="MFZ457" s="270"/>
      <c r="MGA457" s="263"/>
      <c r="MGB457" s="271"/>
      <c r="MGC457" s="271"/>
      <c r="MGD457" s="271"/>
      <c r="MGE457" s="271"/>
      <c r="MGF457" s="271"/>
      <c r="MGG457" s="395"/>
      <c r="MGH457" s="259"/>
      <c r="MGI457" s="259"/>
      <c r="MGJ457" s="394"/>
      <c r="MGK457" s="394"/>
      <c r="MGL457" s="270"/>
      <c r="MGM457" s="263"/>
      <c r="MGN457" s="271"/>
      <c r="MGO457" s="271"/>
      <c r="MGP457" s="271"/>
      <c r="MGQ457" s="271"/>
      <c r="MGR457" s="271"/>
      <c r="MGS457" s="395"/>
      <c r="MGT457" s="259"/>
      <c r="MGU457" s="259"/>
      <c r="MGV457" s="394"/>
      <c r="MGW457" s="394"/>
      <c r="MGX457" s="270"/>
      <c r="MGY457" s="263"/>
      <c r="MGZ457" s="271"/>
      <c r="MHA457" s="271"/>
      <c r="MHB457" s="271"/>
      <c r="MHC457" s="271"/>
      <c r="MHD457" s="271"/>
      <c r="MHE457" s="395"/>
      <c r="MHF457" s="259"/>
      <c r="MHG457" s="259"/>
      <c r="MHH457" s="394"/>
      <c r="MHI457" s="394"/>
      <c r="MHJ457" s="270"/>
      <c r="MHK457" s="263"/>
      <c r="MHL457" s="271"/>
      <c r="MHM457" s="271"/>
      <c r="MHN457" s="271"/>
      <c r="MHO457" s="271"/>
      <c r="MHP457" s="271"/>
      <c r="MHQ457" s="395"/>
      <c r="MHR457" s="259"/>
      <c r="MHS457" s="259"/>
      <c r="MHT457" s="394"/>
      <c r="MHU457" s="394"/>
      <c r="MHV457" s="270"/>
      <c r="MHW457" s="263"/>
      <c r="MHX457" s="271"/>
      <c r="MHY457" s="271"/>
      <c r="MHZ457" s="271"/>
      <c r="MIA457" s="271"/>
      <c r="MIB457" s="271"/>
      <c r="MIC457" s="395"/>
      <c r="MID457" s="259"/>
      <c r="MIE457" s="259"/>
      <c r="MIF457" s="394"/>
      <c r="MIG457" s="394"/>
      <c r="MIH457" s="270"/>
      <c r="MII457" s="263"/>
      <c r="MIJ457" s="271"/>
      <c r="MIK457" s="271"/>
      <c r="MIL457" s="271"/>
      <c r="MIM457" s="271"/>
      <c r="MIN457" s="271"/>
      <c r="MIO457" s="395"/>
      <c r="MIP457" s="259"/>
      <c r="MIQ457" s="259"/>
      <c r="MIR457" s="394"/>
      <c r="MIS457" s="394"/>
      <c r="MIT457" s="270"/>
      <c r="MIU457" s="263"/>
      <c r="MIV457" s="271"/>
      <c r="MIW457" s="271"/>
      <c r="MIX457" s="271"/>
      <c r="MIY457" s="271"/>
      <c r="MIZ457" s="271"/>
      <c r="MJA457" s="395"/>
      <c r="MJB457" s="259"/>
      <c r="MJC457" s="259"/>
      <c r="MJD457" s="394"/>
      <c r="MJE457" s="394"/>
      <c r="MJF457" s="270"/>
      <c r="MJG457" s="263"/>
      <c r="MJH457" s="271"/>
      <c r="MJI457" s="271"/>
      <c r="MJJ457" s="271"/>
      <c r="MJK457" s="271"/>
      <c r="MJL457" s="271"/>
      <c r="MJM457" s="395"/>
      <c r="MJN457" s="259"/>
      <c r="MJO457" s="259"/>
      <c r="MJP457" s="394"/>
      <c r="MJQ457" s="394"/>
      <c r="MJR457" s="270"/>
      <c r="MJS457" s="263"/>
      <c r="MJT457" s="271"/>
      <c r="MJU457" s="271"/>
      <c r="MJV457" s="271"/>
      <c r="MJW457" s="271"/>
      <c r="MJX457" s="271"/>
      <c r="MJY457" s="395"/>
      <c r="MJZ457" s="259"/>
      <c r="MKA457" s="259"/>
      <c r="MKB457" s="394"/>
      <c r="MKC457" s="394"/>
      <c r="MKD457" s="270"/>
      <c r="MKE457" s="263"/>
      <c r="MKF457" s="271"/>
      <c r="MKG457" s="271"/>
      <c r="MKH457" s="271"/>
      <c r="MKI457" s="271"/>
      <c r="MKJ457" s="271"/>
      <c r="MKK457" s="395"/>
      <c r="MKL457" s="259"/>
      <c r="MKM457" s="259"/>
      <c r="MKN457" s="394"/>
      <c r="MKO457" s="394"/>
      <c r="MKP457" s="270"/>
      <c r="MKQ457" s="263"/>
      <c r="MKR457" s="271"/>
      <c r="MKS457" s="271"/>
      <c r="MKT457" s="271"/>
      <c r="MKU457" s="271"/>
      <c r="MKV457" s="271"/>
      <c r="MKW457" s="395"/>
      <c r="MKX457" s="259"/>
      <c r="MKY457" s="259"/>
      <c r="MKZ457" s="394"/>
      <c r="MLA457" s="394"/>
      <c r="MLB457" s="270"/>
      <c r="MLC457" s="263"/>
      <c r="MLD457" s="271"/>
      <c r="MLE457" s="271"/>
      <c r="MLF457" s="271"/>
      <c r="MLG457" s="271"/>
      <c r="MLH457" s="271"/>
      <c r="MLI457" s="395"/>
      <c r="MLJ457" s="259"/>
      <c r="MLK457" s="259"/>
      <c r="MLL457" s="394"/>
      <c r="MLM457" s="394"/>
      <c r="MLN457" s="270"/>
      <c r="MLO457" s="263"/>
      <c r="MLP457" s="271"/>
      <c r="MLQ457" s="271"/>
      <c r="MLR457" s="271"/>
      <c r="MLS457" s="271"/>
      <c r="MLT457" s="271"/>
      <c r="MLU457" s="395"/>
      <c r="MLV457" s="259"/>
      <c r="MLW457" s="259"/>
      <c r="MLX457" s="394"/>
      <c r="MLY457" s="394"/>
      <c r="MLZ457" s="270"/>
      <c r="MMA457" s="263"/>
      <c r="MMB457" s="271"/>
      <c r="MMC457" s="271"/>
      <c r="MMD457" s="271"/>
      <c r="MME457" s="271"/>
      <c r="MMF457" s="271"/>
      <c r="MMG457" s="395"/>
      <c r="MMH457" s="259"/>
      <c r="MMI457" s="259"/>
      <c r="MMJ457" s="394"/>
      <c r="MMK457" s="394"/>
      <c r="MML457" s="270"/>
      <c r="MMM457" s="263"/>
      <c r="MMN457" s="271"/>
      <c r="MMO457" s="271"/>
      <c r="MMP457" s="271"/>
      <c r="MMQ457" s="271"/>
      <c r="MMR457" s="271"/>
      <c r="MMS457" s="395"/>
      <c r="MMT457" s="259"/>
      <c r="MMU457" s="259"/>
      <c r="MMV457" s="394"/>
      <c r="MMW457" s="394"/>
      <c r="MMX457" s="270"/>
      <c r="MMY457" s="263"/>
      <c r="MMZ457" s="271"/>
      <c r="MNA457" s="271"/>
      <c r="MNB457" s="271"/>
      <c r="MNC457" s="271"/>
      <c r="MND457" s="271"/>
      <c r="MNE457" s="395"/>
      <c r="MNF457" s="259"/>
      <c r="MNG457" s="259"/>
      <c r="MNH457" s="394"/>
      <c r="MNI457" s="394"/>
      <c r="MNJ457" s="270"/>
      <c r="MNK457" s="263"/>
      <c r="MNL457" s="271"/>
      <c r="MNM457" s="271"/>
      <c r="MNN457" s="271"/>
      <c r="MNO457" s="271"/>
      <c r="MNP457" s="271"/>
      <c r="MNQ457" s="395"/>
      <c r="MNR457" s="259"/>
      <c r="MNS457" s="259"/>
      <c r="MNT457" s="394"/>
      <c r="MNU457" s="394"/>
      <c r="MNV457" s="270"/>
      <c r="MNW457" s="263"/>
      <c r="MNX457" s="271"/>
      <c r="MNY457" s="271"/>
      <c r="MNZ457" s="271"/>
      <c r="MOA457" s="271"/>
      <c r="MOB457" s="271"/>
      <c r="MOC457" s="395"/>
      <c r="MOD457" s="259"/>
      <c r="MOE457" s="259"/>
      <c r="MOF457" s="394"/>
      <c r="MOG457" s="394"/>
      <c r="MOH457" s="270"/>
      <c r="MOI457" s="263"/>
      <c r="MOJ457" s="271"/>
      <c r="MOK457" s="271"/>
      <c r="MOL457" s="271"/>
      <c r="MOM457" s="271"/>
      <c r="MON457" s="271"/>
      <c r="MOO457" s="395"/>
      <c r="MOP457" s="259"/>
      <c r="MOQ457" s="259"/>
      <c r="MOR457" s="394"/>
      <c r="MOS457" s="394"/>
      <c r="MOT457" s="270"/>
      <c r="MOU457" s="263"/>
      <c r="MOV457" s="271"/>
      <c r="MOW457" s="271"/>
      <c r="MOX457" s="271"/>
      <c r="MOY457" s="271"/>
      <c r="MOZ457" s="271"/>
      <c r="MPA457" s="395"/>
      <c r="MPB457" s="259"/>
      <c r="MPC457" s="259"/>
      <c r="MPD457" s="394"/>
      <c r="MPE457" s="394"/>
      <c r="MPF457" s="270"/>
      <c r="MPG457" s="263"/>
      <c r="MPH457" s="271"/>
      <c r="MPI457" s="271"/>
      <c r="MPJ457" s="271"/>
      <c r="MPK457" s="271"/>
      <c r="MPL457" s="271"/>
      <c r="MPM457" s="395"/>
      <c r="MPN457" s="259"/>
      <c r="MPO457" s="259"/>
      <c r="MPP457" s="394"/>
      <c r="MPQ457" s="394"/>
      <c r="MPR457" s="270"/>
      <c r="MPS457" s="263"/>
      <c r="MPT457" s="271"/>
      <c r="MPU457" s="271"/>
      <c r="MPV457" s="271"/>
      <c r="MPW457" s="271"/>
      <c r="MPX457" s="271"/>
      <c r="MPY457" s="395"/>
      <c r="MPZ457" s="259"/>
      <c r="MQA457" s="259"/>
      <c r="MQB457" s="394"/>
      <c r="MQC457" s="394"/>
      <c r="MQD457" s="270"/>
      <c r="MQE457" s="263"/>
      <c r="MQF457" s="271"/>
      <c r="MQG457" s="271"/>
      <c r="MQH457" s="271"/>
      <c r="MQI457" s="271"/>
      <c r="MQJ457" s="271"/>
      <c r="MQK457" s="395"/>
      <c r="MQL457" s="259"/>
      <c r="MQM457" s="259"/>
      <c r="MQN457" s="394"/>
      <c r="MQO457" s="394"/>
      <c r="MQP457" s="270"/>
      <c r="MQQ457" s="263"/>
      <c r="MQR457" s="271"/>
      <c r="MQS457" s="271"/>
      <c r="MQT457" s="271"/>
      <c r="MQU457" s="271"/>
      <c r="MQV457" s="271"/>
      <c r="MQW457" s="395"/>
      <c r="MQX457" s="259"/>
      <c r="MQY457" s="259"/>
      <c r="MQZ457" s="394"/>
      <c r="MRA457" s="394"/>
      <c r="MRB457" s="270"/>
      <c r="MRC457" s="263"/>
      <c r="MRD457" s="271"/>
      <c r="MRE457" s="271"/>
      <c r="MRF457" s="271"/>
      <c r="MRG457" s="271"/>
      <c r="MRH457" s="271"/>
      <c r="MRI457" s="395"/>
      <c r="MRJ457" s="259"/>
      <c r="MRK457" s="259"/>
      <c r="MRL457" s="394"/>
      <c r="MRM457" s="394"/>
      <c r="MRN457" s="270"/>
      <c r="MRO457" s="263"/>
      <c r="MRP457" s="271"/>
      <c r="MRQ457" s="271"/>
      <c r="MRR457" s="271"/>
      <c r="MRS457" s="271"/>
      <c r="MRT457" s="271"/>
      <c r="MRU457" s="395"/>
      <c r="MRV457" s="259"/>
      <c r="MRW457" s="259"/>
      <c r="MRX457" s="394"/>
      <c r="MRY457" s="394"/>
      <c r="MRZ457" s="270"/>
      <c r="MSA457" s="263"/>
      <c r="MSB457" s="271"/>
      <c r="MSC457" s="271"/>
      <c r="MSD457" s="271"/>
      <c r="MSE457" s="271"/>
      <c r="MSF457" s="271"/>
      <c r="MSG457" s="395"/>
      <c r="MSH457" s="259"/>
      <c r="MSI457" s="259"/>
      <c r="MSJ457" s="394"/>
      <c r="MSK457" s="394"/>
      <c r="MSL457" s="270"/>
      <c r="MSM457" s="263"/>
      <c r="MSN457" s="271"/>
      <c r="MSO457" s="271"/>
      <c r="MSP457" s="271"/>
      <c r="MSQ457" s="271"/>
      <c r="MSR457" s="271"/>
      <c r="MSS457" s="395"/>
      <c r="MST457" s="259"/>
      <c r="MSU457" s="259"/>
      <c r="MSV457" s="394"/>
      <c r="MSW457" s="394"/>
      <c r="MSX457" s="270"/>
      <c r="MSY457" s="263"/>
      <c r="MSZ457" s="271"/>
      <c r="MTA457" s="271"/>
      <c r="MTB457" s="271"/>
      <c r="MTC457" s="271"/>
      <c r="MTD457" s="271"/>
      <c r="MTE457" s="395"/>
      <c r="MTF457" s="259"/>
      <c r="MTG457" s="259"/>
      <c r="MTH457" s="394"/>
      <c r="MTI457" s="394"/>
      <c r="MTJ457" s="270"/>
      <c r="MTK457" s="263"/>
      <c r="MTL457" s="271"/>
      <c r="MTM457" s="271"/>
      <c r="MTN457" s="271"/>
      <c r="MTO457" s="271"/>
      <c r="MTP457" s="271"/>
      <c r="MTQ457" s="395"/>
      <c r="MTR457" s="259"/>
      <c r="MTS457" s="259"/>
      <c r="MTT457" s="394"/>
      <c r="MTU457" s="394"/>
      <c r="MTV457" s="270"/>
      <c r="MTW457" s="263"/>
      <c r="MTX457" s="271"/>
      <c r="MTY457" s="271"/>
      <c r="MTZ457" s="271"/>
      <c r="MUA457" s="271"/>
      <c r="MUB457" s="271"/>
      <c r="MUC457" s="395"/>
      <c r="MUD457" s="259"/>
      <c r="MUE457" s="259"/>
      <c r="MUF457" s="394"/>
      <c r="MUG457" s="394"/>
      <c r="MUH457" s="270"/>
      <c r="MUI457" s="263"/>
      <c r="MUJ457" s="271"/>
      <c r="MUK457" s="271"/>
      <c r="MUL457" s="271"/>
      <c r="MUM457" s="271"/>
      <c r="MUN457" s="271"/>
      <c r="MUO457" s="395"/>
      <c r="MUP457" s="259"/>
      <c r="MUQ457" s="259"/>
      <c r="MUR457" s="394"/>
      <c r="MUS457" s="394"/>
      <c r="MUT457" s="270"/>
      <c r="MUU457" s="263"/>
      <c r="MUV457" s="271"/>
      <c r="MUW457" s="271"/>
      <c r="MUX457" s="271"/>
      <c r="MUY457" s="271"/>
      <c r="MUZ457" s="271"/>
      <c r="MVA457" s="395"/>
      <c r="MVB457" s="259"/>
      <c r="MVC457" s="259"/>
      <c r="MVD457" s="394"/>
      <c r="MVE457" s="394"/>
      <c r="MVF457" s="270"/>
      <c r="MVG457" s="263"/>
      <c r="MVH457" s="271"/>
      <c r="MVI457" s="271"/>
      <c r="MVJ457" s="271"/>
      <c r="MVK457" s="271"/>
      <c r="MVL457" s="271"/>
      <c r="MVM457" s="395"/>
      <c r="MVN457" s="259"/>
      <c r="MVO457" s="259"/>
      <c r="MVP457" s="394"/>
      <c r="MVQ457" s="394"/>
      <c r="MVR457" s="270"/>
      <c r="MVS457" s="263"/>
      <c r="MVT457" s="271"/>
      <c r="MVU457" s="271"/>
      <c r="MVV457" s="271"/>
      <c r="MVW457" s="271"/>
      <c r="MVX457" s="271"/>
      <c r="MVY457" s="395"/>
      <c r="MVZ457" s="259"/>
      <c r="MWA457" s="259"/>
      <c r="MWB457" s="394"/>
      <c r="MWC457" s="394"/>
      <c r="MWD457" s="270"/>
      <c r="MWE457" s="263"/>
      <c r="MWF457" s="271"/>
      <c r="MWG457" s="271"/>
      <c r="MWH457" s="271"/>
      <c r="MWI457" s="271"/>
      <c r="MWJ457" s="271"/>
      <c r="MWK457" s="395"/>
      <c r="MWL457" s="259"/>
      <c r="MWM457" s="259"/>
      <c r="MWN457" s="394"/>
      <c r="MWO457" s="394"/>
      <c r="MWP457" s="270"/>
      <c r="MWQ457" s="263"/>
      <c r="MWR457" s="271"/>
      <c r="MWS457" s="271"/>
      <c r="MWT457" s="271"/>
      <c r="MWU457" s="271"/>
      <c r="MWV457" s="271"/>
      <c r="MWW457" s="395"/>
      <c r="MWX457" s="259"/>
      <c r="MWY457" s="259"/>
      <c r="MWZ457" s="394"/>
      <c r="MXA457" s="394"/>
      <c r="MXB457" s="270"/>
      <c r="MXC457" s="263"/>
      <c r="MXD457" s="271"/>
      <c r="MXE457" s="271"/>
      <c r="MXF457" s="271"/>
      <c r="MXG457" s="271"/>
      <c r="MXH457" s="271"/>
      <c r="MXI457" s="395"/>
      <c r="MXJ457" s="259"/>
      <c r="MXK457" s="259"/>
      <c r="MXL457" s="394"/>
      <c r="MXM457" s="394"/>
      <c r="MXN457" s="270"/>
      <c r="MXO457" s="263"/>
      <c r="MXP457" s="271"/>
      <c r="MXQ457" s="271"/>
      <c r="MXR457" s="271"/>
      <c r="MXS457" s="271"/>
      <c r="MXT457" s="271"/>
      <c r="MXU457" s="395"/>
      <c r="MXV457" s="259"/>
      <c r="MXW457" s="259"/>
      <c r="MXX457" s="394"/>
      <c r="MXY457" s="394"/>
      <c r="MXZ457" s="270"/>
      <c r="MYA457" s="263"/>
      <c r="MYB457" s="271"/>
      <c r="MYC457" s="271"/>
      <c r="MYD457" s="271"/>
      <c r="MYE457" s="271"/>
      <c r="MYF457" s="271"/>
      <c r="MYG457" s="395"/>
      <c r="MYH457" s="259"/>
      <c r="MYI457" s="259"/>
      <c r="MYJ457" s="394"/>
      <c r="MYK457" s="394"/>
      <c r="MYL457" s="270"/>
      <c r="MYM457" s="263"/>
      <c r="MYN457" s="271"/>
      <c r="MYO457" s="271"/>
      <c r="MYP457" s="271"/>
      <c r="MYQ457" s="271"/>
      <c r="MYR457" s="271"/>
      <c r="MYS457" s="395"/>
      <c r="MYT457" s="259"/>
      <c r="MYU457" s="259"/>
      <c r="MYV457" s="394"/>
      <c r="MYW457" s="394"/>
      <c r="MYX457" s="270"/>
      <c r="MYY457" s="263"/>
      <c r="MYZ457" s="271"/>
      <c r="MZA457" s="271"/>
      <c r="MZB457" s="271"/>
      <c r="MZC457" s="271"/>
      <c r="MZD457" s="271"/>
      <c r="MZE457" s="395"/>
      <c r="MZF457" s="259"/>
      <c r="MZG457" s="259"/>
      <c r="MZH457" s="394"/>
      <c r="MZI457" s="394"/>
      <c r="MZJ457" s="270"/>
      <c r="MZK457" s="263"/>
      <c r="MZL457" s="271"/>
      <c r="MZM457" s="271"/>
      <c r="MZN457" s="271"/>
      <c r="MZO457" s="271"/>
      <c r="MZP457" s="271"/>
      <c r="MZQ457" s="395"/>
      <c r="MZR457" s="259"/>
      <c r="MZS457" s="259"/>
      <c r="MZT457" s="394"/>
      <c r="MZU457" s="394"/>
      <c r="MZV457" s="270"/>
      <c r="MZW457" s="263"/>
      <c r="MZX457" s="271"/>
      <c r="MZY457" s="271"/>
      <c r="MZZ457" s="271"/>
      <c r="NAA457" s="271"/>
      <c r="NAB457" s="271"/>
      <c r="NAC457" s="395"/>
      <c r="NAD457" s="259"/>
      <c r="NAE457" s="259"/>
      <c r="NAF457" s="394"/>
      <c r="NAG457" s="394"/>
      <c r="NAH457" s="270"/>
      <c r="NAI457" s="263"/>
      <c r="NAJ457" s="271"/>
      <c r="NAK457" s="271"/>
      <c r="NAL457" s="271"/>
      <c r="NAM457" s="271"/>
      <c r="NAN457" s="271"/>
      <c r="NAO457" s="395"/>
      <c r="NAP457" s="259"/>
      <c r="NAQ457" s="259"/>
      <c r="NAR457" s="394"/>
      <c r="NAS457" s="394"/>
      <c r="NAT457" s="270"/>
      <c r="NAU457" s="263"/>
      <c r="NAV457" s="271"/>
      <c r="NAW457" s="271"/>
      <c r="NAX457" s="271"/>
      <c r="NAY457" s="271"/>
      <c r="NAZ457" s="271"/>
      <c r="NBA457" s="395"/>
      <c r="NBB457" s="259"/>
      <c r="NBC457" s="259"/>
      <c r="NBD457" s="394"/>
      <c r="NBE457" s="394"/>
      <c r="NBF457" s="270"/>
      <c r="NBG457" s="263"/>
      <c r="NBH457" s="271"/>
      <c r="NBI457" s="271"/>
      <c r="NBJ457" s="271"/>
      <c r="NBK457" s="271"/>
      <c r="NBL457" s="271"/>
      <c r="NBM457" s="395"/>
      <c r="NBN457" s="259"/>
      <c r="NBO457" s="259"/>
      <c r="NBP457" s="394"/>
      <c r="NBQ457" s="394"/>
      <c r="NBR457" s="270"/>
      <c r="NBS457" s="263"/>
      <c r="NBT457" s="271"/>
      <c r="NBU457" s="271"/>
      <c r="NBV457" s="271"/>
      <c r="NBW457" s="271"/>
      <c r="NBX457" s="271"/>
      <c r="NBY457" s="395"/>
      <c r="NBZ457" s="259"/>
      <c r="NCA457" s="259"/>
      <c r="NCB457" s="394"/>
      <c r="NCC457" s="394"/>
      <c r="NCD457" s="270"/>
      <c r="NCE457" s="263"/>
      <c r="NCF457" s="271"/>
      <c r="NCG457" s="271"/>
      <c r="NCH457" s="271"/>
      <c r="NCI457" s="271"/>
      <c r="NCJ457" s="271"/>
      <c r="NCK457" s="395"/>
      <c r="NCL457" s="259"/>
      <c r="NCM457" s="259"/>
      <c r="NCN457" s="394"/>
      <c r="NCO457" s="394"/>
      <c r="NCP457" s="270"/>
      <c r="NCQ457" s="263"/>
      <c r="NCR457" s="271"/>
      <c r="NCS457" s="271"/>
      <c r="NCT457" s="271"/>
      <c r="NCU457" s="271"/>
      <c r="NCV457" s="271"/>
      <c r="NCW457" s="395"/>
      <c r="NCX457" s="259"/>
      <c r="NCY457" s="259"/>
      <c r="NCZ457" s="394"/>
      <c r="NDA457" s="394"/>
      <c r="NDB457" s="270"/>
      <c r="NDC457" s="263"/>
      <c r="NDD457" s="271"/>
      <c r="NDE457" s="271"/>
      <c r="NDF457" s="271"/>
      <c r="NDG457" s="271"/>
      <c r="NDH457" s="271"/>
      <c r="NDI457" s="395"/>
      <c r="NDJ457" s="259"/>
      <c r="NDK457" s="259"/>
      <c r="NDL457" s="394"/>
      <c r="NDM457" s="394"/>
      <c r="NDN457" s="270"/>
      <c r="NDO457" s="263"/>
      <c r="NDP457" s="271"/>
      <c r="NDQ457" s="271"/>
      <c r="NDR457" s="271"/>
      <c r="NDS457" s="271"/>
      <c r="NDT457" s="271"/>
      <c r="NDU457" s="395"/>
      <c r="NDV457" s="259"/>
      <c r="NDW457" s="259"/>
      <c r="NDX457" s="394"/>
      <c r="NDY457" s="394"/>
      <c r="NDZ457" s="270"/>
      <c r="NEA457" s="263"/>
      <c r="NEB457" s="271"/>
      <c r="NEC457" s="271"/>
      <c r="NED457" s="271"/>
      <c r="NEE457" s="271"/>
      <c r="NEF457" s="271"/>
      <c r="NEG457" s="395"/>
      <c r="NEH457" s="259"/>
      <c r="NEI457" s="259"/>
      <c r="NEJ457" s="394"/>
      <c r="NEK457" s="394"/>
      <c r="NEL457" s="270"/>
      <c r="NEM457" s="263"/>
      <c r="NEN457" s="271"/>
      <c r="NEO457" s="271"/>
      <c r="NEP457" s="271"/>
      <c r="NEQ457" s="271"/>
      <c r="NER457" s="271"/>
      <c r="NES457" s="395"/>
      <c r="NET457" s="259"/>
      <c r="NEU457" s="259"/>
      <c r="NEV457" s="394"/>
      <c r="NEW457" s="394"/>
      <c r="NEX457" s="270"/>
      <c r="NEY457" s="263"/>
      <c r="NEZ457" s="271"/>
      <c r="NFA457" s="271"/>
      <c r="NFB457" s="271"/>
      <c r="NFC457" s="271"/>
      <c r="NFD457" s="271"/>
      <c r="NFE457" s="395"/>
      <c r="NFF457" s="259"/>
      <c r="NFG457" s="259"/>
      <c r="NFH457" s="394"/>
      <c r="NFI457" s="394"/>
      <c r="NFJ457" s="270"/>
      <c r="NFK457" s="263"/>
      <c r="NFL457" s="271"/>
      <c r="NFM457" s="271"/>
      <c r="NFN457" s="271"/>
      <c r="NFO457" s="271"/>
      <c r="NFP457" s="271"/>
      <c r="NFQ457" s="395"/>
      <c r="NFR457" s="259"/>
      <c r="NFS457" s="259"/>
      <c r="NFT457" s="394"/>
      <c r="NFU457" s="394"/>
      <c r="NFV457" s="270"/>
      <c r="NFW457" s="263"/>
      <c r="NFX457" s="271"/>
      <c r="NFY457" s="271"/>
      <c r="NFZ457" s="271"/>
      <c r="NGA457" s="271"/>
      <c r="NGB457" s="271"/>
      <c r="NGC457" s="395"/>
      <c r="NGD457" s="259"/>
      <c r="NGE457" s="259"/>
      <c r="NGF457" s="394"/>
      <c r="NGG457" s="394"/>
      <c r="NGH457" s="270"/>
      <c r="NGI457" s="263"/>
      <c r="NGJ457" s="271"/>
      <c r="NGK457" s="271"/>
      <c r="NGL457" s="271"/>
      <c r="NGM457" s="271"/>
      <c r="NGN457" s="271"/>
      <c r="NGO457" s="395"/>
      <c r="NGP457" s="259"/>
      <c r="NGQ457" s="259"/>
      <c r="NGR457" s="394"/>
      <c r="NGS457" s="394"/>
      <c r="NGT457" s="270"/>
      <c r="NGU457" s="263"/>
      <c r="NGV457" s="271"/>
      <c r="NGW457" s="271"/>
      <c r="NGX457" s="271"/>
      <c r="NGY457" s="271"/>
      <c r="NGZ457" s="271"/>
      <c r="NHA457" s="395"/>
      <c r="NHB457" s="259"/>
      <c r="NHC457" s="259"/>
      <c r="NHD457" s="394"/>
      <c r="NHE457" s="394"/>
      <c r="NHF457" s="270"/>
      <c r="NHG457" s="263"/>
      <c r="NHH457" s="271"/>
      <c r="NHI457" s="271"/>
      <c r="NHJ457" s="271"/>
      <c r="NHK457" s="271"/>
      <c r="NHL457" s="271"/>
      <c r="NHM457" s="395"/>
      <c r="NHN457" s="259"/>
      <c r="NHO457" s="259"/>
      <c r="NHP457" s="394"/>
      <c r="NHQ457" s="394"/>
      <c r="NHR457" s="270"/>
      <c r="NHS457" s="263"/>
      <c r="NHT457" s="271"/>
      <c r="NHU457" s="271"/>
      <c r="NHV457" s="271"/>
      <c r="NHW457" s="271"/>
      <c r="NHX457" s="271"/>
      <c r="NHY457" s="395"/>
      <c r="NHZ457" s="259"/>
      <c r="NIA457" s="259"/>
      <c r="NIB457" s="394"/>
      <c r="NIC457" s="394"/>
      <c r="NID457" s="270"/>
      <c r="NIE457" s="263"/>
      <c r="NIF457" s="271"/>
      <c r="NIG457" s="271"/>
      <c r="NIH457" s="271"/>
      <c r="NII457" s="271"/>
      <c r="NIJ457" s="271"/>
      <c r="NIK457" s="395"/>
      <c r="NIL457" s="259"/>
      <c r="NIM457" s="259"/>
      <c r="NIN457" s="394"/>
      <c r="NIO457" s="394"/>
      <c r="NIP457" s="270"/>
      <c r="NIQ457" s="263"/>
      <c r="NIR457" s="271"/>
      <c r="NIS457" s="271"/>
      <c r="NIT457" s="271"/>
      <c r="NIU457" s="271"/>
      <c r="NIV457" s="271"/>
      <c r="NIW457" s="395"/>
      <c r="NIX457" s="259"/>
      <c r="NIY457" s="259"/>
      <c r="NIZ457" s="394"/>
      <c r="NJA457" s="394"/>
      <c r="NJB457" s="270"/>
      <c r="NJC457" s="263"/>
      <c r="NJD457" s="271"/>
      <c r="NJE457" s="271"/>
      <c r="NJF457" s="271"/>
      <c r="NJG457" s="271"/>
      <c r="NJH457" s="271"/>
      <c r="NJI457" s="395"/>
      <c r="NJJ457" s="259"/>
      <c r="NJK457" s="259"/>
      <c r="NJL457" s="394"/>
      <c r="NJM457" s="394"/>
      <c r="NJN457" s="270"/>
      <c r="NJO457" s="263"/>
      <c r="NJP457" s="271"/>
      <c r="NJQ457" s="271"/>
      <c r="NJR457" s="271"/>
      <c r="NJS457" s="271"/>
      <c r="NJT457" s="271"/>
      <c r="NJU457" s="395"/>
      <c r="NJV457" s="259"/>
      <c r="NJW457" s="259"/>
      <c r="NJX457" s="394"/>
      <c r="NJY457" s="394"/>
      <c r="NJZ457" s="270"/>
      <c r="NKA457" s="263"/>
      <c r="NKB457" s="271"/>
      <c r="NKC457" s="271"/>
      <c r="NKD457" s="271"/>
      <c r="NKE457" s="271"/>
      <c r="NKF457" s="271"/>
      <c r="NKG457" s="395"/>
      <c r="NKH457" s="259"/>
      <c r="NKI457" s="259"/>
      <c r="NKJ457" s="394"/>
      <c r="NKK457" s="394"/>
      <c r="NKL457" s="270"/>
      <c r="NKM457" s="263"/>
      <c r="NKN457" s="271"/>
      <c r="NKO457" s="271"/>
      <c r="NKP457" s="271"/>
      <c r="NKQ457" s="271"/>
      <c r="NKR457" s="271"/>
      <c r="NKS457" s="395"/>
      <c r="NKT457" s="259"/>
      <c r="NKU457" s="259"/>
      <c r="NKV457" s="394"/>
      <c r="NKW457" s="394"/>
      <c r="NKX457" s="270"/>
      <c r="NKY457" s="263"/>
      <c r="NKZ457" s="271"/>
      <c r="NLA457" s="271"/>
      <c r="NLB457" s="271"/>
      <c r="NLC457" s="271"/>
      <c r="NLD457" s="271"/>
      <c r="NLE457" s="395"/>
      <c r="NLF457" s="259"/>
      <c r="NLG457" s="259"/>
      <c r="NLH457" s="394"/>
      <c r="NLI457" s="394"/>
      <c r="NLJ457" s="270"/>
      <c r="NLK457" s="263"/>
      <c r="NLL457" s="271"/>
      <c r="NLM457" s="271"/>
      <c r="NLN457" s="271"/>
      <c r="NLO457" s="271"/>
      <c r="NLP457" s="271"/>
      <c r="NLQ457" s="395"/>
      <c r="NLR457" s="259"/>
      <c r="NLS457" s="259"/>
      <c r="NLT457" s="394"/>
      <c r="NLU457" s="394"/>
      <c r="NLV457" s="270"/>
      <c r="NLW457" s="263"/>
      <c r="NLX457" s="271"/>
      <c r="NLY457" s="271"/>
      <c r="NLZ457" s="271"/>
      <c r="NMA457" s="271"/>
      <c r="NMB457" s="271"/>
      <c r="NMC457" s="395"/>
      <c r="NMD457" s="259"/>
      <c r="NME457" s="259"/>
      <c r="NMF457" s="394"/>
      <c r="NMG457" s="394"/>
      <c r="NMH457" s="270"/>
      <c r="NMI457" s="263"/>
      <c r="NMJ457" s="271"/>
      <c r="NMK457" s="271"/>
      <c r="NML457" s="271"/>
      <c r="NMM457" s="271"/>
      <c r="NMN457" s="271"/>
      <c r="NMO457" s="395"/>
      <c r="NMP457" s="259"/>
      <c r="NMQ457" s="259"/>
      <c r="NMR457" s="394"/>
      <c r="NMS457" s="394"/>
      <c r="NMT457" s="270"/>
      <c r="NMU457" s="263"/>
      <c r="NMV457" s="271"/>
      <c r="NMW457" s="271"/>
      <c r="NMX457" s="271"/>
      <c r="NMY457" s="271"/>
      <c r="NMZ457" s="271"/>
      <c r="NNA457" s="395"/>
      <c r="NNB457" s="259"/>
      <c r="NNC457" s="259"/>
      <c r="NND457" s="394"/>
      <c r="NNE457" s="394"/>
      <c r="NNF457" s="270"/>
      <c r="NNG457" s="263"/>
      <c r="NNH457" s="271"/>
      <c r="NNI457" s="271"/>
      <c r="NNJ457" s="271"/>
      <c r="NNK457" s="271"/>
      <c r="NNL457" s="271"/>
      <c r="NNM457" s="395"/>
      <c r="NNN457" s="259"/>
      <c r="NNO457" s="259"/>
      <c r="NNP457" s="394"/>
      <c r="NNQ457" s="394"/>
      <c r="NNR457" s="270"/>
      <c r="NNS457" s="263"/>
      <c r="NNT457" s="271"/>
      <c r="NNU457" s="271"/>
      <c r="NNV457" s="271"/>
      <c r="NNW457" s="271"/>
      <c r="NNX457" s="271"/>
      <c r="NNY457" s="395"/>
      <c r="NNZ457" s="259"/>
      <c r="NOA457" s="259"/>
      <c r="NOB457" s="394"/>
      <c r="NOC457" s="394"/>
      <c r="NOD457" s="270"/>
      <c r="NOE457" s="263"/>
      <c r="NOF457" s="271"/>
      <c r="NOG457" s="271"/>
      <c r="NOH457" s="271"/>
      <c r="NOI457" s="271"/>
      <c r="NOJ457" s="271"/>
      <c r="NOK457" s="395"/>
      <c r="NOL457" s="259"/>
      <c r="NOM457" s="259"/>
      <c r="NON457" s="394"/>
      <c r="NOO457" s="394"/>
      <c r="NOP457" s="270"/>
      <c r="NOQ457" s="263"/>
      <c r="NOR457" s="271"/>
      <c r="NOS457" s="271"/>
      <c r="NOT457" s="271"/>
      <c r="NOU457" s="271"/>
      <c r="NOV457" s="271"/>
      <c r="NOW457" s="395"/>
      <c r="NOX457" s="259"/>
      <c r="NOY457" s="259"/>
      <c r="NOZ457" s="394"/>
      <c r="NPA457" s="394"/>
      <c r="NPB457" s="270"/>
      <c r="NPC457" s="263"/>
      <c r="NPD457" s="271"/>
      <c r="NPE457" s="271"/>
      <c r="NPF457" s="271"/>
      <c r="NPG457" s="271"/>
      <c r="NPH457" s="271"/>
      <c r="NPI457" s="395"/>
      <c r="NPJ457" s="259"/>
      <c r="NPK457" s="259"/>
      <c r="NPL457" s="394"/>
      <c r="NPM457" s="394"/>
      <c r="NPN457" s="270"/>
      <c r="NPO457" s="263"/>
      <c r="NPP457" s="271"/>
      <c r="NPQ457" s="271"/>
      <c r="NPR457" s="271"/>
      <c r="NPS457" s="271"/>
      <c r="NPT457" s="271"/>
      <c r="NPU457" s="395"/>
      <c r="NPV457" s="259"/>
      <c r="NPW457" s="259"/>
      <c r="NPX457" s="394"/>
      <c r="NPY457" s="394"/>
      <c r="NPZ457" s="270"/>
      <c r="NQA457" s="263"/>
      <c r="NQB457" s="271"/>
      <c r="NQC457" s="271"/>
      <c r="NQD457" s="271"/>
      <c r="NQE457" s="271"/>
      <c r="NQF457" s="271"/>
      <c r="NQG457" s="395"/>
      <c r="NQH457" s="259"/>
      <c r="NQI457" s="259"/>
      <c r="NQJ457" s="394"/>
      <c r="NQK457" s="394"/>
      <c r="NQL457" s="270"/>
      <c r="NQM457" s="263"/>
      <c r="NQN457" s="271"/>
      <c r="NQO457" s="271"/>
      <c r="NQP457" s="271"/>
      <c r="NQQ457" s="271"/>
      <c r="NQR457" s="271"/>
      <c r="NQS457" s="395"/>
      <c r="NQT457" s="259"/>
      <c r="NQU457" s="259"/>
      <c r="NQV457" s="394"/>
      <c r="NQW457" s="394"/>
      <c r="NQX457" s="270"/>
      <c r="NQY457" s="263"/>
      <c r="NQZ457" s="271"/>
      <c r="NRA457" s="271"/>
      <c r="NRB457" s="271"/>
      <c r="NRC457" s="271"/>
      <c r="NRD457" s="271"/>
      <c r="NRE457" s="395"/>
      <c r="NRF457" s="259"/>
      <c r="NRG457" s="259"/>
      <c r="NRH457" s="394"/>
      <c r="NRI457" s="394"/>
      <c r="NRJ457" s="270"/>
      <c r="NRK457" s="263"/>
      <c r="NRL457" s="271"/>
      <c r="NRM457" s="271"/>
      <c r="NRN457" s="271"/>
      <c r="NRO457" s="271"/>
      <c r="NRP457" s="271"/>
      <c r="NRQ457" s="395"/>
      <c r="NRR457" s="259"/>
      <c r="NRS457" s="259"/>
      <c r="NRT457" s="394"/>
      <c r="NRU457" s="394"/>
      <c r="NRV457" s="270"/>
      <c r="NRW457" s="263"/>
      <c r="NRX457" s="271"/>
      <c r="NRY457" s="271"/>
      <c r="NRZ457" s="271"/>
      <c r="NSA457" s="271"/>
      <c r="NSB457" s="271"/>
      <c r="NSC457" s="395"/>
      <c r="NSD457" s="259"/>
      <c r="NSE457" s="259"/>
      <c r="NSF457" s="394"/>
      <c r="NSG457" s="394"/>
      <c r="NSH457" s="270"/>
      <c r="NSI457" s="263"/>
      <c r="NSJ457" s="271"/>
      <c r="NSK457" s="271"/>
      <c r="NSL457" s="271"/>
      <c r="NSM457" s="271"/>
      <c r="NSN457" s="271"/>
      <c r="NSO457" s="395"/>
      <c r="NSP457" s="259"/>
      <c r="NSQ457" s="259"/>
      <c r="NSR457" s="394"/>
      <c r="NSS457" s="394"/>
      <c r="NST457" s="270"/>
      <c r="NSU457" s="263"/>
      <c r="NSV457" s="271"/>
      <c r="NSW457" s="271"/>
      <c r="NSX457" s="271"/>
      <c r="NSY457" s="271"/>
      <c r="NSZ457" s="271"/>
      <c r="NTA457" s="395"/>
      <c r="NTB457" s="259"/>
      <c r="NTC457" s="259"/>
      <c r="NTD457" s="394"/>
      <c r="NTE457" s="394"/>
      <c r="NTF457" s="270"/>
      <c r="NTG457" s="263"/>
      <c r="NTH457" s="271"/>
      <c r="NTI457" s="271"/>
      <c r="NTJ457" s="271"/>
      <c r="NTK457" s="271"/>
      <c r="NTL457" s="271"/>
      <c r="NTM457" s="395"/>
      <c r="NTN457" s="259"/>
      <c r="NTO457" s="259"/>
      <c r="NTP457" s="394"/>
      <c r="NTQ457" s="394"/>
      <c r="NTR457" s="270"/>
      <c r="NTS457" s="263"/>
      <c r="NTT457" s="271"/>
      <c r="NTU457" s="271"/>
      <c r="NTV457" s="271"/>
      <c r="NTW457" s="271"/>
      <c r="NTX457" s="271"/>
      <c r="NTY457" s="395"/>
      <c r="NTZ457" s="259"/>
      <c r="NUA457" s="259"/>
      <c r="NUB457" s="394"/>
      <c r="NUC457" s="394"/>
      <c r="NUD457" s="270"/>
      <c r="NUE457" s="263"/>
      <c r="NUF457" s="271"/>
      <c r="NUG457" s="271"/>
      <c r="NUH457" s="271"/>
      <c r="NUI457" s="271"/>
      <c r="NUJ457" s="271"/>
      <c r="NUK457" s="395"/>
      <c r="NUL457" s="259"/>
      <c r="NUM457" s="259"/>
      <c r="NUN457" s="394"/>
      <c r="NUO457" s="394"/>
      <c r="NUP457" s="270"/>
      <c r="NUQ457" s="263"/>
      <c r="NUR457" s="271"/>
      <c r="NUS457" s="271"/>
      <c r="NUT457" s="271"/>
      <c r="NUU457" s="271"/>
      <c r="NUV457" s="271"/>
      <c r="NUW457" s="395"/>
      <c r="NUX457" s="259"/>
      <c r="NUY457" s="259"/>
      <c r="NUZ457" s="394"/>
      <c r="NVA457" s="394"/>
      <c r="NVB457" s="270"/>
      <c r="NVC457" s="263"/>
      <c r="NVD457" s="271"/>
      <c r="NVE457" s="271"/>
      <c r="NVF457" s="271"/>
      <c r="NVG457" s="271"/>
      <c r="NVH457" s="271"/>
      <c r="NVI457" s="395"/>
      <c r="NVJ457" s="259"/>
      <c r="NVK457" s="259"/>
      <c r="NVL457" s="394"/>
      <c r="NVM457" s="394"/>
      <c r="NVN457" s="270"/>
      <c r="NVO457" s="263"/>
      <c r="NVP457" s="271"/>
      <c r="NVQ457" s="271"/>
      <c r="NVR457" s="271"/>
      <c r="NVS457" s="271"/>
      <c r="NVT457" s="271"/>
      <c r="NVU457" s="395"/>
      <c r="NVV457" s="259"/>
      <c r="NVW457" s="259"/>
      <c r="NVX457" s="394"/>
      <c r="NVY457" s="394"/>
      <c r="NVZ457" s="270"/>
      <c r="NWA457" s="263"/>
      <c r="NWB457" s="271"/>
      <c r="NWC457" s="271"/>
      <c r="NWD457" s="271"/>
      <c r="NWE457" s="271"/>
      <c r="NWF457" s="271"/>
      <c r="NWG457" s="395"/>
      <c r="NWH457" s="259"/>
      <c r="NWI457" s="259"/>
      <c r="NWJ457" s="394"/>
      <c r="NWK457" s="394"/>
      <c r="NWL457" s="270"/>
      <c r="NWM457" s="263"/>
      <c r="NWN457" s="271"/>
      <c r="NWO457" s="271"/>
      <c r="NWP457" s="271"/>
      <c r="NWQ457" s="271"/>
      <c r="NWR457" s="271"/>
      <c r="NWS457" s="395"/>
      <c r="NWT457" s="259"/>
      <c r="NWU457" s="259"/>
      <c r="NWV457" s="394"/>
      <c r="NWW457" s="394"/>
      <c r="NWX457" s="270"/>
      <c r="NWY457" s="263"/>
      <c r="NWZ457" s="271"/>
      <c r="NXA457" s="271"/>
      <c r="NXB457" s="271"/>
      <c r="NXC457" s="271"/>
      <c r="NXD457" s="271"/>
      <c r="NXE457" s="395"/>
      <c r="NXF457" s="259"/>
      <c r="NXG457" s="259"/>
      <c r="NXH457" s="394"/>
      <c r="NXI457" s="394"/>
      <c r="NXJ457" s="270"/>
      <c r="NXK457" s="263"/>
      <c r="NXL457" s="271"/>
      <c r="NXM457" s="271"/>
      <c r="NXN457" s="271"/>
      <c r="NXO457" s="271"/>
      <c r="NXP457" s="271"/>
      <c r="NXQ457" s="395"/>
      <c r="NXR457" s="259"/>
      <c r="NXS457" s="259"/>
      <c r="NXT457" s="394"/>
      <c r="NXU457" s="394"/>
      <c r="NXV457" s="270"/>
      <c r="NXW457" s="263"/>
      <c r="NXX457" s="271"/>
      <c r="NXY457" s="271"/>
      <c r="NXZ457" s="271"/>
      <c r="NYA457" s="271"/>
      <c r="NYB457" s="271"/>
      <c r="NYC457" s="395"/>
      <c r="NYD457" s="259"/>
      <c r="NYE457" s="259"/>
      <c r="NYF457" s="394"/>
      <c r="NYG457" s="394"/>
      <c r="NYH457" s="270"/>
      <c r="NYI457" s="263"/>
      <c r="NYJ457" s="271"/>
      <c r="NYK457" s="271"/>
      <c r="NYL457" s="271"/>
      <c r="NYM457" s="271"/>
      <c r="NYN457" s="271"/>
      <c r="NYO457" s="395"/>
      <c r="NYP457" s="259"/>
      <c r="NYQ457" s="259"/>
      <c r="NYR457" s="394"/>
      <c r="NYS457" s="394"/>
      <c r="NYT457" s="270"/>
      <c r="NYU457" s="263"/>
      <c r="NYV457" s="271"/>
      <c r="NYW457" s="271"/>
      <c r="NYX457" s="271"/>
      <c r="NYY457" s="271"/>
      <c r="NYZ457" s="271"/>
      <c r="NZA457" s="395"/>
      <c r="NZB457" s="259"/>
      <c r="NZC457" s="259"/>
      <c r="NZD457" s="394"/>
      <c r="NZE457" s="394"/>
      <c r="NZF457" s="270"/>
      <c r="NZG457" s="263"/>
      <c r="NZH457" s="271"/>
      <c r="NZI457" s="271"/>
      <c r="NZJ457" s="271"/>
      <c r="NZK457" s="271"/>
      <c r="NZL457" s="271"/>
      <c r="NZM457" s="395"/>
      <c r="NZN457" s="259"/>
      <c r="NZO457" s="259"/>
      <c r="NZP457" s="394"/>
      <c r="NZQ457" s="394"/>
      <c r="NZR457" s="270"/>
      <c r="NZS457" s="263"/>
      <c r="NZT457" s="271"/>
      <c r="NZU457" s="271"/>
      <c r="NZV457" s="271"/>
      <c r="NZW457" s="271"/>
      <c r="NZX457" s="271"/>
      <c r="NZY457" s="395"/>
      <c r="NZZ457" s="259"/>
      <c r="OAA457" s="259"/>
      <c r="OAB457" s="394"/>
      <c r="OAC457" s="394"/>
      <c r="OAD457" s="270"/>
      <c r="OAE457" s="263"/>
      <c r="OAF457" s="271"/>
      <c r="OAG457" s="271"/>
      <c r="OAH457" s="271"/>
      <c r="OAI457" s="271"/>
      <c r="OAJ457" s="271"/>
      <c r="OAK457" s="395"/>
      <c r="OAL457" s="259"/>
      <c r="OAM457" s="259"/>
      <c r="OAN457" s="394"/>
      <c r="OAO457" s="394"/>
      <c r="OAP457" s="270"/>
      <c r="OAQ457" s="263"/>
      <c r="OAR457" s="271"/>
      <c r="OAS457" s="271"/>
      <c r="OAT457" s="271"/>
      <c r="OAU457" s="271"/>
      <c r="OAV457" s="271"/>
      <c r="OAW457" s="395"/>
      <c r="OAX457" s="259"/>
      <c r="OAY457" s="259"/>
      <c r="OAZ457" s="394"/>
      <c r="OBA457" s="394"/>
      <c r="OBB457" s="270"/>
      <c r="OBC457" s="263"/>
      <c r="OBD457" s="271"/>
      <c r="OBE457" s="271"/>
      <c r="OBF457" s="271"/>
      <c r="OBG457" s="271"/>
      <c r="OBH457" s="271"/>
      <c r="OBI457" s="395"/>
      <c r="OBJ457" s="259"/>
      <c r="OBK457" s="259"/>
      <c r="OBL457" s="394"/>
      <c r="OBM457" s="394"/>
      <c r="OBN457" s="270"/>
      <c r="OBO457" s="263"/>
      <c r="OBP457" s="271"/>
      <c r="OBQ457" s="271"/>
      <c r="OBR457" s="271"/>
      <c r="OBS457" s="271"/>
      <c r="OBT457" s="271"/>
      <c r="OBU457" s="395"/>
      <c r="OBV457" s="259"/>
      <c r="OBW457" s="259"/>
      <c r="OBX457" s="394"/>
      <c r="OBY457" s="394"/>
      <c r="OBZ457" s="270"/>
      <c r="OCA457" s="263"/>
      <c r="OCB457" s="271"/>
      <c r="OCC457" s="271"/>
      <c r="OCD457" s="271"/>
      <c r="OCE457" s="271"/>
      <c r="OCF457" s="271"/>
      <c r="OCG457" s="395"/>
      <c r="OCH457" s="259"/>
      <c r="OCI457" s="259"/>
      <c r="OCJ457" s="394"/>
      <c r="OCK457" s="394"/>
      <c r="OCL457" s="270"/>
      <c r="OCM457" s="263"/>
      <c r="OCN457" s="271"/>
      <c r="OCO457" s="271"/>
      <c r="OCP457" s="271"/>
      <c r="OCQ457" s="271"/>
      <c r="OCR457" s="271"/>
      <c r="OCS457" s="395"/>
      <c r="OCT457" s="259"/>
      <c r="OCU457" s="259"/>
      <c r="OCV457" s="394"/>
      <c r="OCW457" s="394"/>
      <c r="OCX457" s="270"/>
      <c r="OCY457" s="263"/>
      <c r="OCZ457" s="271"/>
      <c r="ODA457" s="271"/>
      <c r="ODB457" s="271"/>
      <c r="ODC457" s="271"/>
      <c r="ODD457" s="271"/>
      <c r="ODE457" s="395"/>
      <c r="ODF457" s="259"/>
      <c r="ODG457" s="259"/>
      <c r="ODH457" s="394"/>
      <c r="ODI457" s="394"/>
      <c r="ODJ457" s="270"/>
      <c r="ODK457" s="263"/>
      <c r="ODL457" s="271"/>
      <c r="ODM457" s="271"/>
      <c r="ODN457" s="271"/>
      <c r="ODO457" s="271"/>
      <c r="ODP457" s="271"/>
      <c r="ODQ457" s="395"/>
      <c r="ODR457" s="259"/>
      <c r="ODS457" s="259"/>
      <c r="ODT457" s="394"/>
      <c r="ODU457" s="394"/>
      <c r="ODV457" s="270"/>
      <c r="ODW457" s="263"/>
      <c r="ODX457" s="271"/>
      <c r="ODY457" s="271"/>
      <c r="ODZ457" s="271"/>
      <c r="OEA457" s="271"/>
      <c r="OEB457" s="271"/>
      <c r="OEC457" s="395"/>
      <c r="OED457" s="259"/>
      <c r="OEE457" s="259"/>
      <c r="OEF457" s="394"/>
      <c r="OEG457" s="394"/>
      <c r="OEH457" s="270"/>
      <c r="OEI457" s="263"/>
      <c r="OEJ457" s="271"/>
      <c r="OEK457" s="271"/>
      <c r="OEL457" s="271"/>
      <c r="OEM457" s="271"/>
      <c r="OEN457" s="271"/>
      <c r="OEO457" s="395"/>
      <c r="OEP457" s="259"/>
      <c r="OEQ457" s="259"/>
      <c r="OER457" s="394"/>
      <c r="OES457" s="394"/>
      <c r="OET457" s="270"/>
      <c r="OEU457" s="263"/>
      <c r="OEV457" s="271"/>
      <c r="OEW457" s="271"/>
      <c r="OEX457" s="271"/>
      <c r="OEY457" s="271"/>
      <c r="OEZ457" s="271"/>
      <c r="OFA457" s="395"/>
      <c r="OFB457" s="259"/>
      <c r="OFC457" s="259"/>
      <c r="OFD457" s="394"/>
      <c r="OFE457" s="394"/>
      <c r="OFF457" s="270"/>
      <c r="OFG457" s="263"/>
      <c r="OFH457" s="271"/>
      <c r="OFI457" s="271"/>
      <c r="OFJ457" s="271"/>
      <c r="OFK457" s="271"/>
      <c r="OFL457" s="271"/>
      <c r="OFM457" s="395"/>
      <c r="OFN457" s="259"/>
      <c r="OFO457" s="259"/>
      <c r="OFP457" s="394"/>
      <c r="OFQ457" s="394"/>
      <c r="OFR457" s="270"/>
      <c r="OFS457" s="263"/>
      <c r="OFT457" s="271"/>
      <c r="OFU457" s="271"/>
      <c r="OFV457" s="271"/>
      <c r="OFW457" s="271"/>
      <c r="OFX457" s="271"/>
      <c r="OFY457" s="395"/>
      <c r="OFZ457" s="259"/>
      <c r="OGA457" s="259"/>
      <c r="OGB457" s="394"/>
      <c r="OGC457" s="394"/>
      <c r="OGD457" s="270"/>
      <c r="OGE457" s="263"/>
      <c r="OGF457" s="271"/>
      <c r="OGG457" s="271"/>
      <c r="OGH457" s="271"/>
      <c r="OGI457" s="271"/>
      <c r="OGJ457" s="271"/>
      <c r="OGK457" s="395"/>
      <c r="OGL457" s="259"/>
      <c r="OGM457" s="259"/>
      <c r="OGN457" s="394"/>
      <c r="OGO457" s="394"/>
      <c r="OGP457" s="270"/>
      <c r="OGQ457" s="263"/>
      <c r="OGR457" s="271"/>
      <c r="OGS457" s="271"/>
      <c r="OGT457" s="271"/>
      <c r="OGU457" s="271"/>
      <c r="OGV457" s="271"/>
      <c r="OGW457" s="395"/>
      <c r="OGX457" s="259"/>
      <c r="OGY457" s="259"/>
      <c r="OGZ457" s="394"/>
      <c r="OHA457" s="394"/>
      <c r="OHB457" s="270"/>
      <c r="OHC457" s="263"/>
      <c r="OHD457" s="271"/>
      <c r="OHE457" s="271"/>
      <c r="OHF457" s="271"/>
      <c r="OHG457" s="271"/>
      <c r="OHH457" s="271"/>
      <c r="OHI457" s="395"/>
      <c r="OHJ457" s="259"/>
      <c r="OHK457" s="259"/>
      <c r="OHL457" s="394"/>
      <c r="OHM457" s="394"/>
      <c r="OHN457" s="270"/>
      <c r="OHO457" s="263"/>
      <c r="OHP457" s="271"/>
      <c r="OHQ457" s="271"/>
      <c r="OHR457" s="271"/>
      <c r="OHS457" s="271"/>
      <c r="OHT457" s="271"/>
      <c r="OHU457" s="395"/>
      <c r="OHV457" s="259"/>
      <c r="OHW457" s="259"/>
      <c r="OHX457" s="394"/>
      <c r="OHY457" s="394"/>
      <c r="OHZ457" s="270"/>
      <c r="OIA457" s="263"/>
      <c r="OIB457" s="271"/>
      <c r="OIC457" s="271"/>
      <c r="OID457" s="271"/>
      <c r="OIE457" s="271"/>
      <c r="OIF457" s="271"/>
      <c r="OIG457" s="395"/>
      <c r="OIH457" s="259"/>
      <c r="OII457" s="259"/>
      <c r="OIJ457" s="394"/>
      <c r="OIK457" s="394"/>
      <c r="OIL457" s="270"/>
      <c r="OIM457" s="263"/>
      <c r="OIN457" s="271"/>
      <c r="OIO457" s="271"/>
      <c r="OIP457" s="271"/>
      <c r="OIQ457" s="271"/>
      <c r="OIR457" s="271"/>
      <c r="OIS457" s="395"/>
      <c r="OIT457" s="259"/>
      <c r="OIU457" s="259"/>
      <c r="OIV457" s="394"/>
      <c r="OIW457" s="394"/>
      <c r="OIX457" s="270"/>
      <c r="OIY457" s="263"/>
      <c r="OIZ457" s="271"/>
      <c r="OJA457" s="271"/>
      <c r="OJB457" s="271"/>
      <c r="OJC457" s="271"/>
      <c r="OJD457" s="271"/>
      <c r="OJE457" s="395"/>
      <c r="OJF457" s="259"/>
      <c r="OJG457" s="259"/>
      <c r="OJH457" s="394"/>
      <c r="OJI457" s="394"/>
      <c r="OJJ457" s="270"/>
      <c r="OJK457" s="263"/>
      <c r="OJL457" s="271"/>
      <c r="OJM457" s="271"/>
      <c r="OJN457" s="271"/>
      <c r="OJO457" s="271"/>
      <c r="OJP457" s="271"/>
      <c r="OJQ457" s="395"/>
      <c r="OJR457" s="259"/>
      <c r="OJS457" s="259"/>
      <c r="OJT457" s="394"/>
      <c r="OJU457" s="394"/>
      <c r="OJV457" s="270"/>
      <c r="OJW457" s="263"/>
      <c r="OJX457" s="271"/>
      <c r="OJY457" s="271"/>
      <c r="OJZ457" s="271"/>
      <c r="OKA457" s="271"/>
      <c r="OKB457" s="271"/>
      <c r="OKC457" s="395"/>
      <c r="OKD457" s="259"/>
      <c r="OKE457" s="259"/>
      <c r="OKF457" s="394"/>
      <c r="OKG457" s="394"/>
      <c r="OKH457" s="270"/>
      <c r="OKI457" s="263"/>
      <c r="OKJ457" s="271"/>
      <c r="OKK457" s="271"/>
      <c r="OKL457" s="271"/>
      <c r="OKM457" s="271"/>
      <c r="OKN457" s="271"/>
      <c r="OKO457" s="395"/>
      <c r="OKP457" s="259"/>
      <c r="OKQ457" s="259"/>
      <c r="OKR457" s="394"/>
      <c r="OKS457" s="394"/>
      <c r="OKT457" s="270"/>
      <c r="OKU457" s="263"/>
      <c r="OKV457" s="271"/>
      <c r="OKW457" s="271"/>
      <c r="OKX457" s="271"/>
      <c r="OKY457" s="271"/>
      <c r="OKZ457" s="271"/>
      <c r="OLA457" s="395"/>
      <c r="OLB457" s="259"/>
      <c r="OLC457" s="259"/>
      <c r="OLD457" s="394"/>
      <c r="OLE457" s="394"/>
      <c r="OLF457" s="270"/>
      <c r="OLG457" s="263"/>
      <c r="OLH457" s="271"/>
      <c r="OLI457" s="271"/>
      <c r="OLJ457" s="271"/>
      <c r="OLK457" s="271"/>
      <c r="OLL457" s="271"/>
      <c r="OLM457" s="395"/>
      <c r="OLN457" s="259"/>
      <c r="OLO457" s="259"/>
      <c r="OLP457" s="394"/>
      <c r="OLQ457" s="394"/>
      <c r="OLR457" s="270"/>
      <c r="OLS457" s="263"/>
      <c r="OLT457" s="271"/>
      <c r="OLU457" s="271"/>
      <c r="OLV457" s="271"/>
      <c r="OLW457" s="271"/>
      <c r="OLX457" s="271"/>
      <c r="OLY457" s="395"/>
      <c r="OLZ457" s="259"/>
      <c r="OMA457" s="259"/>
      <c r="OMB457" s="394"/>
      <c r="OMC457" s="394"/>
      <c r="OMD457" s="270"/>
      <c r="OME457" s="263"/>
      <c r="OMF457" s="271"/>
      <c r="OMG457" s="271"/>
      <c r="OMH457" s="271"/>
      <c r="OMI457" s="271"/>
      <c r="OMJ457" s="271"/>
      <c r="OMK457" s="395"/>
      <c r="OML457" s="259"/>
      <c r="OMM457" s="259"/>
      <c r="OMN457" s="394"/>
      <c r="OMO457" s="394"/>
      <c r="OMP457" s="270"/>
      <c r="OMQ457" s="263"/>
      <c r="OMR457" s="271"/>
      <c r="OMS457" s="271"/>
      <c r="OMT457" s="271"/>
      <c r="OMU457" s="271"/>
      <c r="OMV457" s="271"/>
      <c r="OMW457" s="395"/>
      <c r="OMX457" s="259"/>
      <c r="OMY457" s="259"/>
      <c r="OMZ457" s="394"/>
      <c r="ONA457" s="394"/>
      <c r="ONB457" s="270"/>
      <c r="ONC457" s="263"/>
      <c r="OND457" s="271"/>
      <c r="ONE457" s="271"/>
      <c r="ONF457" s="271"/>
      <c r="ONG457" s="271"/>
      <c r="ONH457" s="271"/>
      <c r="ONI457" s="395"/>
      <c r="ONJ457" s="259"/>
      <c r="ONK457" s="259"/>
      <c r="ONL457" s="394"/>
      <c r="ONM457" s="394"/>
      <c r="ONN457" s="270"/>
      <c r="ONO457" s="263"/>
      <c r="ONP457" s="271"/>
      <c r="ONQ457" s="271"/>
      <c r="ONR457" s="271"/>
      <c r="ONS457" s="271"/>
      <c r="ONT457" s="271"/>
      <c r="ONU457" s="395"/>
      <c r="ONV457" s="259"/>
      <c r="ONW457" s="259"/>
      <c r="ONX457" s="394"/>
      <c r="ONY457" s="394"/>
      <c r="ONZ457" s="270"/>
      <c r="OOA457" s="263"/>
      <c r="OOB457" s="271"/>
      <c r="OOC457" s="271"/>
      <c r="OOD457" s="271"/>
      <c r="OOE457" s="271"/>
      <c r="OOF457" s="271"/>
      <c r="OOG457" s="395"/>
      <c r="OOH457" s="259"/>
      <c r="OOI457" s="259"/>
      <c r="OOJ457" s="394"/>
      <c r="OOK457" s="394"/>
      <c r="OOL457" s="270"/>
      <c r="OOM457" s="263"/>
      <c r="OON457" s="271"/>
      <c r="OOO457" s="271"/>
      <c r="OOP457" s="271"/>
      <c r="OOQ457" s="271"/>
      <c r="OOR457" s="271"/>
      <c r="OOS457" s="395"/>
      <c r="OOT457" s="259"/>
      <c r="OOU457" s="259"/>
      <c r="OOV457" s="394"/>
      <c r="OOW457" s="394"/>
      <c r="OOX457" s="270"/>
      <c r="OOY457" s="263"/>
      <c r="OOZ457" s="271"/>
      <c r="OPA457" s="271"/>
      <c r="OPB457" s="271"/>
      <c r="OPC457" s="271"/>
      <c r="OPD457" s="271"/>
      <c r="OPE457" s="395"/>
      <c r="OPF457" s="259"/>
      <c r="OPG457" s="259"/>
      <c r="OPH457" s="394"/>
      <c r="OPI457" s="394"/>
      <c r="OPJ457" s="270"/>
      <c r="OPK457" s="263"/>
      <c r="OPL457" s="271"/>
      <c r="OPM457" s="271"/>
      <c r="OPN457" s="271"/>
      <c r="OPO457" s="271"/>
      <c r="OPP457" s="271"/>
      <c r="OPQ457" s="395"/>
      <c r="OPR457" s="259"/>
      <c r="OPS457" s="259"/>
      <c r="OPT457" s="394"/>
      <c r="OPU457" s="394"/>
      <c r="OPV457" s="270"/>
      <c r="OPW457" s="263"/>
      <c r="OPX457" s="271"/>
      <c r="OPY457" s="271"/>
      <c r="OPZ457" s="271"/>
      <c r="OQA457" s="271"/>
      <c r="OQB457" s="271"/>
      <c r="OQC457" s="395"/>
      <c r="OQD457" s="259"/>
      <c r="OQE457" s="259"/>
      <c r="OQF457" s="394"/>
      <c r="OQG457" s="394"/>
      <c r="OQH457" s="270"/>
      <c r="OQI457" s="263"/>
      <c r="OQJ457" s="271"/>
      <c r="OQK457" s="271"/>
      <c r="OQL457" s="271"/>
      <c r="OQM457" s="271"/>
      <c r="OQN457" s="271"/>
      <c r="OQO457" s="395"/>
      <c r="OQP457" s="259"/>
      <c r="OQQ457" s="259"/>
      <c r="OQR457" s="394"/>
      <c r="OQS457" s="394"/>
      <c r="OQT457" s="270"/>
      <c r="OQU457" s="263"/>
      <c r="OQV457" s="271"/>
      <c r="OQW457" s="271"/>
      <c r="OQX457" s="271"/>
      <c r="OQY457" s="271"/>
      <c r="OQZ457" s="271"/>
      <c r="ORA457" s="395"/>
      <c r="ORB457" s="259"/>
      <c r="ORC457" s="259"/>
      <c r="ORD457" s="394"/>
      <c r="ORE457" s="394"/>
      <c r="ORF457" s="270"/>
      <c r="ORG457" s="263"/>
      <c r="ORH457" s="271"/>
      <c r="ORI457" s="271"/>
      <c r="ORJ457" s="271"/>
      <c r="ORK457" s="271"/>
      <c r="ORL457" s="271"/>
      <c r="ORM457" s="395"/>
      <c r="ORN457" s="259"/>
      <c r="ORO457" s="259"/>
      <c r="ORP457" s="394"/>
      <c r="ORQ457" s="394"/>
      <c r="ORR457" s="270"/>
      <c r="ORS457" s="263"/>
      <c r="ORT457" s="271"/>
      <c r="ORU457" s="271"/>
      <c r="ORV457" s="271"/>
      <c r="ORW457" s="271"/>
      <c r="ORX457" s="271"/>
      <c r="ORY457" s="395"/>
      <c r="ORZ457" s="259"/>
      <c r="OSA457" s="259"/>
      <c r="OSB457" s="394"/>
      <c r="OSC457" s="394"/>
      <c r="OSD457" s="270"/>
      <c r="OSE457" s="263"/>
      <c r="OSF457" s="271"/>
      <c r="OSG457" s="271"/>
      <c r="OSH457" s="271"/>
      <c r="OSI457" s="271"/>
      <c r="OSJ457" s="271"/>
      <c r="OSK457" s="395"/>
      <c r="OSL457" s="259"/>
      <c r="OSM457" s="259"/>
      <c r="OSN457" s="394"/>
      <c r="OSO457" s="394"/>
      <c r="OSP457" s="270"/>
      <c r="OSQ457" s="263"/>
      <c r="OSR457" s="271"/>
      <c r="OSS457" s="271"/>
      <c r="OST457" s="271"/>
      <c r="OSU457" s="271"/>
      <c r="OSV457" s="271"/>
      <c r="OSW457" s="395"/>
      <c r="OSX457" s="259"/>
      <c r="OSY457" s="259"/>
      <c r="OSZ457" s="394"/>
      <c r="OTA457" s="394"/>
      <c r="OTB457" s="270"/>
      <c r="OTC457" s="263"/>
      <c r="OTD457" s="271"/>
      <c r="OTE457" s="271"/>
      <c r="OTF457" s="271"/>
      <c r="OTG457" s="271"/>
      <c r="OTH457" s="271"/>
      <c r="OTI457" s="395"/>
      <c r="OTJ457" s="259"/>
      <c r="OTK457" s="259"/>
      <c r="OTL457" s="394"/>
      <c r="OTM457" s="394"/>
      <c r="OTN457" s="270"/>
      <c r="OTO457" s="263"/>
      <c r="OTP457" s="271"/>
      <c r="OTQ457" s="271"/>
      <c r="OTR457" s="271"/>
      <c r="OTS457" s="271"/>
      <c r="OTT457" s="271"/>
      <c r="OTU457" s="395"/>
      <c r="OTV457" s="259"/>
      <c r="OTW457" s="259"/>
      <c r="OTX457" s="394"/>
      <c r="OTY457" s="394"/>
      <c r="OTZ457" s="270"/>
      <c r="OUA457" s="263"/>
      <c r="OUB457" s="271"/>
      <c r="OUC457" s="271"/>
      <c r="OUD457" s="271"/>
      <c r="OUE457" s="271"/>
      <c r="OUF457" s="271"/>
      <c r="OUG457" s="395"/>
      <c r="OUH457" s="259"/>
      <c r="OUI457" s="259"/>
      <c r="OUJ457" s="394"/>
      <c r="OUK457" s="394"/>
      <c r="OUL457" s="270"/>
      <c r="OUM457" s="263"/>
      <c r="OUN457" s="271"/>
      <c r="OUO457" s="271"/>
      <c r="OUP457" s="271"/>
      <c r="OUQ457" s="271"/>
      <c r="OUR457" s="271"/>
      <c r="OUS457" s="395"/>
      <c r="OUT457" s="259"/>
      <c r="OUU457" s="259"/>
      <c r="OUV457" s="394"/>
      <c r="OUW457" s="394"/>
      <c r="OUX457" s="270"/>
      <c r="OUY457" s="263"/>
      <c r="OUZ457" s="271"/>
      <c r="OVA457" s="271"/>
      <c r="OVB457" s="271"/>
      <c r="OVC457" s="271"/>
      <c r="OVD457" s="271"/>
      <c r="OVE457" s="395"/>
      <c r="OVF457" s="259"/>
      <c r="OVG457" s="259"/>
      <c r="OVH457" s="394"/>
      <c r="OVI457" s="394"/>
      <c r="OVJ457" s="270"/>
      <c r="OVK457" s="263"/>
      <c r="OVL457" s="271"/>
      <c r="OVM457" s="271"/>
      <c r="OVN457" s="271"/>
      <c r="OVO457" s="271"/>
      <c r="OVP457" s="271"/>
      <c r="OVQ457" s="395"/>
      <c r="OVR457" s="259"/>
      <c r="OVS457" s="259"/>
      <c r="OVT457" s="394"/>
      <c r="OVU457" s="394"/>
      <c r="OVV457" s="270"/>
      <c r="OVW457" s="263"/>
      <c r="OVX457" s="271"/>
      <c r="OVY457" s="271"/>
      <c r="OVZ457" s="271"/>
      <c r="OWA457" s="271"/>
      <c r="OWB457" s="271"/>
      <c r="OWC457" s="395"/>
      <c r="OWD457" s="259"/>
      <c r="OWE457" s="259"/>
      <c r="OWF457" s="394"/>
      <c r="OWG457" s="394"/>
      <c r="OWH457" s="270"/>
      <c r="OWI457" s="263"/>
      <c r="OWJ457" s="271"/>
      <c r="OWK457" s="271"/>
      <c r="OWL457" s="271"/>
      <c r="OWM457" s="271"/>
      <c r="OWN457" s="271"/>
      <c r="OWO457" s="395"/>
      <c r="OWP457" s="259"/>
      <c r="OWQ457" s="259"/>
      <c r="OWR457" s="394"/>
      <c r="OWS457" s="394"/>
      <c r="OWT457" s="270"/>
      <c r="OWU457" s="263"/>
      <c r="OWV457" s="271"/>
      <c r="OWW457" s="271"/>
      <c r="OWX457" s="271"/>
      <c r="OWY457" s="271"/>
      <c r="OWZ457" s="271"/>
      <c r="OXA457" s="395"/>
      <c r="OXB457" s="259"/>
      <c r="OXC457" s="259"/>
      <c r="OXD457" s="394"/>
      <c r="OXE457" s="394"/>
      <c r="OXF457" s="270"/>
      <c r="OXG457" s="263"/>
      <c r="OXH457" s="271"/>
      <c r="OXI457" s="271"/>
      <c r="OXJ457" s="271"/>
      <c r="OXK457" s="271"/>
      <c r="OXL457" s="271"/>
      <c r="OXM457" s="395"/>
      <c r="OXN457" s="259"/>
      <c r="OXO457" s="259"/>
      <c r="OXP457" s="394"/>
      <c r="OXQ457" s="394"/>
      <c r="OXR457" s="270"/>
      <c r="OXS457" s="263"/>
      <c r="OXT457" s="271"/>
      <c r="OXU457" s="271"/>
      <c r="OXV457" s="271"/>
      <c r="OXW457" s="271"/>
      <c r="OXX457" s="271"/>
      <c r="OXY457" s="395"/>
      <c r="OXZ457" s="259"/>
      <c r="OYA457" s="259"/>
      <c r="OYB457" s="394"/>
      <c r="OYC457" s="394"/>
      <c r="OYD457" s="270"/>
      <c r="OYE457" s="263"/>
      <c r="OYF457" s="271"/>
      <c r="OYG457" s="271"/>
      <c r="OYH457" s="271"/>
      <c r="OYI457" s="271"/>
      <c r="OYJ457" s="271"/>
      <c r="OYK457" s="395"/>
      <c r="OYL457" s="259"/>
      <c r="OYM457" s="259"/>
      <c r="OYN457" s="394"/>
      <c r="OYO457" s="394"/>
      <c r="OYP457" s="270"/>
      <c r="OYQ457" s="263"/>
      <c r="OYR457" s="271"/>
      <c r="OYS457" s="271"/>
      <c r="OYT457" s="271"/>
      <c r="OYU457" s="271"/>
      <c r="OYV457" s="271"/>
      <c r="OYW457" s="395"/>
      <c r="OYX457" s="259"/>
      <c r="OYY457" s="259"/>
      <c r="OYZ457" s="394"/>
      <c r="OZA457" s="394"/>
      <c r="OZB457" s="270"/>
      <c r="OZC457" s="263"/>
      <c r="OZD457" s="271"/>
      <c r="OZE457" s="271"/>
      <c r="OZF457" s="271"/>
      <c r="OZG457" s="271"/>
      <c r="OZH457" s="271"/>
      <c r="OZI457" s="395"/>
      <c r="OZJ457" s="259"/>
      <c r="OZK457" s="259"/>
      <c r="OZL457" s="394"/>
      <c r="OZM457" s="394"/>
      <c r="OZN457" s="270"/>
      <c r="OZO457" s="263"/>
      <c r="OZP457" s="271"/>
      <c r="OZQ457" s="271"/>
      <c r="OZR457" s="271"/>
      <c r="OZS457" s="271"/>
      <c r="OZT457" s="271"/>
      <c r="OZU457" s="395"/>
      <c r="OZV457" s="259"/>
      <c r="OZW457" s="259"/>
      <c r="OZX457" s="394"/>
      <c r="OZY457" s="394"/>
      <c r="OZZ457" s="270"/>
      <c r="PAA457" s="263"/>
      <c r="PAB457" s="271"/>
      <c r="PAC457" s="271"/>
      <c r="PAD457" s="271"/>
      <c r="PAE457" s="271"/>
      <c r="PAF457" s="271"/>
      <c r="PAG457" s="395"/>
      <c r="PAH457" s="259"/>
      <c r="PAI457" s="259"/>
      <c r="PAJ457" s="394"/>
      <c r="PAK457" s="394"/>
      <c r="PAL457" s="270"/>
      <c r="PAM457" s="263"/>
      <c r="PAN457" s="271"/>
      <c r="PAO457" s="271"/>
      <c r="PAP457" s="271"/>
      <c r="PAQ457" s="271"/>
      <c r="PAR457" s="271"/>
      <c r="PAS457" s="395"/>
      <c r="PAT457" s="259"/>
      <c r="PAU457" s="259"/>
      <c r="PAV457" s="394"/>
      <c r="PAW457" s="394"/>
      <c r="PAX457" s="270"/>
      <c r="PAY457" s="263"/>
      <c r="PAZ457" s="271"/>
      <c r="PBA457" s="271"/>
      <c r="PBB457" s="271"/>
      <c r="PBC457" s="271"/>
      <c r="PBD457" s="271"/>
      <c r="PBE457" s="395"/>
      <c r="PBF457" s="259"/>
      <c r="PBG457" s="259"/>
      <c r="PBH457" s="394"/>
      <c r="PBI457" s="394"/>
      <c r="PBJ457" s="270"/>
      <c r="PBK457" s="263"/>
      <c r="PBL457" s="271"/>
      <c r="PBM457" s="271"/>
      <c r="PBN457" s="271"/>
      <c r="PBO457" s="271"/>
      <c r="PBP457" s="271"/>
      <c r="PBQ457" s="395"/>
      <c r="PBR457" s="259"/>
      <c r="PBS457" s="259"/>
      <c r="PBT457" s="394"/>
      <c r="PBU457" s="394"/>
      <c r="PBV457" s="270"/>
      <c r="PBW457" s="263"/>
      <c r="PBX457" s="271"/>
      <c r="PBY457" s="271"/>
      <c r="PBZ457" s="271"/>
      <c r="PCA457" s="271"/>
      <c r="PCB457" s="271"/>
      <c r="PCC457" s="395"/>
      <c r="PCD457" s="259"/>
      <c r="PCE457" s="259"/>
      <c r="PCF457" s="394"/>
      <c r="PCG457" s="394"/>
      <c r="PCH457" s="270"/>
      <c r="PCI457" s="263"/>
      <c r="PCJ457" s="271"/>
      <c r="PCK457" s="271"/>
      <c r="PCL457" s="271"/>
      <c r="PCM457" s="271"/>
      <c r="PCN457" s="271"/>
      <c r="PCO457" s="395"/>
      <c r="PCP457" s="259"/>
      <c r="PCQ457" s="259"/>
      <c r="PCR457" s="394"/>
      <c r="PCS457" s="394"/>
      <c r="PCT457" s="270"/>
      <c r="PCU457" s="263"/>
      <c r="PCV457" s="271"/>
      <c r="PCW457" s="271"/>
      <c r="PCX457" s="271"/>
      <c r="PCY457" s="271"/>
      <c r="PCZ457" s="271"/>
      <c r="PDA457" s="395"/>
      <c r="PDB457" s="259"/>
      <c r="PDC457" s="259"/>
      <c r="PDD457" s="394"/>
      <c r="PDE457" s="394"/>
      <c r="PDF457" s="270"/>
      <c r="PDG457" s="263"/>
      <c r="PDH457" s="271"/>
      <c r="PDI457" s="271"/>
      <c r="PDJ457" s="271"/>
      <c r="PDK457" s="271"/>
      <c r="PDL457" s="271"/>
      <c r="PDM457" s="395"/>
      <c r="PDN457" s="259"/>
      <c r="PDO457" s="259"/>
      <c r="PDP457" s="394"/>
      <c r="PDQ457" s="394"/>
      <c r="PDR457" s="270"/>
      <c r="PDS457" s="263"/>
      <c r="PDT457" s="271"/>
      <c r="PDU457" s="271"/>
      <c r="PDV457" s="271"/>
      <c r="PDW457" s="271"/>
      <c r="PDX457" s="271"/>
      <c r="PDY457" s="395"/>
      <c r="PDZ457" s="259"/>
      <c r="PEA457" s="259"/>
      <c r="PEB457" s="394"/>
      <c r="PEC457" s="394"/>
      <c r="PED457" s="270"/>
      <c r="PEE457" s="263"/>
      <c r="PEF457" s="271"/>
      <c r="PEG457" s="271"/>
      <c r="PEH457" s="271"/>
      <c r="PEI457" s="271"/>
      <c r="PEJ457" s="271"/>
      <c r="PEK457" s="395"/>
      <c r="PEL457" s="259"/>
      <c r="PEM457" s="259"/>
      <c r="PEN457" s="394"/>
      <c r="PEO457" s="394"/>
      <c r="PEP457" s="270"/>
      <c r="PEQ457" s="263"/>
      <c r="PER457" s="271"/>
      <c r="PES457" s="271"/>
      <c r="PET457" s="271"/>
      <c r="PEU457" s="271"/>
      <c r="PEV457" s="271"/>
      <c r="PEW457" s="395"/>
      <c r="PEX457" s="259"/>
      <c r="PEY457" s="259"/>
      <c r="PEZ457" s="394"/>
      <c r="PFA457" s="394"/>
      <c r="PFB457" s="270"/>
      <c r="PFC457" s="263"/>
      <c r="PFD457" s="271"/>
      <c r="PFE457" s="271"/>
      <c r="PFF457" s="271"/>
      <c r="PFG457" s="271"/>
      <c r="PFH457" s="271"/>
      <c r="PFI457" s="395"/>
      <c r="PFJ457" s="259"/>
      <c r="PFK457" s="259"/>
      <c r="PFL457" s="394"/>
      <c r="PFM457" s="394"/>
      <c r="PFN457" s="270"/>
      <c r="PFO457" s="263"/>
      <c r="PFP457" s="271"/>
      <c r="PFQ457" s="271"/>
      <c r="PFR457" s="271"/>
      <c r="PFS457" s="271"/>
      <c r="PFT457" s="271"/>
      <c r="PFU457" s="395"/>
      <c r="PFV457" s="259"/>
      <c r="PFW457" s="259"/>
      <c r="PFX457" s="394"/>
      <c r="PFY457" s="394"/>
      <c r="PFZ457" s="270"/>
      <c r="PGA457" s="263"/>
      <c r="PGB457" s="271"/>
      <c r="PGC457" s="271"/>
      <c r="PGD457" s="271"/>
      <c r="PGE457" s="271"/>
      <c r="PGF457" s="271"/>
      <c r="PGG457" s="395"/>
      <c r="PGH457" s="259"/>
      <c r="PGI457" s="259"/>
      <c r="PGJ457" s="394"/>
      <c r="PGK457" s="394"/>
      <c r="PGL457" s="270"/>
      <c r="PGM457" s="263"/>
      <c r="PGN457" s="271"/>
      <c r="PGO457" s="271"/>
      <c r="PGP457" s="271"/>
      <c r="PGQ457" s="271"/>
      <c r="PGR457" s="271"/>
      <c r="PGS457" s="395"/>
      <c r="PGT457" s="259"/>
      <c r="PGU457" s="259"/>
      <c r="PGV457" s="394"/>
      <c r="PGW457" s="394"/>
      <c r="PGX457" s="270"/>
      <c r="PGY457" s="263"/>
      <c r="PGZ457" s="271"/>
      <c r="PHA457" s="271"/>
      <c r="PHB457" s="271"/>
      <c r="PHC457" s="271"/>
      <c r="PHD457" s="271"/>
      <c r="PHE457" s="395"/>
      <c r="PHF457" s="259"/>
      <c r="PHG457" s="259"/>
      <c r="PHH457" s="394"/>
      <c r="PHI457" s="394"/>
      <c r="PHJ457" s="270"/>
      <c r="PHK457" s="263"/>
      <c r="PHL457" s="271"/>
      <c r="PHM457" s="271"/>
      <c r="PHN457" s="271"/>
      <c r="PHO457" s="271"/>
      <c r="PHP457" s="271"/>
      <c r="PHQ457" s="395"/>
      <c r="PHR457" s="259"/>
      <c r="PHS457" s="259"/>
      <c r="PHT457" s="394"/>
      <c r="PHU457" s="394"/>
      <c r="PHV457" s="270"/>
      <c r="PHW457" s="263"/>
      <c r="PHX457" s="271"/>
      <c r="PHY457" s="271"/>
      <c r="PHZ457" s="271"/>
      <c r="PIA457" s="271"/>
      <c r="PIB457" s="271"/>
      <c r="PIC457" s="395"/>
      <c r="PID457" s="259"/>
      <c r="PIE457" s="259"/>
      <c r="PIF457" s="394"/>
      <c r="PIG457" s="394"/>
      <c r="PIH457" s="270"/>
      <c r="PII457" s="263"/>
      <c r="PIJ457" s="271"/>
      <c r="PIK457" s="271"/>
      <c r="PIL457" s="271"/>
      <c r="PIM457" s="271"/>
      <c r="PIN457" s="271"/>
      <c r="PIO457" s="395"/>
      <c r="PIP457" s="259"/>
      <c r="PIQ457" s="259"/>
      <c r="PIR457" s="394"/>
      <c r="PIS457" s="394"/>
      <c r="PIT457" s="270"/>
      <c r="PIU457" s="263"/>
      <c r="PIV457" s="271"/>
      <c r="PIW457" s="271"/>
      <c r="PIX457" s="271"/>
      <c r="PIY457" s="271"/>
      <c r="PIZ457" s="271"/>
      <c r="PJA457" s="395"/>
      <c r="PJB457" s="259"/>
      <c r="PJC457" s="259"/>
      <c r="PJD457" s="394"/>
      <c r="PJE457" s="394"/>
      <c r="PJF457" s="270"/>
      <c r="PJG457" s="263"/>
      <c r="PJH457" s="271"/>
      <c r="PJI457" s="271"/>
      <c r="PJJ457" s="271"/>
      <c r="PJK457" s="271"/>
      <c r="PJL457" s="271"/>
      <c r="PJM457" s="395"/>
      <c r="PJN457" s="259"/>
      <c r="PJO457" s="259"/>
      <c r="PJP457" s="394"/>
      <c r="PJQ457" s="394"/>
      <c r="PJR457" s="270"/>
      <c r="PJS457" s="263"/>
      <c r="PJT457" s="271"/>
      <c r="PJU457" s="271"/>
      <c r="PJV457" s="271"/>
      <c r="PJW457" s="271"/>
      <c r="PJX457" s="271"/>
      <c r="PJY457" s="395"/>
      <c r="PJZ457" s="259"/>
      <c r="PKA457" s="259"/>
      <c r="PKB457" s="394"/>
      <c r="PKC457" s="394"/>
      <c r="PKD457" s="270"/>
      <c r="PKE457" s="263"/>
      <c r="PKF457" s="271"/>
      <c r="PKG457" s="271"/>
      <c r="PKH457" s="271"/>
      <c r="PKI457" s="271"/>
      <c r="PKJ457" s="271"/>
      <c r="PKK457" s="395"/>
      <c r="PKL457" s="259"/>
      <c r="PKM457" s="259"/>
      <c r="PKN457" s="394"/>
      <c r="PKO457" s="394"/>
      <c r="PKP457" s="270"/>
      <c r="PKQ457" s="263"/>
      <c r="PKR457" s="271"/>
      <c r="PKS457" s="271"/>
      <c r="PKT457" s="271"/>
      <c r="PKU457" s="271"/>
      <c r="PKV457" s="271"/>
      <c r="PKW457" s="395"/>
      <c r="PKX457" s="259"/>
      <c r="PKY457" s="259"/>
      <c r="PKZ457" s="394"/>
      <c r="PLA457" s="394"/>
      <c r="PLB457" s="270"/>
      <c r="PLC457" s="263"/>
      <c r="PLD457" s="271"/>
      <c r="PLE457" s="271"/>
      <c r="PLF457" s="271"/>
      <c r="PLG457" s="271"/>
      <c r="PLH457" s="271"/>
      <c r="PLI457" s="395"/>
      <c r="PLJ457" s="259"/>
      <c r="PLK457" s="259"/>
      <c r="PLL457" s="394"/>
      <c r="PLM457" s="394"/>
      <c r="PLN457" s="270"/>
      <c r="PLO457" s="263"/>
      <c r="PLP457" s="271"/>
      <c r="PLQ457" s="271"/>
      <c r="PLR457" s="271"/>
      <c r="PLS457" s="271"/>
      <c r="PLT457" s="271"/>
      <c r="PLU457" s="395"/>
      <c r="PLV457" s="259"/>
      <c r="PLW457" s="259"/>
      <c r="PLX457" s="394"/>
      <c r="PLY457" s="394"/>
      <c r="PLZ457" s="270"/>
      <c r="PMA457" s="263"/>
      <c r="PMB457" s="271"/>
      <c r="PMC457" s="271"/>
      <c r="PMD457" s="271"/>
      <c r="PME457" s="271"/>
      <c r="PMF457" s="271"/>
      <c r="PMG457" s="395"/>
      <c r="PMH457" s="259"/>
      <c r="PMI457" s="259"/>
      <c r="PMJ457" s="394"/>
      <c r="PMK457" s="394"/>
      <c r="PML457" s="270"/>
      <c r="PMM457" s="263"/>
      <c r="PMN457" s="271"/>
      <c r="PMO457" s="271"/>
      <c r="PMP457" s="271"/>
      <c r="PMQ457" s="271"/>
      <c r="PMR457" s="271"/>
      <c r="PMS457" s="395"/>
      <c r="PMT457" s="259"/>
      <c r="PMU457" s="259"/>
      <c r="PMV457" s="394"/>
      <c r="PMW457" s="394"/>
      <c r="PMX457" s="270"/>
      <c r="PMY457" s="263"/>
      <c r="PMZ457" s="271"/>
      <c r="PNA457" s="271"/>
      <c r="PNB457" s="271"/>
      <c r="PNC457" s="271"/>
      <c r="PND457" s="271"/>
      <c r="PNE457" s="395"/>
      <c r="PNF457" s="259"/>
      <c r="PNG457" s="259"/>
      <c r="PNH457" s="394"/>
      <c r="PNI457" s="394"/>
      <c r="PNJ457" s="270"/>
      <c r="PNK457" s="263"/>
      <c r="PNL457" s="271"/>
      <c r="PNM457" s="271"/>
      <c r="PNN457" s="271"/>
      <c r="PNO457" s="271"/>
      <c r="PNP457" s="271"/>
      <c r="PNQ457" s="395"/>
      <c r="PNR457" s="259"/>
      <c r="PNS457" s="259"/>
      <c r="PNT457" s="394"/>
      <c r="PNU457" s="394"/>
      <c r="PNV457" s="270"/>
      <c r="PNW457" s="263"/>
      <c r="PNX457" s="271"/>
      <c r="PNY457" s="271"/>
      <c r="PNZ457" s="271"/>
      <c r="POA457" s="271"/>
      <c r="POB457" s="271"/>
      <c r="POC457" s="395"/>
      <c r="POD457" s="259"/>
      <c r="POE457" s="259"/>
      <c r="POF457" s="394"/>
      <c r="POG457" s="394"/>
      <c r="POH457" s="270"/>
      <c r="POI457" s="263"/>
      <c r="POJ457" s="271"/>
      <c r="POK457" s="271"/>
      <c r="POL457" s="271"/>
      <c r="POM457" s="271"/>
      <c r="PON457" s="271"/>
      <c r="POO457" s="395"/>
      <c r="POP457" s="259"/>
      <c r="POQ457" s="259"/>
      <c r="POR457" s="394"/>
      <c r="POS457" s="394"/>
      <c r="POT457" s="270"/>
      <c r="POU457" s="263"/>
      <c r="POV457" s="271"/>
      <c r="POW457" s="271"/>
      <c r="POX457" s="271"/>
      <c r="POY457" s="271"/>
      <c r="POZ457" s="271"/>
      <c r="PPA457" s="395"/>
      <c r="PPB457" s="259"/>
      <c r="PPC457" s="259"/>
      <c r="PPD457" s="394"/>
      <c r="PPE457" s="394"/>
      <c r="PPF457" s="270"/>
      <c r="PPG457" s="263"/>
      <c r="PPH457" s="271"/>
      <c r="PPI457" s="271"/>
      <c r="PPJ457" s="271"/>
      <c r="PPK457" s="271"/>
      <c r="PPL457" s="271"/>
      <c r="PPM457" s="395"/>
      <c r="PPN457" s="259"/>
      <c r="PPO457" s="259"/>
      <c r="PPP457" s="394"/>
      <c r="PPQ457" s="394"/>
      <c r="PPR457" s="270"/>
      <c r="PPS457" s="263"/>
      <c r="PPT457" s="271"/>
      <c r="PPU457" s="271"/>
      <c r="PPV457" s="271"/>
      <c r="PPW457" s="271"/>
      <c r="PPX457" s="271"/>
      <c r="PPY457" s="395"/>
      <c r="PPZ457" s="259"/>
      <c r="PQA457" s="259"/>
      <c r="PQB457" s="394"/>
      <c r="PQC457" s="394"/>
      <c r="PQD457" s="270"/>
      <c r="PQE457" s="263"/>
      <c r="PQF457" s="271"/>
      <c r="PQG457" s="271"/>
      <c r="PQH457" s="271"/>
      <c r="PQI457" s="271"/>
      <c r="PQJ457" s="271"/>
      <c r="PQK457" s="395"/>
      <c r="PQL457" s="259"/>
      <c r="PQM457" s="259"/>
      <c r="PQN457" s="394"/>
      <c r="PQO457" s="394"/>
      <c r="PQP457" s="270"/>
      <c r="PQQ457" s="263"/>
      <c r="PQR457" s="271"/>
      <c r="PQS457" s="271"/>
      <c r="PQT457" s="271"/>
      <c r="PQU457" s="271"/>
      <c r="PQV457" s="271"/>
      <c r="PQW457" s="395"/>
      <c r="PQX457" s="259"/>
      <c r="PQY457" s="259"/>
      <c r="PQZ457" s="394"/>
      <c r="PRA457" s="394"/>
      <c r="PRB457" s="270"/>
      <c r="PRC457" s="263"/>
      <c r="PRD457" s="271"/>
      <c r="PRE457" s="271"/>
      <c r="PRF457" s="271"/>
      <c r="PRG457" s="271"/>
      <c r="PRH457" s="271"/>
      <c r="PRI457" s="395"/>
      <c r="PRJ457" s="259"/>
      <c r="PRK457" s="259"/>
      <c r="PRL457" s="394"/>
      <c r="PRM457" s="394"/>
      <c r="PRN457" s="270"/>
      <c r="PRO457" s="263"/>
      <c r="PRP457" s="271"/>
      <c r="PRQ457" s="271"/>
      <c r="PRR457" s="271"/>
      <c r="PRS457" s="271"/>
      <c r="PRT457" s="271"/>
      <c r="PRU457" s="395"/>
      <c r="PRV457" s="259"/>
      <c r="PRW457" s="259"/>
      <c r="PRX457" s="394"/>
      <c r="PRY457" s="394"/>
      <c r="PRZ457" s="270"/>
      <c r="PSA457" s="263"/>
      <c r="PSB457" s="271"/>
      <c r="PSC457" s="271"/>
      <c r="PSD457" s="271"/>
      <c r="PSE457" s="271"/>
      <c r="PSF457" s="271"/>
      <c r="PSG457" s="395"/>
      <c r="PSH457" s="259"/>
      <c r="PSI457" s="259"/>
      <c r="PSJ457" s="394"/>
      <c r="PSK457" s="394"/>
      <c r="PSL457" s="270"/>
      <c r="PSM457" s="263"/>
      <c r="PSN457" s="271"/>
      <c r="PSO457" s="271"/>
      <c r="PSP457" s="271"/>
      <c r="PSQ457" s="271"/>
      <c r="PSR457" s="271"/>
      <c r="PSS457" s="395"/>
      <c r="PST457" s="259"/>
      <c r="PSU457" s="259"/>
      <c r="PSV457" s="394"/>
      <c r="PSW457" s="394"/>
      <c r="PSX457" s="270"/>
      <c r="PSY457" s="263"/>
      <c r="PSZ457" s="271"/>
      <c r="PTA457" s="271"/>
      <c r="PTB457" s="271"/>
      <c r="PTC457" s="271"/>
      <c r="PTD457" s="271"/>
      <c r="PTE457" s="395"/>
      <c r="PTF457" s="259"/>
      <c r="PTG457" s="259"/>
      <c r="PTH457" s="394"/>
      <c r="PTI457" s="394"/>
      <c r="PTJ457" s="270"/>
      <c r="PTK457" s="263"/>
      <c r="PTL457" s="271"/>
      <c r="PTM457" s="271"/>
      <c r="PTN457" s="271"/>
      <c r="PTO457" s="271"/>
      <c r="PTP457" s="271"/>
      <c r="PTQ457" s="395"/>
      <c r="PTR457" s="259"/>
      <c r="PTS457" s="259"/>
      <c r="PTT457" s="394"/>
      <c r="PTU457" s="394"/>
      <c r="PTV457" s="270"/>
      <c r="PTW457" s="263"/>
      <c r="PTX457" s="271"/>
      <c r="PTY457" s="271"/>
      <c r="PTZ457" s="271"/>
      <c r="PUA457" s="271"/>
      <c r="PUB457" s="271"/>
      <c r="PUC457" s="395"/>
      <c r="PUD457" s="259"/>
      <c r="PUE457" s="259"/>
      <c r="PUF457" s="394"/>
      <c r="PUG457" s="394"/>
      <c r="PUH457" s="270"/>
      <c r="PUI457" s="263"/>
      <c r="PUJ457" s="271"/>
      <c r="PUK457" s="271"/>
      <c r="PUL457" s="271"/>
      <c r="PUM457" s="271"/>
      <c r="PUN457" s="271"/>
      <c r="PUO457" s="395"/>
      <c r="PUP457" s="259"/>
      <c r="PUQ457" s="259"/>
      <c r="PUR457" s="394"/>
      <c r="PUS457" s="394"/>
      <c r="PUT457" s="270"/>
      <c r="PUU457" s="263"/>
      <c r="PUV457" s="271"/>
      <c r="PUW457" s="271"/>
      <c r="PUX457" s="271"/>
      <c r="PUY457" s="271"/>
      <c r="PUZ457" s="271"/>
      <c r="PVA457" s="395"/>
      <c r="PVB457" s="259"/>
      <c r="PVC457" s="259"/>
      <c r="PVD457" s="394"/>
      <c r="PVE457" s="394"/>
      <c r="PVF457" s="270"/>
      <c r="PVG457" s="263"/>
      <c r="PVH457" s="271"/>
      <c r="PVI457" s="271"/>
      <c r="PVJ457" s="271"/>
      <c r="PVK457" s="271"/>
      <c r="PVL457" s="271"/>
      <c r="PVM457" s="395"/>
      <c r="PVN457" s="259"/>
      <c r="PVO457" s="259"/>
      <c r="PVP457" s="394"/>
      <c r="PVQ457" s="394"/>
      <c r="PVR457" s="270"/>
      <c r="PVS457" s="263"/>
      <c r="PVT457" s="271"/>
      <c r="PVU457" s="271"/>
      <c r="PVV457" s="271"/>
      <c r="PVW457" s="271"/>
      <c r="PVX457" s="271"/>
      <c r="PVY457" s="395"/>
      <c r="PVZ457" s="259"/>
      <c r="PWA457" s="259"/>
      <c r="PWB457" s="394"/>
      <c r="PWC457" s="394"/>
      <c r="PWD457" s="270"/>
      <c r="PWE457" s="263"/>
      <c r="PWF457" s="271"/>
      <c r="PWG457" s="271"/>
      <c r="PWH457" s="271"/>
      <c r="PWI457" s="271"/>
      <c r="PWJ457" s="271"/>
      <c r="PWK457" s="395"/>
      <c r="PWL457" s="259"/>
      <c r="PWM457" s="259"/>
      <c r="PWN457" s="394"/>
      <c r="PWO457" s="394"/>
      <c r="PWP457" s="270"/>
      <c r="PWQ457" s="263"/>
      <c r="PWR457" s="271"/>
      <c r="PWS457" s="271"/>
      <c r="PWT457" s="271"/>
      <c r="PWU457" s="271"/>
      <c r="PWV457" s="271"/>
      <c r="PWW457" s="395"/>
      <c r="PWX457" s="259"/>
      <c r="PWY457" s="259"/>
      <c r="PWZ457" s="394"/>
      <c r="PXA457" s="394"/>
      <c r="PXB457" s="270"/>
      <c r="PXC457" s="263"/>
      <c r="PXD457" s="271"/>
      <c r="PXE457" s="271"/>
      <c r="PXF457" s="271"/>
      <c r="PXG457" s="271"/>
      <c r="PXH457" s="271"/>
      <c r="PXI457" s="395"/>
      <c r="PXJ457" s="259"/>
      <c r="PXK457" s="259"/>
      <c r="PXL457" s="394"/>
      <c r="PXM457" s="394"/>
      <c r="PXN457" s="270"/>
      <c r="PXO457" s="263"/>
      <c r="PXP457" s="271"/>
      <c r="PXQ457" s="271"/>
      <c r="PXR457" s="271"/>
      <c r="PXS457" s="271"/>
      <c r="PXT457" s="271"/>
      <c r="PXU457" s="395"/>
      <c r="PXV457" s="259"/>
      <c r="PXW457" s="259"/>
      <c r="PXX457" s="394"/>
      <c r="PXY457" s="394"/>
      <c r="PXZ457" s="270"/>
      <c r="PYA457" s="263"/>
      <c r="PYB457" s="271"/>
      <c r="PYC457" s="271"/>
      <c r="PYD457" s="271"/>
      <c r="PYE457" s="271"/>
      <c r="PYF457" s="271"/>
      <c r="PYG457" s="395"/>
      <c r="PYH457" s="259"/>
      <c r="PYI457" s="259"/>
      <c r="PYJ457" s="394"/>
      <c r="PYK457" s="394"/>
      <c r="PYL457" s="270"/>
      <c r="PYM457" s="263"/>
      <c r="PYN457" s="271"/>
      <c r="PYO457" s="271"/>
      <c r="PYP457" s="271"/>
      <c r="PYQ457" s="271"/>
      <c r="PYR457" s="271"/>
      <c r="PYS457" s="395"/>
      <c r="PYT457" s="259"/>
      <c r="PYU457" s="259"/>
      <c r="PYV457" s="394"/>
      <c r="PYW457" s="394"/>
      <c r="PYX457" s="270"/>
      <c r="PYY457" s="263"/>
      <c r="PYZ457" s="271"/>
      <c r="PZA457" s="271"/>
      <c r="PZB457" s="271"/>
      <c r="PZC457" s="271"/>
      <c r="PZD457" s="271"/>
      <c r="PZE457" s="395"/>
      <c r="PZF457" s="259"/>
      <c r="PZG457" s="259"/>
      <c r="PZH457" s="394"/>
      <c r="PZI457" s="394"/>
      <c r="PZJ457" s="270"/>
      <c r="PZK457" s="263"/>
      <c r="PZL457" s="271"/>
      <c r="PZM457" s="271"/>
      <c r="PZN457" s="271"/>
      <c r="PZO457" s="271"/>
      <c r="PZP457" s="271"/>
      <c r="PZQ457" s="395"/>
      <c r="PZR457" s="259"/>
      <c r="PZS457" s="259"/>
      <c r="PZT457" s="394"/>
      <c r="PZU457" s="394"/>
      <c r="PZV457" s="270"/>
      <c r="PZW457" s="263"/>
      <c r="PZX457" s="271"/>
      <c r="PZY457" s="271"/>
      <c r="PZZ457" s="271"/>
      <c r="QAA457" s="271"/>
      <c r="QAB457" s="271"/>
      <c r="QAC457" s="395"/>
      <c r="QAD457" s="259"/>
      <c r="QAE457" s="259"/>
      <c r="QAF457" s="394"/>
      <c r="QAG457" s="394"/>
      <c r="QAH457" s="270"/>
      <c r="QAI457" s="263"/>
      <c r="QAJ457" s="271"/>
      <c r="QAK457" s="271"/>
      <c r="QAL457" s="271"/>
      <c r="QAM457" s="271"/>
      <c r="QAN457" s="271"/>
      <c r="QAO457" s="395"/>
      <c r="QAP457" s="259"/>
      <c r="QAQ457" s="259"/>
      <c r="QAR457" s="394"/>
      <c r="QAS457" s="394"/>
      <c r="QAT457" s="270"/>
      <c r="QAU457" s="263"/>
      <c r="QAV457" s="271"/>
      <c r="QAW457" s="271"/>
      <c r="QAX457" s="271"/>
      <c r="QAY457" s="271"/>
      <c r="QAZ457" s="271"/>
      <c r="QBA457" s="395"/>
      <c r="QBB457" s="259"/>
      <c r="QBC457" s="259"/>
      <c r="QBD457" s="394"/>
      <c r="QBE457" s="394"/>
      <c r="QBF457" s="270"/>
      <c r="QBG457" s="263"/>
      <c r="QBH457" s="271"/>
      <c r="QBI457" s="271"/>
      <c r="QBJ457" s="271"/>
      <c r="QBK457" s="271"/>
      <c r="QBL457" s="271"/>
      <c r="QBM457" s="395"/>
      <c r="QBN457" s="259"/>
      <c r="QBO457" s="259"/>
      <c r="QBP457" s="394"/>
      <c r="QBQ457" s="394"/>
      <c r="QBR457" s="270"/>
      <c r="QBS457" s="263"/>
      <c r="QBT457" s="271"/>
      <c r="QBU457" s="271"/>
      <c r="QBV457" s="271"/>
      <c r="QBW457" s="271"/>
      <c r="QBX457" s="271"/>
      <c r="QBY457" s="395"/>
      <c r="QBZ457" s="259"/>
      <c r="QCA457" s="259"/>
      <c r="QCB457" s="394"/>
      <c r="QCC457" s="394"/>
      <c r="QCD457" s="270"/>
      <c r="QCE457" s="263"/>
      <c r="QCF457" s="271"/>
      <c r="QCG457" s="271"/>
      <c r="QCH457" s="271"/>
      <c r="QCI457" s="271"/>
      <c r="QCJ457" s="271"/>
      <c r="QCK457" s="395"/>
      <c r="QCL457" s="259"/>
      <c r="QCM457" s="259"/>
      <c r="QCN457" s="394"/>
      <c r="QCO457" s="394"/>
      <c r="QCP457" s="270"/>
      <c r="QCQ457" s="263"/>
      <c r="QCR457" s="271"/>
      <c r="QCS457" s="271"/>
      <c r="QCT457" s="271"/>
      <c r="QCU457" s="271"/>
      <c r="QCV457" s="271"/>
      <c r="QCW457" s="395"/>
      <c r="QCX457" s="259"/>
      <c r="QCY457" s="259"/>
      <c r="QCZ457" s="394"/>
      <c r="QDA457" s="394"/>
      <c r="QDB457" s="270"/>
      <c r="QDC457" s="263"/>
      <c r="QDD457" s="271"/>
      <c r="QDE457" s="271"/>
      <c r="QDF457" s="271"/>
      <c r="QDG457" s="271"/>
      <c r="QDH457" s="271"/>
      <c r="QDI457" s="395"/>
      <c r="QDJ457" s="259"/>
      <c r="QDK457" s="259"/>
      <c r="QDL457" s="394"/>
      <c r="QDM457" s="394"/>
      <c r="QDN457" s="270"/>
      <c r="QDO457" s="263"/>
      <c r="QDP457" s="271"/>
      <c r="QDQ457" s="271"/>
      <c r="QDR457" s="271"/>
      <c r="QDS457" s="271"/>
      <c r="QDT457" s="271"/>
      <c r="QDU457" s="395"/>
      <c r="QDV457" s="259"/>
      <c r="QDW457" s="259"/>
      <c r="QDX457" s="394"/>
      <c r="QDY457" s="394"/>
      <c r="QDZ457" s="270"/>
      <c r="QEA457" s="263"/>
      <c r="QEB457" s="271"/>
      <c r="QEC457" s="271"/>
      <c r="QED457" s="271"/>
      <c r="QEE457" s="271"/>
      <c r="QEF457" s="271"/>
      <c r="QEG457" s="395"/>
      <c r="QEH457" s="259"/>
      <c r="QEI457" s="259"/>
      <c r="QEJ457" s="394"/>
      <c r="QEK457" s="394"/>
      <c r="QEL457" s="270"/>
      <c r="QEM457" s="263"/>
      <c r="QEN457" s="271"/>
      <c r="QEO457" s="271"/>
      <c r="QEP457" s="271"/>
      <c r="QEQ457" s="271"/>
      <c r="QER457" s="271"/>
      <c r="QES457" s="395"/>
      <c r="QET457" s="259"/>
      <c r="QEU457" s="259"/>
      <c r="QEV457" s="394"/>
      <c r="QEW457" s="394"/>
      <c r="QEX457" s="270"/>
      <c r="QEY457" s="263"/>
      <c r="QEZ457" s="271"/>
      <c r="QFA457" s="271"/>
      <c r="QFB457" s="271"/>
      <c r="QFC457" s="271"/>
      <c r="QFD457" s="271"/>
      <c r="QFE457" s="395"/>
      <c r="QFF457" s="259"/>
      <c r="QFG457" s="259"/>
      <c r="QFH457" s="394"/>
      <c r="QFI457" s="394"/>
      <c r="QFJ457" s="270"/>
      <c r="QFK457" s="263"/>
      <c r="QFL457" s="271"/>
      <c r="QFM457" s="271"/>
      <c r="QFN457" s="271"/>
      <c r="QFO457" s="271"/>
      <c r="QFP457" s="271"/>
      <c r="QFQ457" s="395"/>
      <c r="QFR457" s="259"/>
      <c r="QFS457" s="259"/>
      <c r="QFT457" s="394"/>
      <c r="QFU457" s="394"/>
      <c r="QFV457" s="270"/>
      <c r="QFW457" s="263"/>
      <c r="QFX457" s="271"/>
      <c r="QFY457" s="271"/>
      <c r="QFZ457" s="271"/>
      <c r="QGA457" s="271"/>
      <c r="QGB457" s="271"/>
      <c r="QGC457" s="395"/>
      <c r="QGD457" s="259"/>
      <c r="QGE457" s="259"/>
      <c r="QGF457" s="394"/>
      <c r="QGG457" s="394"/>
      <c r="QGH457" s="270"/>
      <c r="QGI457" s="263"/>
      <c r="QGJ457" s="271"/>
      <c r="QGK457" s="271"/>
      <c r="QGL457" s="271"/>
      <c r="QGM457" s="271"/>
      <c r="QGN457" s="271"/>
      <c r="QGO457" s="395"/>
      <c r="QGP457" s="259"/>
      <c r="QGQ457" s="259"/>
      <c r="QGR457" s="394"/>
      <c r="QGS457" s="394"/>
      <c r="QGT457" s="270"/>
      <c r="QGU457" s="263"/>
      <c r="QGV457" s="271"/>
      <c r="QGW457" s="271"/>
      <c r="QGX457" s="271"/>
      <c r="QGY457" s="271"/>
      <c r="QGZ457" s="271"/>
      <c r="QHA457" s="395"/>
      <c r="QHB457" s="259"/>
      <c r="QHC457" s="259"/>
      <c r="QHD457" s="394"/>
      <c r="QHE457" s="394"/>
      <c r="QHF457" s="270"/>
      <c r="QHG457" s="263"/>
      <c r="QHH457" s="271"/>
      <c r="QHI457" s="271"/>
      <c r="QHJ457" s="271"/>
      <c r="QHK457" s="271"/>
      <c r="QHL457" s="271"/>
      <c r="QHM457" s="395"/>
      <c r="QHN457" s="259"/>
      <c r="QHO457" s="259"/>
      <c r="QHP457" s="394"/>
      <c r="QHQ457" s="394"/>
      <c r="QHR457" s="270"/>
      <c r="QHS457" s="263"/>
      <c r="QHT457" s="271"/>
      <c r="QHU457" s="271"/>
      <c r="QHV457" s="271"/>
      <c r="QHW457" s="271"/>
      <c r="QHX457" s="271"/>
      <c r="QHY457" s="395"/>
      <c r="QHZ457" s="259"/>
      <c r="QIA457" s="259"/>
      <c r="QIB457" s="394"/>
      <c r="QIC457" s="394"/>
      <c r="QID457" s="270"/>
      <c r="QIE457" s="263"/>
      <c r="QIF457" s="271"/>
      <c r="QIG457" s="271"/>
      <c r="QIH457" s="271"/>
      <c r="QII457" s="271"/>
      <c r="QIJ457" s="271"/>
      <c r="QIK457" s="395"/>
      <c r="QIL457" s="259"/>
      <c r="QIM457" s="259"/>
      <c r="QIN457" s="394"/>
      <c r="QIO457" s="394"/>
      <c r="QIP457" s="270"/>
      <c r="QIQ457" s="263"/>
      <c r="QIR457" s="271"/>
      <c r="QIS457" s="271"/>
      <c r="QIT457" s="271"/>
      <c r="QIU457" s="271"/>
      <c r="QIV457" s="271"/>
      <c r="QIW457" s="395"/>
      <c r="QIX457" s="259"/>
      <c r="QIY457" s="259"/>
      <c r="QIZ457" s="394"/>
      <c r="QJA457" s="394"/>
      <c r="QJB457" s="270"/>
      <c r="QJC457" s="263"/>
      <c r="QJD457" s="271"/>
      <c r="QJE457" s="271"/>
      <c r="QJF457" s="271"/>
      <c r="QJG457" s="271"/>
      <c r="QJH457" s="271"/>
      <c r="QJI457" s="395"/>
      <c r="QJJ457" s="259"/>
      <c r="QJK457" s="259"/>
      <c r="QJL457" s="394"/>
      <c r="QJM457" s="394"/>
      <c r="QJN457" s="270"/>
      <c r="QJO457" s="263"/>
      <c r="QJP457" s="271"/>
      <c r="QJQ457" s="271"/>
      <c r="QJR457" s="271"/>
      <c r="QJS457" s="271"/>
      <c r="QJT457" s="271"/>
      <c r="QJU457" s="395"/>
      <c r="QJV457" s="259"/>
      <c r="QJW457" s="259"/>
      <c r="QJX457" s="394"/>
      <c r="QJY457" s="394"/>
      <c r="QJZ457" s="270"/>
      <c r="QKA457" s="263"/>
      <c r="QKB457" s="271"/>
      <c r="QKC457" s="271"/>
      <c r="QKD457" s="271"/>
      <c r="QKE457" s="271"/>
      <c r="QKF457" s="271"/>
      <c r="QKG457" s="395"/>
      <c r="QKH457" s="259"/>
      <c r="QKI457" s="259"/>
      <c r="QKJ457" s="394"/>
      <c r="QKK457" s="394"/>
      <c r="QKL457" s="270"/>
      <c r="QKM457" s="263"/>
      <c r="QKN457" s="271"/>
      <c r="QKO457" s="271"/>
      <c r="QKP457" s="271"/>
      <c r="QKQ457" s="271"/>
      <c r="QKR457" s="271"/>
      <c r="QKS457" s="395"/>
      <c r="QKT457" s="259"/>
      <c r="QKU457" s="259"/>
      <c r="QKV457" s="394"/>
      <c r="QKW457" s="394"/>
      <c r="QKX457" s="270"/>
      <c r="QKY457" s="263"/>
      <c r="QKZ457" s="271"/>
      <c r="QLA457" s="271"/>
      <c r="QLB457" s="271"/>
      <c r="QLC457" s="271"/>
      <c r="QLD457" s="271"/>
      <c r="QLE457" s="395"/>
      <c r="QLF457" s="259"/>
      <c r="QLG457" s="259"/>
      <c r="QLH457" s="394"/>
      <c r="QLI457" s="394"/>
      <c r="QLJ457" s="270"/>
      <c r="QLK457" s="263"/>
      <c r="QLL457" s="271"/>
      <c r="QLM457" s="271"/>
      <c r="QLN457" s="271"/>
      <c r="QLO457" s="271"/>
      <c r="QLP457" s="271"/>
      <c r="QLQ457" s="395"/>
      <c r="QLR457" s="259"/>
      <c r="QLS457" s="259"/>
      <c r="QLT457" s="394"/>
      <c r="QLU457" s="394"/>
      <c r="QLV457" s="270"/>
      <c r="QLW457" s="263"/>
      <c r="QLX457" s="271"/>
      <c r="QLY457" s="271"/>
      <c r="QLZ457" s="271"/>
      <c r="QMA457" s="271"/>
      <c r="QMB457" s="271"/>
      <c r="QMC457" s="395"/>
      <c r="QMD457" s="259"/>
      <c r="QME457" s="259"/>
      <c r="QMF457" s="394"/>
      <c r="QMG457" s="394"/>
      <c r="QMH457" s="270"/>
      <c r="QMI457" s="263"/>
      <c r="QMJ457" s="271"/>
      <c r="QMK457" s="271"/>
      <c r="QML457" s="271"/>
      <c r="QMM457" s="271"/>
      <c r="QMN457" s="271"/>
      <c r="QMO457" s="395"/>
      <c r="QMP457" s="259"/>
      <c r="QMQ457" s="259"/>
      <c r="QMR457" s="394"/>
      <c r="QMS457" s="394"/>
      <c r="QMT457" s="270"/>
      <c r="QMU457" s="263"/>
      <c r="QMV457" s="271"/>
      <c r="QMW457" s="271"/>
      <c r="QMX457" s="271"/>
      <c r="QMY457" s="271"/>
      <c r="QMZ457" s="271"/>
      <c r="QNA457" s="395"/>
      <c r="QNB457" s="259"/>
      <c r="QNC457" s="259"/>
      <c r="QND457" s="394"/>
      <c r="QNE457" s="394"/>
      <c r="QNF457" s="270"/>
      <c r="QNG457" s="263"/>
      <c r="QNH457" s="271"/>
      <c r="QNI457" s="271"/>
      <c r="QNJ457" s="271"/>
      <c r="QNK457" s="271"/>
      <c r="QNL457" s="271"/>
      <c r="QNM457" s="395"/>
      <c r="QNN457" s="259"/>
      <c r="QNO457" s="259"/>
      <c r="QNP457" s="394"/>
      <c r="QNQ457" s="394"/>
      <c r="QNR457" s="270"/>
      <c r="QNS457" s="263"/>
      <c r="QNT457" s="271"/>
      <c r="QNU457" s="271"/>
      <c r="QNV457" s="271"/>
      <c r="QNW457" s="271"/>
      <c r="QNX457" s="271"/>
      <c r="QNY457" s="395"/>
      <c r="QNZ457" s="259"/>
      <c r="QOA457" s="259"/>
      <c r="QOB457" s="394"/>
      <c r="QOC457" s="394"/>
      <c r="QOD457" s="270"/>
      <c r="QOE457" s="263"/>
      <c r="QOF457" s="271"/>
      <c r="QOG457" s="271"/>
      <c r="QOH457" s="271"/>
      <c r="QOI457" s="271"/>
      <c r="QOJ457" s="271"/>
      <c r="QOK457" s="395"/>
      <c r="QOL457" s="259"/>
      <c r="QOM457" s="259"/>
      <c r="QON457" s="394"/>
      <c r="QOO457" s="394"/>
      <c r="QOP457" s="270"/>
      <c r="QOQ457" s="263"/>
      <c r="QOR457" s="271"/>
      <c r="QOS457" s="271"/>
      <c r="QOT457" s="271"/>
      <c r="QOU457" s="271"/>
      <c r="QOV457" s="271"/>
      <c r="QOW457" s="395"/>
      <c r="QOX457" s="259"/>
      <c r="QOY457" s="259"/>
      <c r="QOZ457" s="394"/>
      <c r="QPA457" s="394"/>
      <c r="QPB457" s="270"/>
      <c r="QPC457" s="263"/>
      <c r="QPD457" s="271"/>
      <c r="QPE457" s="271"/>
      <c r="QPF457" s="271"/>
      <c r="QPG457" s="271"/>
      <c r="QPH457" s="271"/>
      <c r="QPI457" s="395"/>
      <c r="QPJ457" s="259"/>
      <c r="QPK457" s="259"/>
      <c r="QPL457" s="394"/>
      <c r="QPM457" s="394"/>
      <c r="QPN457" s="270"/>
      <c r="QPO457" s="263"/>
      <c r="QPP457" s="271"/>
      <c r="QPQ457" s="271"/>
      <c r="QPR457" s="271"/>
      <c r="QPS457" s="271"/>
      <c r="QPT457" s="271"/>
      <c r="QPU457" s="395"/>
      <c r="QPV457" s="259"/>
      <c r="QPW457" s="259"/>
      <c r="QPX457" s="394"/>
      <c r="QPY457" s="394"/>
      <c r="QPZ457" s="270"/>
      <c r="QQA457" s="263"/>
      <c r="QQB457" s="271"/>
      <c r="QQC457" s="271"/>
      <c r="QQD457" s="271"/>
      <c r="QQE457" s="271"/>
      <c r="QQF457" s="271"/>
      <c r="QQG457" s="395"/>
      <c r="QQH457" s="259"/>
      <c r="QQI457" s="259"/>
      <c r="QQJ457" s="394"/>
      <c r="QQK457" s="394"/>
      <c r="QQL457" s="270"/>
      <c r="QQM457" s="263"/>
      <c r="QQN457" s="271"/>
      <c r="QQO457" s="271"/>
      <c r="QQP457" s="271"/>
      <c r="QQQ457" s="271"/>
      <c r="QQR457" s="271"/>
      <c r="QQS457" s="395"/>
      <c r="QQT457" s="259"/>
      <c r="QQU457" s="259"/>
      <c r="QQV457" s="394"/>
      <c r="QQW457" s="394"/>
      <c r="QQX457" s="270"/>
      <c r="QQY457" s="263"/>
      <c r="QQZ457" s="271"/>
      <c r="QRA457" s="271"/>
      <c r="QRB457" s="271"/>
      <c r="QRC457" s="271"/>
      <c r="QRD457" s="271"/>
      <c r="QRE457" s="395"/>
      <c r="QRF457" s="259"/>
      <c r="QRG457" s="259"/>
      <c r="QRH457" s="394"/>
      <c r="QRI457" s="394"/>
      <c r="QRJ457" s="270"/>
      <c r="QRK457" s="263"/>
      <c r="QRL457" s="271"/>
      <c r="QRM457" s="271"/>
      <c r="QRN457" s="271"/>
      <c r="QRO457" s="271"/>
      <c r="QRP457" s="271"/>
      <c r="QRQ457" s="395"/>
      <c r="QRR457" s="259"/>
      <c r="QRS457" s="259"/>
      <c r="QRT457" s="394"/>
      <c r="QRU457" s="394"/>
      <c r="QRV457" s="270"/>
      <c r="QRW457" s="263"/>
      <c r="QRX457" s="271"/>
      <c r="QRY457" s="271"/>
      <c r="QRZ457" s="271"/>
      <c r="QSA457" s="271"/>
      <c r="QSB457" s="271"/>
      <c r="QSC457" s="395"/>
      <c r="QSD457" s="259"/>
      <c r="QSE457" s="259"/>
      <c r="QSF457" s="394"/>
      <c r="QSG457" s="394"/>
      <c r="QSH457" s="270"/>
      <c r="QSI457" s="263"/>
      <c r="QSJ457" s="271"/>
      <c r="QSK457" s="271"/>
      <c r="QSL457" s="271"/>
      <c r="QSM457" s="271"/>
      <c r="QSN457" s="271"/>
      <c r="QSO457" s="395"/>
      <c r="QSP457" s="259"/>
      <c r="QSQ457" s="259"/>
      <c r="QSR457" s="394"/>
      <c r="QSS457" s="394"/>
      <c r="QST457" s="270"/>
      <c r="QSU457" s="263"/>
      <c r="QSV457" s="271"/>
      <c r="QSW457" s="271"/>
      <c r="QSX457" s="271"/>
      <c r="QSY457" s="271"/>
      <c r="QSZ457" s="271"/>
      <c r="QTA457" s="395"/>
      <c r="QTB457" s="259"/>
      <c r="QTC457" s="259"/>
      <c r="QTD457" s="394"/>
      <c r="QTE457" s="394"/>
      <c r="QTF457" s="270"/>
      <c r="QTG457" s="263"/>
      <c r="QTH457" s="271"/>
      <c r="QTI457" s="271"/>
      <c r="QTJ457" s="271"/>
      <c r="QTK457" s="271"/>
      <c r="QTL457" s="271"/>
      <c r="QTM457" s="395"/>
      <c r="QTN457" s="259"/>
      <c r="QTO457" s="259"/>
      <c r="QTP457" s="394"/>
      <c r="QTQ457" s="394"/>
      <c r="QTR457" s="270"/>
      <c r="QTS457" s="263"/>
      <c r="QTT457" s="271"/>
      <c r="QTU457" s="271"/>
      <c r="QTV457" s="271"/>
      <c r="QTW457" s="271"/>
      <c r="QTX457" s="271"/>
      <c r="QTY457" s="395"/>
      <c r="QTZ457" s="259"/>
      <c r="QUA457" s="259"/>
      <c r="QUB457" s="394"/>
      <c r="QUC457" s="394"/>
      <c r="QUD457" s="270"/>
      <c r="QUE457" s="263"/>
      <c r="QUF457" s="271"/>
      <c r="QUG457" s="271"/>
      <c r="QUH457" s="271"/>
      <c r="QUI457" s="271"/>
      <c r="QUJ457" s="271"/>
      <c r="QUK457" s="395"/>
      <c r="QUL457" s="259"/>
      <c r="QUM457" s="259"/>
      <c r="QUN457" s="394"/>
      <c r="QUO457" s="394"/>
      <c r="QUP457" s="270"/>
      <c r="QUQ457" s="263"/>
      <c r="QUR457" s="271"/>
      <c r="QUS457" s="271"/>
      <c r="QUT457" s="271"/>
      <c r="QUU457" s="271"/>
      <c r="QUV457" s="271"/>
      <c r="QUW457" s="395"/>
      <c r="QUX457" s="259"/>
      <c r="QUY457" s="259"/>
      <c r="QUZ457" s="394"/>
      <c r="QVA457" s="394"/>
      <c r="QVB457" s="270"/>
      <c r="QVC457" s="263"/>
      <c r="QVD457" s="271"/>
      <c r="QVE457" s="271"/>
      <c r="QVF457" s="271"/>
      <c r="QVG457" s="271"/>
      <c r="QVH457" s="271"/>
      <c r="QVI457" s="395"/>
      <c r="QVJ457" s="259"/>
      <c r="QVK457" s="259"/>
      <c r="QVL457" s="394"/>
      <c r="QVM457" s="394"/>
      <c r="QVN457" s="270"/>
      <c r="QVO457" s="263"/>
      <c r="QVP457" s="271"/>
      <c r="QVQ457" s="271"/>
      <c r="QVR457" s="271"/>
      <c r="QVS457" s="271"/>
      <c r="QVT457" s="271"/>
      <c r="QVU457" s="395"/>
      <c r="QVV457" s="259"/>
      <c r="QVW457" s="259"/>
      <c r="QVX457" s="394"/>
      <c r="QVY457" s="394"/>
      <c r="QVZ457" s="270"/>
      <c r="QWA457" s="263"/>
      <c r="QWB457" s="271"/>
      <c r="QWC457" s="271"/>
      <c r="QWD457" s="271"/>
      <c r="QWE457" s="271"/>
      <c r="QWF457" s="271"/>
      <c r="QWG457" s="395"/>
      <c r="QWH457" s="259"/>
      <c r="QWI457" s="259"/>
      <c r="QWJ457" s="394"/>
      <c r="QWK457" s="394"/>
      <c r="QWL457" s="270"/>
      <c r="QWM457" s="263"/>
      <c r="QWN457" s="271"/>
      <c r="QWO457" s="271"/>
      <c r="QWP457" s="271"/>
      <c r="QWQ457" s="271"/>
      <c r="QWR457" s="271"/>
      <c r="QWS457" s="395"/>
      <c r="QWT457" s="259"/>
      <c r="QWU457" s="259"/>
      <c r="QWV457" s="394"/>
      <c r="QWW457" s="394"/>
      <c r="QWX457" s="270"/>
      <c r="QWY457" s="263"/>
      <c r="QWZ457" s="271"/>
      <c r="QXA457" s="271"/>
      <c r="QXB457" s="271"/>
      <c r="QXC457" s="271"/>
      <c r="QXD457" s="271"/>
      <c r="QXE457" s="395"/>
      <c r="QXF457" s="259"/>
      <c r="QXG457" s="259"/>
      <c r="QXH457" s="394"/>
      <c r="QXI457" s="394"/>
      <c r="QXJ457" s="270"/>
      <c r="QXK457" s="263"/>
      <c r="QXL457" s="271"/>
      <c r="QXM457" s="271"/>
      <c r="QXN457" s="271"/>
      <c r="QXO457" s="271"/>
      <c r="QXP457" s="271"/>
      <c r="QXQ457" s="395"/>
      <c r="QXR457" s="259"/>
      <c r="QXS457" s="259"/>
      <c r="QXT457" s="394"/>
      <c r="QXU457" s="394"/>
      <c r="QXV457" s="270"/>
      <c r="QXW457" s="263"/>
      <c r="QXX457" s="271"/>
      <c r="QXY457" s="271"/>
      <c r="QXZ457" s="271"/>
      <c r="QYA457" s="271"/>
      <c r="QYB457" s="271"/>
      <c r="QYC457" s="395"/>
      <c r="QYD457" s="259"/>
      <c r="QYE457" s="259"/>
      <c r="QYF457" s="394"/>
      <c r="QYG457" s="394"/>
      <c r="QYH457" s="270"/>
      <c r="QYI457" s="263"/>
      <c r="QYJ457" s="271"/>
      <c r="QYK457" s="271"/>
      <c r="QYL457" s="271"/>
      <c r="QYM457" s="271"/>
      <c r="QYN457" s="271"/>
      <c r="QYO457" s="395"/>
      <c r="QYP457" s="259"/>
      <c r="QYQ457" s="259"/>
      <c r="QYR457" s="394"/>
      <c r="QYS457" s="394"/>
      <c r="QYT457" s="270"/>
      <c r="QYU457" s="263"/>
      <c r="QYV457" s="271"/>
      <c r="QYW457" s="271"/>
      <c r="QYX457" s="271"/>
      <c r="QYY457" s="271"/>
      <c r="QYZ457" s="271"/>
      <c r="QZA457" s="395"/>
      <c r="QZB457" s="259"/>
      <c r="QZC457" s="259"/>
      <c r="QZD457" s="394"/>
      <c r="QZE457" s="394"/>
      <c r="QZF457" s="270"/>
      <c r="QZG457" s="263"/>
      <c r="QZH457" s="271"/>
      <c r="QZI457" s="271"/>
      <c r="QZJ457" s="271"/>
      <c r="QZK457" s="271"/>
      <c r="QZL457" s="271"/>
      <c r="QZM457" s="395"/>
      <c r="QZN457" s="259"/>
      <c r="QZO457" s="259"/>
      <c r="QZP457" s="394"/>
      <c r="QZQ457" s="394"/>
      <c r="QZR457" s="270"/>
      <c r="QZS457" s="263"/>
      <c r="QZT457" s="271"/>
      <c r="QZU457" s="271"/>
      <c r="QZV457" s="271"/>
      <c r="QZW457" s="271"/>
      <c r="QZX457" s="271"/>
      <c r="QZY457" s="395"/>
      <c r="QZZ457" s="259"/>
      <c r="RAA457" s="259"/>
      <c r="RAB457" s="394"/>
      <c r="RAC457" s="394"/>
      <c r="RAD457" s="270"/>
      <c r="RAE457" s="263"/>
      <c r="RAF457" s="271"/>
      <c r="RAG457" s="271"/>
      <c r="RAH457" s="271"/>
      <c r="RAI457" s="271"/>
      <c r="RAJ457" s="271"/>
      <c r="RAK457" s="395"/>
      <c r="RAL457" s="259"/>
      <c r="RAM457" s="259"/>
      <c r="RAN457" s="394"/>
      <c r="RAO457" s="394"/>
      <c r="RAP457" s="270"/>
      <c r="RAQ457" s="263"/>
      <c r="RAR457" s="271"/>
      <c r="RAS457" s="271"/>
      <c r="RAT457" s="271"/>
      <c r="RAU457" s="271"/>
      <c r="RAV457" s="271"/>
      <c r="RAW457" s="395"/>
      <c r="RAX457" s="259"/>
      <c r="RAY457" s="259"/>
      <c r="RAZ457" s="394"/>
      <c r="RBA457" s="394"/>
      <c r="RBB457" s="270"/>
      <c r="RBC457" s="263"/>
      <c r="RBD457" s="271"/>
      <c r="RBE457" s="271"/>
      <c r="RBF457" s="271"/>
      <c r="RBG457" s="271"/>
      <c r="RBH457" s="271"/>
      <c r="RBI457" s="395"/>
      <c r="RBJ457" s="259"/>
      <c r="RBK457" s="259"/>
      <c r="RBL457" s="394"/>
      <c r="RBM457" s="394"/>
      <c r="RBN457" s="270"/>
      <c r="RBO457" s="263"/>
      <c r="RBP457" s="271"/>
      <c r="RBQ457" s="271"/>
      <c r="RBR457" s="271"/>
      <c r="RBS457" s="271"/>
      <c r="RBT457" s="271"/>
      <c r="RBU457" s="395"/>
      <c r="RBV457" s="259"/>
      <c r="RBW457" s="259"/>
      <c r="RBX457" s="394"/>
      <c r="RBY457" s="394"/>
      <c r="RBZ457" s="270"/>
      <c r="RCA457" s="263"/>
      <c r="RCB457" s="271"/>
      <c r="RCC457" s="271"/>
      <c r="RCD457" s="271"/>
      <c r="RCE457" s="271"/>
      <c r="RCF457" s="271"/>
      <c r="RCG457" s="395"/>
      <c r="RCH457" s="259"/>
      <c r="RCI457" s="259"/>
      <c r="RCJ457" s="394"/>
      <c r="RCK457" s="394"/>
      <c r="RCL457" s="270"/>
      <c r="RCM457" s="263"/>
      <c r="RCN457" s="271"/>
      <c r="RCO457" s="271"/>
      <c r="RCP457" s="271"/>
      <c r="RCQ457" s="271"/>
      <c r="RCR457" s="271"/>
      <c r="RCS457" s="395"/>
      <c r="RCT457" s="259"/>
      <c r="RCU457" s="259"/>
      <c r="RCV457" s="394"/>
      <c r="RCW457" s="394"/>
      <c r="RCX457" s="270"/>
      <c r="RCY457" s="263"/>
      <c r="RCZ457" s="271"/>
      <c r="RDA457" s="271"/>
      <c r="RDB457" s="271"/>
      <c r="RDC457" s="271"/>
      <c r="RDD457" s="271"/>
      <c r="RDE457" s="395"/>
      <c r="RDF457" s="259"/>
      <c r="RDG457" s="259"/>
      <c r="RDH457" s="394"/>
      <c r="RDI457" s="394"/>
      <c r="RDJ457" s="270"/>
      <c r="RDK457" s="263"/>
      <c r="RDL457" s="271"/>
      <c r="RDM457" s="271"/>
      <c r="RDN457" s="271"/>
      <c r="RDO457" s="271"/>
      <c r="RDP457" s="271"/>
      <c r="RDQ457" s="395"/>
      <c r="RDR457" s="259"/>
      <c r="RDS457" s="259"/>
      <c r="RDT457" s="394"/>
      <c r="RDU457" s="394"/>
      <c r="RDV457" s="270"/>
      <c r="RDW457" s="263"/>
      <c r="RDX457" s="271"/>
      <c r="RDY457" s="271"/>
      <c r="RDZ457" s="271"/>
      <c r="REA457" s="271"/>
      <c r="REB457" s="271"/>
      <c r="REC457" s="395"/>
      <c r="RED457" s="259"/>
      <c r="REE457" s="259"/>
      <c r="REF457" s="394"/>
      <c r="REG457" s="394"/>
      <c r="REH457" s="270"/>
      <c r="REI457" s="263"/>
      <c r="REJ457" s="271"/>
      <c r="REK457" s="271"/>
      <c r="REL457" s="271"/>
      <c r="REM457" s="271"/>
      <c r="REN457" s="271"/>
      <c r="REO457" s="395"/>
      <c r="REP457" s="259"/>
      <c r="REQ457" s="259"/>
      <c r="RER457" s="394"/>
      <c r="RES457" s="394"/>
      <c r="RET457" s="270"/>
      <c r="REU457" s="263"/>
      <c r="REV457" s="271"/>
      <c r="REW457" s="271"/>
      <c r="REX457" s="271"/>
      <c r="REY457" s="271"/>
      <c r="REZ457" s="271"/>
      <c r="RFA457" s="395"/>
      <c r="RFB457" s="259"/>
      <c r="RFC457" s="259"/>
      <c r="RFD457" s="394"/>
      <c r="RFE457" s="394"/>
      <c r="RFF457" s="270"/>
      <c r="RFG457" s="263"/>
      <c r="RFH457" s="271"/>
      <c r="RFI457" s="271"/>
      <c r="RFJ457" s="271"/>
      <c r="RFK457" s="271"/>
      <c r="RFL457" s="271"/>
      <c r="RFM457" s="395"/>
      <c r="RFN457" s="259"/>
      <c r="RFO457" s="259"/>
      <c r="RFP457" s="394"/>
      <c r="RFQ457" s="394"/>
      <c r="RFR457" s="270"/>
      <c r="RFS457" s="263"/>
      <c r="RFT457" s="271"/>
      <c r="RFU457" s="271"/>
      <c r="RFV457" s="271"/>
      <c r="RFW457" s="271"/>
      <c r="RFX457" s="271"/>
      <c r="RFY457" s="395"/>
      <c r="RFZ457" s="259"/>
      <c r="RGA457" s="259"/>
      <c r="RGB457" s="394"/>
      <c r="RGC457" s="394"/>
      <c r="RGD457" s="270"/>
      <c r="RGE457" s="263"/>
      <c r="RGF457" s="271"/>
      <c r="RGG457" s="271"/>
      <c r="RGH457" s="271"/>
      <c r="RGI457" s="271"/>
      <c r="RGJ457" s="271"/>
      <c r="RGK457" s="395"/>
      <c r="RGL457" s="259"/>
      <c r="RGM457" s="259"/>
      <c r="RGN457" s="394"/>
      <c r="RGO457" s="394"/>
      <c r="RGP457" s="270"/>
      <c r="RGQ457" s="263"/>
      <c r="RGR457" s="271"/>
      <c r="RGS457" s="271"/>
      <c r="RGT457" s="271"/>
      <c r="RGU457" s="271"/>
      <c r="RGV457" s="271"/>
      <c r="RGW457" s="395"/>
      <c r="RGX457" s="259"/>
      <c r="RGY457" s="259"/>
      <c r="RGZ457" s="394"/>
      <c r="RHA457" s="394"/>
      <c r="RHB457" s="270"/>
      <c r="RHC457" s="263"/>
      <c r="RHD457" s="271"/>
      <c r="RHE457" s="271"/>
      <c r="RHF457" s="271"/>
      <c r="RHG457" s="271"/>
      <c r="RHH457" s="271"/>
      <c r="RHI457" s="395"/>
      <c r="RHJ457" s="259"/>
      <c r="RHK457" s="259"/>
      <c r="RHL457" s="394"/>
      <c r="RHM457" s="394"/>
      <c r="RHN457" s="270"/>
      <c r="RHO457" s="263"/>
      <c r="RHP457" s="271"/>
      <c r="RHQ457" s="271"/>
      <c r="RHR457" s="271"/>
      <c r="RHS457" s="271"/>
      <c r="RHT457" s="271"/>
      <c r="RHU457" s="395"/>
      <c r="RHV457" s="259"/>
      <c r="RHW457" s="259"/>
      <c r="RHX457" s="394"/>
      <c r="RHY457" s="394"/>
      <c r="RHZ457" s="270"/>
      <c r="RIA457" s="263"/>
      <c r="RIB457" s="271"/>
      <c r="RIC457" s="271"/>
      <c r="RID457" s="271"/>
      <c r="RIE457" s="271"/>
      <c r="RIF457" s="271"/>
      <c r="RIG457" s="395"/>
      <c r="RIH457" s="259"/>
      <c r="RII457" s="259"/>
      <c r="RIJ457" s="394"/>
      <c r="RIK457" s="394"/>
      <c r="RIL457" s="270"/>
      <c r="RIM457" s="263"/>
      <c r="RIN457" s="271"/>
      <c r="RIO457" s="271"/>
      <c r="RIP457" s="271"/>
      <c r="RIQ457" s="271"/>
      <c r="RIR457" s="271"/>
      <c r="RIS457" s="395"/>
      <c r="RIT457" s="259"/>
      <c r="RIU457" s="259"/>
      <c r="RIV457" s="394"/>
      <c r="RIW457" s="394"/>
      <c r="RIX457" s="270"/>
      <c r="RIY457" s="263"/>
      <c r="RIZ457" s="271"/>
      <c r="RJA457" s="271"/>
      <c r="RJB457" s="271"/>
      <c r="RJC457" s="271"/>
      <c r="RJD457" s="271"/>
      <c r="RJE457" s="395"/>
      <c r="RJF457" s="259"/>
      <c r="RJG457" s="259"/>
      <c r="RJH457" s="394"/>
      <c r="RJI457" s="394"/>
      <c r="RJJ457" s="270"/>
      <c r="RJK457" s="263"/>
      <c r="RJL457" s="271"/>
      <c r="RJM457" s="271"/>
      <c r="RJN457" s="271"/>
      <c r="RJO457" s="271"/>
      <c r="RJP457" s="271"/>
      <c r="RJQ457" s="395"/>
      <c r="RJR457" s="259"/>
      <c r="RJS457" s="259"/>
      <c r="RJT457" s="394"/>
      <c r="RJU457" s="394"/>
      <c r="RJV457" s="270"/>
      <c r="RJW457" s="263"/>
      <c r="RJX457" s="271"/>
      <c r="RJY457" s="271"/>
      <c r="RJZ457" s="271"/>
      <c r="RKA457" s="271"/>
      <c r="RKB457" s="271"/>
      <c r="RKC457" s="395"/>
      <c r="RKD457" s="259"/>
      <c r="RKE457" s="259"/>
      <c r="RKF457" s="394"/>
      <c r="RKG457" s="394"/>
      <c r="RKH457" s="270"/>
      <c r="RKI457" s="263"/>
      <c r="RKJ457" s="271"/>
      <c r="RKK457" s="271"/>
      <c r="RKL457" s="271"/>
      <c r="RKM457" s="271"/>
      <c r="RKN457" s="271"/>
      <c r="RKO457" s="395"/>
      <c r="RKP457" s="259"/>
      <c r="RKQ457" s="259"/>
      <c r="RKR457" s="394"/>
      <c r="RKS457" s="394"/>
      <c r="RKT457" s="270"/>
      <c r="RKU457" s="263"/>
      <c r="RKV457" s="271"/>
      <c r="RKW457" s="271"/>
      <c r="RKX457" s="271"/>
      <c r="RKY457" s="271"/>
      <c r="RKZ457" s="271"/>
      <c r="RLA457" s="395"/>
      <c r="RLB457" s="259"/>
      <c r="RLC457" s="259"/>
      <c r="RLD457" s="394"/>
      <c r="RLE457" s="394"/>
      <c r="RLF457" s="270"/>
      <c r="RLG457" s="263"/>
      <c r="RLH457" s="271"/>
      <c r="RLI457" s="271"/>
      <c r="RLJ457" s="271"/>
      <c r="RLK457" s="271"/>
      <c r="RLL457" s="271"/>
      <c r="RLM457" s="395"/>
      <c r="RLN457" s="259"/>
      <c r="RLO457" s="259"/>
      <c r="RLP457" s="394"/>
      <c r="RLQ457" s="394"/>
      <c r="RLR457" s="270"/>
      <c r="RLS457" s="263"/>
      <c r="RLT457" s="271"/>
      <c r="RLU457" s="271"/>
      <c r="RLV457" s="271"/>
      <c r="RLW457" s="271"/>
      <c r="RLX457" s="271"/>
      <c r="RLY457" s="395"/>
      <c r="RLZ457" s="259"/>
      <c r="RMA457" s="259"/>
      <c r="RMB457" s="394"/>
      <c r="RMC457" s="394"/>
      <c r="RMD457" s="270"/>
      <c r="RME457" s="263"/>
      <c r="RMF457" s="271"/>
      <c r="RMG457" s="271"/>
      <c r="RMH457" s="271"/>
      <c r="RMI457" s="271"/>
      <c r="RMJ457" s="271"/>
      <c r="RMK457" s="395"/>
      <c r="RML457" s="259"/>
      <c r="RMM457" s="259"/>
      <c r="RMN457" s="394"/>
      <c r="RMO457" s="394"/>
      <c r="RMP457" s="270"/>
      <c r="RMQ457" s="263"/>
      <c r="RMR457" s="271"/>
      <c r="RMS457" s="271"/>
      <c r="RMT457" s="271"/>
      <c r="RMU457" s="271"/>
      <c r="RMV457" s="271"/>
      <c r="RMW457" s="395"/>
      <c r="RMX457" s="259"/>
      <c r="RMY457" s="259"/>
      <c r="RMZ457" s="394"/>
      <c r="RNA457" s="394"/>
      <c r="RNB457" s="270"/>
      <c r="RNC457" s="263"/>
      <c r="RND457" s="271"/>
      <c r="RNE457" s="271"/>
      <c r="RNF457" s="271"/>
      <c r="RNG457" s="271"/>
      <c r="RNH457" s="271"/>
      <c r="RNI457" s="395"/>
      <c r="RNJ457" s="259"/>
      <c r="RNK457" s="259"/>
      <c r="RNL457" s="394"/>
      <c r="RNM457" s="394"/>
      <c r="RNN457" s="270"/>
      <c r="RNO457" s="263"/>
      <c r="RNP457" s="271"/>
      <c r="RNQ457" s="271"/>
      <c r="RNR457" s="271"/>
      <c r="RNS457" s="271"/>
      <c r="RNT457" s="271"/>
      <c r="RNU457" s="395"/>
      <c r="RNV457" s="259"/>
      <c r="RNW457" s="259"/>
      <c r="RNX457" s="394"/>
      <c r="RNY457" s="394"/>
      <c r="RNZ457" s="270"/>
      <c r="ROA457" s="263"/>
      <c r="ROB457" s="271"/>
      <c r="ROC457" s="271"/>
      <c r="ROD457" s="271"/>
      <c r="ROE457" s="271"/>
      <c r="ROF457" s="271"/>
      <c r="ROG457" s="395"/>
      <c r="ROH457" s="259"/>
      <c r="ROI457" s="259"/>
      <c r="ROJ457" s="394"/>
      <c r="ROK457" s="394"/>
      <c r="ROL457" s="270"/>
      <c r="ROM457" s="263"/>
      <c r="RON457" s="271"/>
      <c r="ROO457" s="271"/>
      <c r="ROP457" s="271"/>
      <c r="ROQ457" s="271"/>
      <c r="ROR457" s="271"/>
      <c r="ROS457" s="395"/>
      <c r="ROT457" s="259"/>
      <c r="ROU457" s="259"/>
      <c r="ROV457" s="394"/>
      <c r="ROW457" s="394"/>
      <c r="ROX457" s="270"/>
      <c r="ROY457" s="263"/>
      <c r="ROZ457" s="271"/>
      <c r="RPA457" s="271"/>
      <c r="RPB457" s="271"/>
      <c r="RPC457" s="271"/>
      <c r="RPD457" s="271"/>
      <c r="RPE457" s="395"/>
      <c r="RPF457" s="259"/>
      <c r="RPG457" s="259"/>
      <c r="RPH457" s="394"/>
      <c r="RPI457" s="394"/>
      <c r="RPJ457" s="270"/>
      <c r="RPK457" s="263"/>
      <c r="RPL457" s="271"/>
      <c r="RPM457" s="271"/>
      <c r="RPN457" s="271"/>
      <c r="RPO457" s="271"/>
      <c r="RPP457" s="271"/>
      <c r="RPQ457" s="395"/>
      <c r="RPR457" s="259"/>
      <c r="RPS457" s="259"/>
      <c r="RPT457" s="394"/>
      <c r="RPU457" s="394"/>
      <c r="RPV457" s="270"/>
      <c r="RPW457" s="263"/>
      <c r="RPX457" s="271"/>
      <c r="RPY457" s="271"/>
      <c r="RPZ457" s="271"/>
      <c r="RQA457" s="271"/>
      <c r="RQB457" s="271"/>
      <c r="RQC457" s="395"/>
      <c r="RQD457" s="259"/>
      <c r="RQE457" s="259"/>
      <c r="RQF457" s="394"/>
      <c r="RQG457" s="394"/>
      <c r="RQH457" s="270"/>
      <c r="RQI457" s="263"/>
      <c r="RQJ457" s="271"/>
      <c r="RQK457" s="271"/>
      <c r="RQL457" s="271"/>
      <c r="RQM457" s="271"/>
      <c r="RQN457" s="271"/>
      <c r="RQO457" s="395"/>
      <c r="RQP457" s="259"/>
      <c r="RQQ457" s="259"/>
      <c r="RQR457" s="394"/>
      <c r="RQS457" s="394"/>
      <c r="RQT457" s="270"/>
      <c r="RQU457" s="263"/>
      <c r="RQV457" s="271"/>
      <c r="RQW457" s="271"/>
      <c r="RQX457" s="271"/>
      <c r="RQY457" s="271"/>
      <c r="RQZ457" s="271"/>
      <c r="RRA457" s="395"/>
      <c r="RRB457" s="259"/>
      <c r="RRC457" s="259"/>
      <c r="RRD457" s="394"/>
      <c r="RRE457" s="394"/>
      <c r="RRF457" s="270"/>
      <c r="RRG457" s="263"/>
      <c r="RRH457" s="271"/>
      <c r="RRI457" s="271"/>
      <c r="RRJ457" s="271"/>
      <c r="RRK457" s="271"/>
      <c r="RRL457" s="271"/>
      <c r="RRM457" s="395"/>
      <c r="RRN457" s="259"/>
      <c r="RRO457" s="259"/>
      <c r="RRP457" s="394"/>
      <c r="RRQ457" s="394"/>
      <c r="RRR457" s="270"/>
      <c r="RRS457" s="263"/>
      <c r="RRT457" s="271"/>
      <c r="RRU457" s="271"/>
      <c r="RRV457" s="271"/>
      <c r="RRW457" s="271"/>
      <c r="RRX457" s="271"/>
      <c r="RRY457" s="395"/>
      <c r="RRZ457" s="259"/>
      <c r="RSA457" s="259"/>
      <c r="RSB457" s="394"/>
      <c r="RSC457" s="394"/>
      <c r="RSD457" s="270"/>
      <c r="RSE457" s="263"/>
      <c r="RSF457" s="271"/>
      <c r="RSG457" s="271"/>
      <c r="RSH457" s="271"/>
      <c r="RSI457" s="271"/>
      <c r="RSJ457" s="271"/>
      <c r="RSK457" s="395"/>
      <c r="RSL457" s="259"/>
      <c r="RSM457" s="259"/>
      <c r="RSN457" s="394"/>
      <c r="RSO457" s="394"/>
      <c r="RSP457" s="270"/>
      <c r="RSQ457" s="263"/>
      <c r="RSR457" s="271"/>
      <c r="RSS457" s="271"/>
      <c r="RST457" s="271"/>
      <c r="RSU457" s="271"/>
      <c r="RSV457" s="271"/>
      <c r="RSW457" s="395"/>
      <c r="RSX457" s="259"/>
      <c r="RSY457" s="259"/>
      <c r="RSZ457" s="394"/>
      <c r="RTA457" s="394"/>
      <c r="RTB457" s="270"/>
      <c r="RTC457" s="263"/>
      <c r="RTD457" s="271"/>
      <c r="RTE457" s="271"/>
      <c r="RTF457" s="271"/>
      <c r="RTG457" s="271"/>
      <c r="RTH457" s="271"/>
      <c r="RTI457" s="395"/>
      <c r="RTJ457" s="259"/>
      <c r="RTK457" s="259"/>
      <c r="RTL457" s="394"/>
      <c r="RTM457" s="394"/>
      <c r="RTN457" s="270"/>
      <c r="RTO457" s="263"/>
      <c r="RTP457" s="271"/>
      <c r="RTQ457" s="271"/>
      <c r="RTR457" s="271"/>
      <c r="RTS457" s="271"/>
      <c r="RTT457" s="271"/>
      <c r="RTU457" s="395"/>
      <c r="RTV457" s="259"/>
      <c r="RTW457" s="259"/>
      <c r="RTX457" s="394"/>
      <c r="RTY457" s="394"/>
      <c r="RTZ457" s="270"/>
      <c r="RUA457" s="263"/>
      <c r="RUB457" s="271"/>
      <c r="RUC457" s="271"/>
      <c r="RUD457" s="271"/>
      <c r="RUE457" s="271"/>
      <c r="RUF457" s="271"/>
      <c r="RUG457" s="395"/>
      <c r="RUH457" s="259"/>
      <c r="RUI457" s="259"/>
      <c r="RUJ457" s="394"/>
      <c r="RUK457" s="394"/>
      <c r="RUL457" s="270"/>
      <c r="RUM457" s="263"/>
      <c r="RUN457" s="271"/>
      <c r="RUO457" s="271"/>
      <c r="RUP457" s="271"/>
      <c r="RUQ457" s="271"/>
      <c r="RUR457" s="271"/>
      <c r="RUS457" s="395"/>
      <c r="RUT457" s="259"/>
      <c r="RUU457" s="259"/>
      <c r="RUV457" s="394"/>
      <c r="RUW457" s="394"/>
      <c r="RUX457" s="270"/>
      <c r="RUY457" s="263"/>
      <c r="RUZ457" s="271"/>
      <c r="RVA457" s="271"/>
      <c r="RVB457" s="271"/>
      <c r="RVC457" s="271"/>
      <c r="RVD457" s="271"/>
      <c r="RVE457" s="395"/>
      <c r="RVF457" s="259"/>
      <c r="RVG457" s="259"/>
      <c r="RVH457" s="394"/>
      <c r="RVI457" s="394"/>
      <c r="RVJ457" s="270"/>
      <c r="RVK457" s="263"/>
      <c r="RVL457" s="271"/>
      <c r="RVM457" s="271"/>
      <c r="RVN457" s="271"/>
      <c r="RVO457" s="271"/>
      <c r="RVP457" s="271"/>
      <c r="RVQ457" s="395"/>
      <c r="RVR457" s="259"/>
      <c r="RVS457" s="259"/>
      <c r="RVT457" s="394"/>
      <c r="RVU457" s="394"/>
      <c r="RVV457" s="270"/>
      <c r="RVW457" s="263"/>
      <c r="RVX457" s="271"/>
      <c r="RVY457" s="271"/>
      <c r="RVZ457" s="271"/>
      <c r="RWA457" s="271"/>
      <c r="RWB457" s="271"/>
      <c r="RWC457" s="395"/>
      <c r="RWD457" s="259"/>
      <c r="RWE457" s="259"/>
      <c r="RWF457" s="394"/>
      <c r="RWG457" s="394"/>
      <c r="RWH457" s="270"/>
      <c r="RWI457" s="263"/>
      <c r="RWJ457" s="271"/>
      <c r="RWK457" s="271"/>
      <c r="RWL457" s="271"/>
      <c r="RWM457" s="271"/>
      <c r="RWN457" s="271"/>
      <c r="RWO457" s="395"/>
      <c r="RWP457" s="259"/>
      <c r="RWQ457" s="259"/>
      <c r="RWR457" s="394"/>
      <c r="RWS457" s="394"/>
      <c r="RWT457" s="270"/>
      <c r="RWU457" s="263"/>
      <c r="RWV457" s="271"/>
      <c r="RWW457" s="271"/>
      <c r="RWX457" s="271"/>
      <c r="RWY457" s="271"/>
      <c r="RWZ457" s="271"/>
      <c r="RXA457" s="395"/>
      <c r="RXB457" s="259"/>
      <c r="RXC457" s="259"/>
      <c r="RXD457" s="394"/>
      <c r="RXE457" s="394"/>
      <c r="RXF457" s="270"/>
      <c r="RXG457" s="263"/>
      <c r="RXH457" s="271"/>
      <c r="RXI457" s="271"/>
      <c r="RXJ457" s="271"/>
      <c r="RXK457" s="271"/>
      <c r="RXL457" s="271"/>
      <c r="RXM457" s="395"/>
      <c r="RXN457" s="259"/>
      <c r="RXO457" s="259"/>
      <c r="RXP457" s="394"/>
      <c r="RXQ457" s="394"/>
      <c r="RXR457" s="270"/>
      <c r="RXS457" s="263"/>
      <c r="RXT457" s="271"/>
      <c r="RXU457" s="271"/>
      <c r="RXV457" s="271"/>
      <c r="RXW457" s="271"/>
      <c r="RXX457" s="271"/>
      <c r="RXY457" s="395"/>
      <c r="RXZ457" s="259"/>
      <c r="RYA457" s="259"/>
      <c r="RYB457" s="394"/>
      <c r="RYC457" s="394"/>
      <c r="RYD457" s="270"/>
      <c r="RYE457" s="263"/>
      <c r="RYF457" s="271"/>
      <c r="RYG457" s="271"/>
      <c r="RYH457" s="271"/>
      <c r="RYI457" s="271"/>
      <c r="RYJ457" s="271"/>
      <c r="RYK457" s="395"/>
      <c r="RYL457" s="259"/>
      <c r="RYM457" s="259"/>
      <c r="RYN457" s="394"/>
      <c r="RYO457" s="394"/>
      <c r="RYP457" s="270"/>
      <c r="RYQ457" s="263"/>
      <c r="RYR457" s="271"/>
      <c r="RYS457" s="271"/>
      <c r="RYT457" s="271"/>
      <c r="RYU457" s="271"/>
      <c r="RYV457" s="271"/>
      <c r="RYW457" s="395"/>
      <c r="RYX457" s="259"/>
      <c r="RYY457" s="259"/>
      <c r="RYZ457" s="394"/>
      <c r="RZA457" s="394"/>
      <c r="RZB457" s="270"/>
      <c r="RZC457" s="263"/>
      <c r="RZD457" s="271"/>
      <c r="RZE457" s="271"/>
      <c r="RZF457" s="271"/>
      <c r="RZG457" s="271"/>
      <c r="RZH457" s="271"/>
      <c r="RZI457" s="395"/>
      <c r="RZJ457" s="259"/>
      <c r="RZK457" s="259"/>
      <c r="RZL457" s="394"/>
      <c r="RZM457" s="394"/>
      <c r="RZN457" s="270"/>
      <c r="RZO457" s="263"/>
      <c r="RZP457" s="271"/>
      <c r="RZQ457" s="271"/>
      <c r="RZR457" s="271"/>
      <c r="RZS457" s="271"/>
      <c r="RZT457" s="271"/>
      <c r="RZU457" s="395"/>
      <c r="RZV457" s="259"/>
      <c r="RZW457" s="259"/>
      <c r="RZX457" s="394"/>
      <c r="RZY457" s="394"/>
      <c r="RZZ457" s="270"/>
      <c r="SAA457" s="263"/>
      <c r="SAB457" s="271"/>
      <c r="SAC457" s="271"/>
      <c r="SAD457" s="271"/>
      <c r="SAE457" s="271"/>
      <c r="SAF457" s="271"/>
      <c r="SAG457" s="395"/>
      <c r="SAH457" s="259"/>
      <c r="SAI457" s="259"/>
      <c r="SAJ457" s="394"/>
      <c r="SAK457" s="394"/>
      <c r="SAL457" s="270"/>
      <c r="SAM457" s="263"/>
      <c r="SAN457" s="271"/>
      <c r="SAO457" s="271"/>
      <c r="SAP457" s="271"/>
      <c r="SAQ457" s="271"/>
      <c r="SAR457" s="271"/>
      <c r="SAS457" s="395"/>
      <c r="SAT457" s="259"/>
      <c r="SAU457" s="259"/>
      <c r="SAV457" s="394"/>
      <c r="SAW457" s="394"/>
      <c r="SAX457" s="270"/>
      <c r="SAY457" s="263"/>
      <c r="SAZ457" s="271"/>
      <c r="SBA457" s="271"/>
      <c r="SBB457" s="271"/>
      <c r="SBC457" s="271"/>
      <c r="SBD457" s="271"/>
      <c r="SBE457" s="395"/>
      <c r="SBF457" s="259"/>
      <c r="SBG457" s="259"/>
      <c r="SBH457" s="394"/>
      <c r="SBI457" s="394"/>
      <c r="SBJ457" s="270"/>
      <c r="SBK457" s="263"/>
      <c r="SBL457" s="271"/>
      <c r="SBM457" s="271"/>
      <c r="SBN457" s="271"/>
      <c r="SBO457" s="271"/>
      <c r="SBP457" s="271"/>
      <c r="SBQ457" s="395"/>
      <c r="SBR457" s="259"/>
      <c r="SBS457" s="259"/>
      <c r="SBT457" s="394"/>
      <c r="SBU457" s="394"/>
      <c r="SBV457" s="270"/>
      <c r="SBW457" s="263"/>
      <c r="SBX457" s="271"/>
      <c r="SBY457" s="271"/>
      <c r="SBZ457" s="271"/>
      <c r="SCA457" s="271"/>
      <c r="SCB457" s="271"/>
      <c r="SCC457" s="395"/>
      <c r="SCD457" s="259"/>
      <c r="SCE457" s="259"/>
      <c r="SCF457" s="394"/>
      <c r="SCG457" s="394"/>
      <c r="SCH457" s="270"/>
      <c r="SCI457" s="263"/>
      <c r="SCJ457" s="271"/>
      <c r="SCK457" s="271"/>
      <c r="SCL457" s="271"/>
      <c r="SCM457" s="271"/>
      <c r="SCN457" s="271"/>
      <c r="SCO457" s="395"/>
      <c r="SCP457" s="259"/>
      <c r="SCQ457" s="259"/>
      <c r="SCR457" s="394"/>
      <c r="SCS457" s="394"/>
      <c r="SCT457" s="270"/>
      <c r="SCU457" s="263"/>
      <c r="SCV457" s="271"/>
      <c r="SCW457" s="271"/>
      <c r="SCX457" s="271"/>
      <c r="SCY457" s="271"/>
      <c r="SCZ457" s="271"/>
      <c r="SDA457" s="395"/>
      <c r="SDB457" s="259"/>
      <c r="SDC457" s="259"/>
      <c r="SDD457" s="394"/>
      <c r="SDE457" s="394"/>
      <c r="SDF457" s="270"/>
      <c r="SDG457" s="263"/>
      <c r="SDH457" s="271"/>
      <c r="SDI457" s="271"/>
      <c r="SDJ457" s="271"/>
      <c r="SDK457" s="271"/>
      <c r="SDL457" s="271"/>
      <c r="SDM457" s="395"/>
      <c r="SDN457" s="259"/>
      <c r="SDO457" s="259"/>
      <c r="SDP457" s="394"/>
      <c r="SDQ457" s="394"/>
      <c r="SDR457" s="270"/>
      <c r="SDS457" s="263"/>
      <c r="SDT457" s="271"/>
      <c r="SDU457" s="271"/>
      <c r="SDV457" s="271"/>
      <c r="SDW457" s="271"/>
      <c r="SDX457" s="271"/>
      <c r="SDY457" s="395"/>
      <c r="SDZ457" s="259"/>
      <c r="SEA457" s="259"/>
      <c r="SEB457" s="394"/>
      <c r="SEC457" s="394"/>
      <c r="SED457" s="270"/>
      <c r="SEE457" s="263"/>
      <c r="SEF457" s="271"/>
      <c r="SEG457" s="271"/>
      <c r="SEH457" s="271"/>
      <c r="SEI457" s="271"/>
      <c r="SEJ457" s="271"/>
      <c r="SEK457" s="395"/>
      <c r="SEL457" s="259"/>
      <c r="SEM457" s="259"/>
      <c r="SEN457" s="394"/>
      <c r="SEO457" s="394"/>
      <c r="SEP457" s="270"/>
      <c r="SEQ457" s="263"/>
      <c r="SER457" s="271"/>
      <c r="SES457" s="271"/>
      <c r="SET457" s="271"/>
      <c r="SEU457" s="271"/>
      <c r="SEV457" s="271"/>
      <c r="SEW457" s="395"/>
      <c r="SEX457" s="259"/>
      <c r="SEY457" s="259"/>
      <c r="SEZ457" s="394"/>
      <c r="SFA457" s="394"/>
      <c r="SFB457" s="270"/>
      <c r="SFC457" s="263"/>
      <c r="SFD457" s="271"/>
      <c r="SFE457" s="271"/>
      <c r="SFF457" s="271"/>
      <c r="SFG457" s="271"/>
      <c r="SFH457" s="271"/>
      <c r="SFI457" s="395"/>
      <c r="SFJ457" s="259"/>
      <c r="SFK457" s="259"/>
      <c r="SFL457" s="394"/>
      <c r="SFM457" s="394"/>
      <c r="SFN457" s="270"/>
      <c r="SFO457" s="263"/>
      <c r="SFP457" s="271"/>
      <c r="SFQ457" s="271"/>
      <c r="SFR457" s="271"/>
      <c r="SFS457" s="271"/>
      <c r="SFT457" s="271"/>
      <c r="SFU457" s="395"/>
      <c r="SFV457" s="259"/>
      <c r="SFW457" s="259"/>
      <c r="SFX457" s="394"/>
      <c r="SFY457" s="394"/>
      <c r="SFZ457" s="270"/>
      <c r="SGA457" s="263"/>
      <c r="SGB457" s="271"/>
      <c r="SGC457" s="271"/>
      <c r="SGD457" s="271"/>
      <c r="SGE457" s="271"/>
      <c r="SGF457" s="271"/>
      <c r="SGG457" s="395"/>
      <c r="SGH457" s="259"/>
      <c r="SGI457" s="259"/>
      <c r="SGJ457" s="394"/>
      <c r="SGK457" s="394"/>
      <c r="SGL457" s="270"/>
      <c r="SGM457" s="263"/>
      <c r="SGN457" s="271"/>
      <c r="SGO457" s="271"/>
      <c r="SGP457" s="271"/>
      <c r="SGQ457" s="271"/>
      <c r="SGR457" s="271"/>
      <c r="SGS457" s="395"/>
      <c r="SGT457" s="259"/>
      <c r="SGU457" s="259"/>
      <c r="SGV457" s="394"/>
      <c r="SGW457" s="394"/>
      <c r="SGX457" s="270"/>
      <c r="SGY457" s="263"/>
      <c r="SGZ457" s="271"/>
      <c r="SHA457" s="271"/>
      <c r="SHB457" s="271"/>
      <c r="SHC457" s="271"/>
      <c r="SHD457" s="271"/>
      <c r="SHE457" s="395"/>
      <c r="SHF457" s="259"/>
      <c r="SHG457" s="259"/>
      <c r="SHH457" s="394"/>
      <c r="SHI457" s="394"/>
      <c r="SHJ457" s="270"/>
      <c r="SHK457" s="263"/>
      <c r="SHL457" s="271"/>
      <c r="SHM457" s="271"/>
      <c r="SHN457" s="271"/>
      <c r="SHO457" s="271"/>
      <c r="SHP457" s="271"/>
      <c r="SHQ457" s="395"/>
      <c r="SHR457" s="259"/>
      <c r="SHS457" s="259"/>
      <c r="SHT457" s="394"/>
      <c r="SHU457" s="394"/>
      <c r="SHV457" s="270"/>
      <c r="SHW457" s="263"/>
      <c r="SHX457" s="271"/>
      <c r="SHY457" s="271"/>
      <c r="SHZ457" s="271"/>
      <c r="SIA457" s="271"/>
      <c r="SIB457" s="271"/>
      <c r="SIC457" s="395"/>
      <c r="SID457" s="259"/>
      <c r="SIE457" s="259"/>
      <c r="SIF457" s="394"/>
      <c r="SIG457" s="394"/>
      <c r="SIH457" s="270"/>
      <c r="SII457" s="263"/>
      <c r="SIJ457" s="271"/>
      <c r="SIK457" s="271"/>
      <c r="SIL457" s="271"/>
      <c r="SIM457" s="271"/>
      <c r="SIN457" s="271"/>
      <c r="SIO457" s="395"/>
      <c r="SIP457" s="259"/>
      <c r="SIQ457" s="259"/>
      <c r="SIR457" s="394"/>
      <c r="SIS457" s="394"/>
      <c r="SIT457" s="270"/>
      <c r="SIU457" s="263"/>
      <c r="SIV457" s="271"/>
      <c r="SIW457" s="271"/>
      <c r="SIX457" s="271"/>
      <c r="SIY457" s="271"/>
      <c r="SIZ457" s="271"/>
      <c r="SJA457" s="395"/>
      <c r="SJB457" s="259"/>
      <c r="SJC457" s="259"/>
      <c r="SJD457" s="394"/>
      <c r="SJE457" s="394"/>
      <c r="SJF457" s="270"/>
      <c r="SJG457" s="263"/>
      <c r="SJH457" s="271"/>
      <c r="SJI457" s="271"/>
      <c r="SJJ457" s="271"/>
      <c r="SJK457" s="271"/>
      <c r="SJL457" s="271"/>
      <c r="SJM457" s="395"/>
      <c r="SJN457" s="259"/>
      <c r="SJO457" s="259"/>
      <c r="SJP457" s="394"/>
      <c r="SJQ457" s="394"/>
      <c r="SJR457" s="270"/>
      <c r="SJS457" s="263"/>
      <c r="SJT457" s="271"/>
      <c r="SJU457" s="271"/>
      <c r="SJV457" s="271"/>
      <c r="SJW457" s="271"/>
      <c r="SJX457" s="271"/>
      <c r="SJY457" s="395"/>
      <c r="SJZ457" s="259"/>
      <c r="SKA457" s="259"/>
      <c r="SKB457" s="394"/>
      <c r="SKC457" s="394"/>
      <c r="SKD457" s="270"/>
      <c r="SKE457" s="263"/>
      <c r="SKF457" s="271"/>
      <c r="SKG457" s="271"/>
      <c r="SKH457" s="271"/>
      <c r="SKI457" s="271"/>
      <c r="SKJ457" s="271"/>
      <c r="SKK457" s="395"/>
      <c r="SKL457" s="259"/>
      <c r="SKM457" s="259"/>
      <c r="SKN457" s="394"/>
      <c r="SKO457" s="394"/>
      <c r="SKP457" s="270"/>
      <c r="SKQ457" s="263"/>
      <c r="SKR457" s="271"/>
      <c r="SKS457" s="271"/>
      <c r="SKT457" s="271"/>
      <c r="SKU457" s="271"/>
      <c r="SKV457" s="271"/>
      <c r="SKW457" s="395"/>
      <c r="SKX457" s="259"/>
      <c r="SKY457" s="259"/>
      <c r="SKZ457" s="394"/>
      <c r="SLA457" s="394"/>
      <c r="SLB457" s="270"/>
      <c r="SLC457" s="263"/>
      <c r="SLD457" s="271"/>
      <c r="SLE457" s="271"/>
      <c r="SLF457" s="271"/>
      <c r="SLG457" s="271"/>
      <c r="SLH457" s="271"/>
      <c r="SLI457" s="395"/>
      <c r="SLJ457" s="259"/>
      <c r="SLK457" s="259"/>
      <c r="SLL457" s="394"/>
      <c r="SLM457" s="394"/>
      <c r="SLN457" s="270"/>
      <c r="SLO457" s="263"/>
      <c r="SLP457" s="271"/>
      <c r="SLQ457" s="271"/>
      <c r="SLR457" s="271"/>
      <c r="SLS457" s="271"/>
      <c r="SLT457" s="271"/>
      <c r="SLU457" s="395"/>
      <c r="SLV457" s="259"/>
      <c r="SLW457" s="259"/>
      <c r="SLX457" s="394"/>
      <c r="SLY457" s="394"/>
      <c r="SLZ457" s="270"/>
      <c r="SMA457" s="263"/>
      <c r="SMB457" s="271"/>
      <c r="SMC457" s="271"/>
      <c r="SMD457" s="271"/>
      <c r="SME457" s="271"/>
      <c r="SMF457" s="271"/>
      <c r="SMG457" s="395"/>
      <c r="SMH457" s="259"/>
      <c r="SMI457" s="259"/>
      <c r="SMJ457" s="394"/>
      <c r="SMK457" s="394"/>
      <c r="SML457" s="270"/>
      <c r="SMM457" s="263"/>
      <c r="SMN457" s="271"/>
      <c r="SMO457" s="271"/>
      <c r="SMP457" s="271"/>
      <c r="SMQ457" s="271"/>
      <c r="SMR457" s="271"/>
      <c r="SMS457" s="395"/>
      <c r="SMT457" s="259"/>
      <c r="SMU457" s="259"/>
      <c r="SMV457" s="394"/>
      <c r="SMW457" s="394"/>
      <c r="SMX457" s="270"/>
      <c r="SMY457" s="263"/>
      <c r="SMZ457" s="271"/>
      <c r="SNA457" s="271"/>
      <c r="SNB457" s="271"/>
      <c r="SNC457" s="271"/>
      <c r="SND457" s="271"/>
      <c r="SNE457" s="395"/>
      <c r="SNF457" s="259"/>
      <c r="SNG457" s="259"/>
      <c r="SNH457" s="394"/>
      <c r="SNI457" s="394"/>
      <c r="SNJ457" s="270"/>
      <c r="SNK457" s="263"/>
      <c r="SNL457" s="271"/>
      <c r="SNM457" s="271"/>
      <c r="SNN457" s="271"/>
      <c r="SNO457" s="271"/>
      <c r="SNP457" s="271"/>
      <c r="SNQ457" s="395"/>
      <c r="SNR457" s="259"/>
      <c r="SNS457" s="259"/>
      <c r="SNT457" s="394"/>
      <c r="SNU457" s="394"/>
      <c r="SNV457" s="270"/>
      <c r="SNW457" s="263"/>
      <c r="SNX457" s="271"/>
      <c r="SNY457" s="271"/>
      <c r="SNZ457" s="271"/>
      <c r="SOA457" s="271"/>
      <c r="SOB457" s="271"/>
      <c r="SOC457" s="395"/>
      <c r="SOD457" s="259"/>
      <c r="SOE457" s="259"/>
      <c r="SOF457" s="394"/>
      <c r="SOG457" s="394"/>
      <c r="SOH457" s="270"/>
      <c r="SOI457" s="263"/>
      <c r="SOJ457" s="271"/>
      <c r="SOK457" s="271"/>
      <c r="SOL457" s="271"/>
      <c r="SOM457" s="271"/>
      <c r="SON457" s="271"/>
      <c r="SOO457" s="395"/>
      <c r="SOP457" s="259"/>
      <c r="SOQ457" s="259"/>
      <c r="SOR457" s="394"/>
      <c r="SOS457" s="394"/>
      <c r="SOT457" s="270"/>
      <c r="SOU457" s="263"/>
      <c r="SOV457" s="271"/>
      <c r="SOW457" s="271"/>
      <c r="SOX457" s="271"/>
      <c r="SOY457" s="271"/>
      <c r="SOZ457" s="271"/>
      <c r="SPA457" s="395"/>
      <c r="SPB457" s="259"/>
      <c r="SPC457" s="259"/>
      <c r="SPD457" s="394"/>
      <c r="SPE457" s="394"/>
      <c r="SPF457" s="270"/>
      <c r="SPG457" s="263"/>
      <c r="SPH457" s="271"/>
      <c r="SPI457" s="271"/>
      <c r="SPJ457" s="271"/>
      <c r="SPK457" s="271"/>
      <c r="SPL457" s="271"/>
      <c r="SPM457" s="395"/>
      <c r="SPN457" s="259"/>
      <c r="SPO457" s="259"/>
      <c r="SPP457" s="394"/>
      <c r="SPQ457" s="394"/>
      <c r="SPR457" s="270"/>
      <c r="SPS457" s="263"/>
      <c r="SPT457" s="271"/>
      <c r="SPU457" s="271"/>
      <c r="SPV457" s="271"/>
      <c r="SPW457" s="271"/>
      <c r="SPX457" s="271"/>
      <c r="SPY457" s="395"/>
      <c r="SPZ457" s="259"/>
      <c r="SQA457" s="259"/>
      <c r="SQB457" s="394"/>
      <c r="SQC457" s="394"/>
      <c r="SQD457" s="270"/>
      <c r="SQE457" s="263"/>
      <c r="SQF457" s="271"/>
      <c r="SQG457" s="271"/>
      <c r="SQH457" s="271"/>
      <c r="SQI457" s="271"/>
      <c r="SQJ457" s="271"/>
      <c r="SQK457" s="395"/>
      <c r="SQL457" s="259"/>
      <c r="SQM457" s="259"/>
      <c r="SQN457" s="394"/>
      <c r="SQO457" s="394"/>
      <c r="SQP457" s="270"/>
      <c r="SQQ457" s="263"/>
      <c r="SQR457" s="271"/>
      <c r="SQS457" s="271"/>
      <c r="SQT457" s="271"/>
      <c r="SQU457" s="271"/>
      <c r="SQV457" s="271"/>
      <c r="SQW457" s="395"/>
      <c r="SQX457" s="259"/>
      <c r="SQY457" s="259"/>
      <c r="SQZ457" s="394"/>
      <c r="SRA457" s="394"/>
      <c r="SRB457" s="270"/>
      <c r="SRC457" s="263"/>
      <c r="SRD457" s="271"/>
      <c r="SRE457" s="271"/>
      <c r="SRF457" s="271"/>
      <c r="SRG457" s="271"/>
      <c r="SRH457" s="271"/>
      <c r="SRI457" s="395"/>
      <c r="SRJ457" s="259"/>
      <c r="SRK457" s="259"/>
      <c r="SRL457" s="394"/>
      <c r="SRM457" s="394"/>
      <c r="SRN457" s="270"/>
      <c r="SRO457" s="263"/>
      <c r="SRP457" s="271"/>
      <c r="SRQ457" s="271"/>
      <c r="SRR457" s="271"/>
      <c r="SRS457" s="271"/>
      <c r="SRT457" s="271"/>
      <c r="SRU457" s="395"/>
      <c r="SRV457" s="259"/>
      <c r="SRW457" s="259"/>
      <c r="SRX457" s="394"/>
      <c r="SRY457" s="394"/>
      <c r="SRZ457" s="270"/>
      <c r="SSA457" s="263"/>
      <c r="SSB457" s="271"/>
      <c r="SSC457" s="271"/>
      <c r="SSD457" s="271"/>
      <c r="SSE457" s="271"/>
      <c r="SSF457" s="271"/>
      <c r="SSG457" s="395"/>
      <c r="SSH457" s="259"/>
      <c r="SSI457" s="259"/>
      <c r="SSJ457" s="394"/>
      <c r="SSK457" s="394"/>
      <c r="SSL457" s="270"/>
      <c r="SSM457" s="263"/>
      <c r="SSN457" s="271"/>
      <c r="SSO457" s="271"/>
      <c r="SSP457" s="271"/>
      <c r="SSQ457" s="271"/>
      <c r="SSR457" s="271"/>
      <c r="SSS457" s="395"/>
      <c r="SST457" s="259"/>
      <c r="SSU457" s="259"/>
      <c r="SSV457" s="394"/>
      <c r="SSW457" s="394"/>
      <c r="SSX457" s="270"/>
      <c r="SSY457" s="263"/>
      <c r="SSZ457" s="271"/>
      <c r="STA457" s="271"/>
      <c r="STB457" s="271"/>
      <c r="STC457" s="271"/>
      <c r="STD457" s="271"/>
      <c r="STE457" s="395"/>
      <c r="STF457" s="259"/>
      <c r="STG457" s="259"/>
      <c r="STH457" s="394"/>
      <c r="STI457" s="394"/>
      <c r="STJ457" s="270"/>
      <c r="STK457" s="263"/>
      <c r="STL457" s="271"/>
      <c r="STM457" s="271"/>
      <c r="STN457" s="271"/>
      <c r="STO457" s="271"/>
      <c r="STP457" s="271"/>
      <c r="STQ457" s="395"/>
      <c r="STR457" s="259"/>
      <c r="STS457" s="259"/>
      <c r="STT457" s="394"/>
      <c r="STU457" s="394"/>
      <c r="STV457" s="270"/>
      <c r="STW457" s="263"/>
      <c r="STX457" s="271"/>
      <c r="STY457" s="271"/>
      <c r="STZ457" s="271"/>
      <c r="SUA457" s="271"/>
      <c r="SUB457" s="271"/>
      <c r="SUC457" s="395"/>
      <c r="SUD457" s="259"/>
      <c r="SUE457" s="259"/>
      <c r="SUF457" s="394"/>
      <c r="SUG457" s="394"/>
      <c r="SUH457" s="270"/>
      <c r="SUI457" s="263"/>
      <c r="SUJ457" s="271"/>
      <c r="SUK457" s="271"/>
      <c r="SUL457" s="271"/>
      <c r="SUM457" s="271"/>
      <c r="SUN457" s="271"/>
      <c r="SUO457" s="395"/>
      <c r="SUP457" s="259"/>
      <c r="SUQ457" s="259"/>
      <c r="SUR457" s="394"/>
      <c r="SUS457" s="394"/>
      <c r="SUT457" s="270"/>
      <c r="SUU457" s="263"/>
      <c r="SUV457" s="271"/>
      <c r="SUW457" s="271"/>
      <c r="SUX457" s="271"/>
      <c r="SUY457" s="271"/>
      <c r="SUZ457" s="271"/>
      <c r="SVA457" s="395"/>
      <c r="SVB457" s="259"/>
      <c r="SVC457" s="259"/>
      <c r="SVD457" s="394"/>
      <c r="SVE457" s="394"/>
      <c r="SVF457" s="270"/>
      <c r="SVG457" s="263"/>
      <c r="SVH457" s="271"/>
      <c r="SVI457" s="271"/>
      <c r="SVJ457" s="271"/>
      <c r="SVK457" s="271"/>
      <c r="SVL457" s="271"/>
      <c r="SVM457" s="395"/>
      <c r="SVN457" s="259"/>
      <c r="SVO457" s="259"/>
      <c r="SVP457" s="394"/>
      <c r="SVQ457" s="394"/>
      <c r="SVR457" s="270"/>
      <c r="SVS457" s="263"/>
      <c r="SVT457" s="271"/>
      <c r="SVU457" s="271"/>
      <c r="SVV457" s="271"/>
      <c r="SVW457" s="271"/>
      <c r="SVX457" s="271"/>
      <c r="SVY457" s="395"/>
      <c r="SVZ457" s="259"/>
      <c r="SWA457" s="259"/>
      <c r="SWB457" s="394"/>
      <c r="SWC457" s="394"/>
      <c r="SWD457" s="270"/>
      <c r="SWE457" s="263"/>
      <c r="SWF457" s="271"/>
      <c r="SWG457" s="271"/>
      <c r="SWH457" s="271"/>
      <c r="SWI457" s="271"/>
      <c r="SWJ457" s="271"/>
      <c r="SWK457" s="395"/>
      <c r="SWL457" s="259"/>
      <c r="SWM457" s="259"/>
      <c r="SWN457" s="394"/>
      <c r="SWO457" s="394"/>
      <c r="SWP457" s="270"/>
      <c r="SWQ457" s="263"/>
      <c r="SWR457" s="271"/>
      <c r="SWS457" s="271"/>
      <c r="SWT457" s="271"/>
      <c r="SWU457" s="271"/>
      <c r="SWV457" s="271"/>
      <c r="SWW457" s="395"/>
      <c r="SWX457" s="259"/>
      <c r="SWY457" s="259"/>
      <c r="SWZ457" s="394"/>
      <c r="SXA457" s="394"/>
      <c r="SXB457" s="270"/>
      <c r="SXC457" s="263"/>
      <c r="SXD457" s="271"/>
      <c r="SXE457" s="271"/>
      <c r="SXF457" s="271"/>
      <c r="SXG457" s="271"/>
      <c r="SXH457" s="271"/>
      <c r="SXI457" s="395"/>
      <c r="SXJ457" s="259"/>
      <c r="SXK457" s="259"/>
      <c r="SXL457" s="394"/>
      <c r="SXM457" s="394"/>
      <c r="SXN457" s="270"/>
      <c r="SXO457" s="263"/>
      <c r="SXP457" s="271"/>
      <c r="SXQ457" s="271"/>
      <c r="SXR457" s="271"/>
      <c r="SXS457" s="271"/>
      <c r="SXT457" s="271"/>
      <c r="SXU457" s="395"/>
      <c r="SXV457" s="259"/>
      <c r="SXW457" s="259"/>
      <c r="SXX457" s="394"/>
      <c r="SXY457" s="394"/>
      <c r="SXZ457" s="270"/>
      <c r="SYA457" s="263"/>
      <c r="SYB457" s="271"/>
      <c r="SYC457" s="271"/>
      <c r="SYD457" s="271"/>
      <c r="SYE457" s="271"/>
      <c r="SYF457" s="271"/>
      <c r="SYG457" s="395"/>
      <c r="SYH457" s="259"/>
      <c r="SYI457" s="259"/>
      <c r="SYJ457" s="394"/>
      <c r="SYK457" s="394"/>
      <c r="SYL457" s="270"/>
      <c r="SYM457" s="263"/>
      <c r="SYN457" s="271"/>
      <c r="SYO457" s="271"/>
      <c r="SYP457" s="271"/>
      <c r="SYQ457" s="271"/>
      <c r="SYR457" s="271"/>
      <c r="SYS457" s="395"/>
      <c r="SYT457" s="259"/>
      <c r="SYU457" s="259"/>
      <c r="SYV457" s="394"/>
      <c r="SYW457" s="394"/>
      <c r="SYX457" s="270"/>
      <c r="SYY457" s="263"/>
      <c r="SYZ457" s="271"/>
      <c r="SZA457" s="271"/>
      <c r="SZB457" s="271"/>
      <c r="SZC457" s="271"/>
      <c r="SZD457" s="271"/>
      <c r="SZE457" s="395"/>
      <c r="SZF457" s="259"/>
      <c r="SZG457" s="259"/>
      <c r="SZH457" s="394"/>
      <c r="SZI457" s="394"/>
      <c r="SZJ457" s="270"/>
      <c r="SZK457" s="263"/>
      <c r="SZL457" s="271"/>
      <c r="SZM457" s="271"/>
      <c r="SZN457" s="271"/>
      <c r="SZO457" s="271"/>
      <c r="SZP457" s="271"/>
      <c r="SZQ457" s="395"/>
      <c r="SZR457" s="259"/>
      <c r="SZS457" s="259"/>
      <c r="SZT457" s="394"/>
      <c r="SZU457" s="394"/>
      <c r="SZV457" s="270"/>
      <c r="SZW457" s="263"/>
      <c r="SZX457" s="271"/>
      <c r="SZY457" s="271"/>
      <c r="SZZ457" s="271"/>
      <c r="TAA457" s="271"/>
      <c r="TAB457" s="271"/>
      <c r="TAC457" s="395"/>
      <c r="TAD457" s="259"/>
      <c r="TAE457" s="259"/>
      <c r="TAF457" s="394"/>
      <c r="TAG457" s="394"/>
      <c r="TAH457" s="270"/>
      <c r="TAI457" s="263"/>
      <c r="TAJ457" s="271"/>
      <c r="TAK457" s="271"/>
      <c r="TAL457" s="271"/>
      <c r="TAM457" s="271"/>
      <c r="TAN457" s="271"/>
      <c r="TAO457" s="395"/>
      <c r="TAP457" s="259"/>
      <c r="TAQ457" s="259"/>
      <c r="TAR457" s="394"/>
      <c r="TAS457" s="394"/>
      <c r="TAT457" s="270"/>
      <c r="TAU457" s="263"/>
      <c r="TAV457" s="271"/>
      <c r="TAW457" s="271"/>
      <c r="TAX457" s="271"/>
      <c r="TAY457" s="271"/>
      <c r="TAZ457" s="271"/>
      <c r="TBA457" s="395"/>
      <c r="TBB457" s="259"/>
      <c r="TBC457" s="259"/>
      <c r="TBD457" s="394"/>
      <c r="TBE457" s="394"/>
      <c r="TBF457" s="270"/>
      <c r="TBG457" s="263"/>
      <c r="TBH457" s="271"/>
      <c r="TBI457" s="271"/>
      <c r="TBJ457" s="271"/>
      <c r="TBK457" s="271"/>
      <c r="TBL457" s="271"/>
      <c r="TBM457" s="395"/>
      <c r="TBN457" s="259"/>
      <c r="TBO457" s="259"/>
      <c r="TBP457" s="394"/>
      <c r="TBQ457" s="394"/>
      <c r="TBR457" s="270"/>
      <c r="TBS457" s="263"/>
      <c r="TBT457" s="271"/>
      <c r="TBU457" s="271"/>
      <c r="TBV457" s="271"/>
      <c r="TBW457" s="271"/>
      <c r="TBX457" s="271"/>
      <c r="TBY457" s="395"/>
      <c r="TBZ457" s="259"/>
      <c r="TCA457" s="259"/>
      <c r="TCB457" s="394"/>
      <c r="TCC457" s="394"/>
      <c r="TCD457" s="270"/>
      <c r="TCE457" s="263"/>
      <c r="TCF457" s="271"/>
      <c r="TCG457" s="271"/>
      <c r="TCH457" s="271"/>
      <c r="TCI457" s="271"/>
      <c r="TCJ457" s="271"/>
      <c r="TCK457" s="395"/>
      <c r="TCL457" s="259"/>
      <c r="TCM457" s="259"/>
      <c r="TCN457" s="394"/>
      <c r="TCO457" s="394"/>
      <c r="TCP457" s="270"/>
      <c r="TCQ457" s="263"/>
      <c r="TCR457" s="271"/>
      <c r="TCS457" s="271"/>
      <c r="TCT457" s="271"/>
      <c r="TCU457" s="271"/>
      <c r="TCV457" s="271"/>
      <c r="TCW457" s="395"/>
      <c r="TCX457" s="259"/>
      <c r="TCY457" s="259"/>
      <c r="TCZ457" s="394"/>
      <c r="TDA457" s="394"/>
      <c r="TDB457" s="270"/>
      <c r="TDC457" s="263"/>
      <c r="TDD457" s="271"/>
      <c r="TDE457" s="271"/>
      <c r="TDF457" s="271"/>
      <c r="TDG457" s="271"/>
      <c r="TDH457" s="271"/>
      <c r="TDI457" s="395"/>
      <c r="TDJ457" s="259"/>
      <c r="TDK457" s="259"/>
      <c r="TDL457" s="394"/>
      <c r="TDM457" s="394"/>
      <c r="TDN457" s="270"/>
      <c r="TDO457" s="263"/>
      <c r="TDP457" s="271"/>
      <c r="TDQ457" s="271"/>
      <c r="TDR457" s="271"/>
      <c r="TDS457" s="271"/>
      <c r="TDT457" s="271"/>
      <c r="TDU457" s="395"/>
      <c r="TDV457" s="259"/>
      <c r="TDW457" s="259"/>
      <c r="TDX457" s="394"/>
      <c r="TDY457" s="394"/>
      <c r="TDZ457" s="270"/>
      <c r="TEA457" s="263"/>
      <c r="TEB457" s="271"/>
      <c r="TEC457" s="271"/>
      <c r="TED457" s="271"/>
      <c r="TEE457" s="271"/>
      <c r="TEF457" s="271"/>
      <c r="TEG457" s="395"/>
      <c r="TEH457" s="259"/>
      <c r="TEI457" s="259"/>
      <c r="TEJ457" s="394"/>
      <c r="TEK457" s="394"/>
      <c r="TEL457" s="270"/>
      <c r="TEM457" s="263"/>
      <c r="TEN457" s="271"/>
      <c r="TEO457" s="271"/>
      <c r="TEP457" s="271"/>
      <c r="TEQ457" s="271"/>
      <c r="TER457" s="271"/>
      <c r="TES457" s="395"/>
      <c r="TET457" s="259"/>
      <c r="TEU457" s="259"/>
      <c r="TEV457" s="394"/>
      <c r="TEW457" s="394"/>
      <c r="TEX457" s="270"/>
      <c r="TEY457" s="263"/>
      <c r="TEZ457" s="271"/>
      <c r="TFA457" s="271"/>
      <c r="TFB457" s="271"/>
      <c r="TFC457" s="271"/>
      <c r="TFD457" s="271"/>
      <c r="TFE457" s="395"/>
      <c r="TFF457" s="259"/>
      <c r="TFG457" s="259"/>
      <c r="TFH457" s="394"/>
      <c r="TFI457" s="394"/>
      <c r="TFJ457" s="270"/>
      <c r="TFK457" s="263"/>
      <c r="TFL457" s="271"/>
      <c r="TFM457" s="271"/>
      <c r="TFN457" s="271"/>
      <c r="TFO457" s="271"/>
      <c r="TFP457" s="271"/>
      <c r="TFQ457" s="395"/>
      <c r="TFR457" s="259"/>
      <c r="TFS457" s="259"/>
      <c r="TFT457" s="394"/>
      <c r="TFU457" s="394"/>
      <c r="TFV457" s="270"/>
      <c r="TFW457" s="263"/>
      <c r="TFX457" s="271"/>
      <c r="TFY457" s="271"/>
      <c r="TFZ457" s="271"/>
      <c r="TGA457" s="271"/>
      <c r="TGB457" s="271"/>
      <c r="TGC457" s="395"/>
      <c r="TGD457" s="259"/>
      <c r="TGE457" s="259"/>
      <c r="TGF457" s="394"/>
      <c r="TGG457" s="394"/>
      <c r="TGH457" s="270"/>
      <c r="TGI457" s="263"/>
      <c r="TGJ457" s="271"/>
      <c r="TGK457" s="271"/>
      <c r="TGL457" s="271"/>
      <c r="TGM457" s="271"/>
      <c r="TGN457" s="271"/>
      <c r="TGO457" s="395"/>
      <c r="TGP457" s="259"/>
      <c r="TGQ457" s="259"/>
      <c r="TGR457" s="394"/>
      <c r="TGS457" s="394"/>
      <c r="TGT457" s="270"/>
      <c r="TGU457" s="263"/>
      <c r="TGV457" s="271"/>
      <c r="TGW457" s="271"/>
      <c r="TGX457" s="271"/>
      <c r="TGY457" s="271"/>
      <c r="TGZ457" s="271"/>
      <c r="THA457" s="395"/>
      <c r="THB457" s="259"/>
      <c r="THC457" s="259"/>
      <c r="THD457" s="394"/>
      <c r="THE457" s="394"/>
      <c r="THF457" s="270"/>
      <c r="THG457" s="263"/>
      <c r="THH457" s="271"/>
      <c r="THI457" s="271"/>
      <c r="THJ457" s="271"/>
      <c r="THK457" s="271"/>
      <c r="THL457" s="271"/>
      <c r="THM457" s="395"/>
      <c r="THN457" s="259"/>
      <c r="THO457" s="259"/>
      <c r="THP457" s="394"/>
      <c r="THQ457" s="394"/>
      <c r="THR457" s="270"/>
      <c r="THS457" s="263"/>
      <c r="THT457" s="271"/>
      <c r="THU457" s="271"/>
      <c r="THV457" s="271"/>
      <c r="THW457" s="271"/>
      <c r="THX457" s="271"/>
      <c r="THY457" s="395"/>
      <c r="THZ457" s="259"/>
      <c r="TIA457" s="259"/>
      <c r="TIB457" s="394"/>
      <c r="TIC457" s="394"/>
      <c r="TID457" s="270"/>
      <c r="TIE457" s="263"/>
      <c r="TIF457" s="271"/>
      <c r="TIG457" s="271"/>
      <c r="TIH457" s="271"/>
      <c r="TII457" s="271"/>
      <c r="TIJ457" s="271"/>
      <c r="TIK457" s="395"/>
      <c r="TIL457" s="259"/>
      <c r="TIM457" s="259"/>
      <c r="TIN457" s="394"/>
      <c r="TIO457" s="394"/>
      <c r="TIP457" s="270"/>
      <c r="TIQ457" s="263"/>
      <c r="TIR457" s="271"/>
      <c r="TIS457" s="271"/>
      <c r="TIT457" s="271"/>
      <c r="TIU457" s="271"/>
      <c r="TIV457" s="271"/>
      <c r="TIW457" s="395"/>
      <c r="TIX457" s="259"/>
      <c r="TIY457" s="259"/>
      <c r="TIZ457" s="394"/>
      <c r="TJA457" s="394"/>
      <c r="TJB457" s="270"/>
      <c r="TJC457" s="263"/>
      <c r="TJD457" s="271"/>
      <c r="TJE457" s="271"/>
      <c r="TJF457" s="271"/>
      <c r="TJG457" s="271"/>
      <c r="TJH457" s="271"/>
      <c r="TJI457" s="395"/>
      <c r="TJJ457" s="259"/>
      <c r="TJK457" s="259"/>
      <c r="TJL457" s="394"/>
      <c r="TJM457" s="394"/>
      <c r="TJN457" s="270"/>
      <c r="TJO457" s="263"/>
      <c r="TJP457" s="271"/>
      <c r="TJQ457" s="271"/>
      <c r="TJR457" s="271"/>
      <c r="TJS457" s="271"/>
      <c r="TJT457" s="271"/>
      <c r="TJU457" s="395"/>
      <c r="TJV457" s="259"/>
      <c r="TJW457" s="259"/>
      <c r="TJX457" s="394"/>
      <c r="TJY457" s="394"/>
      <c r="TJZ457" s="270"/>
      <c r="TKA457" s="263"/>
      <c r="TKB457" s="271"/>
      <c r="TKC457" s="271"/>
      <c r="TKD457" s="271"/>
      <c r="TKE457" s="271"/>
      <c r="TKF457" s="271"/>
      <c r="TKG457" s="395"/>
      <c r="TKH457" s="259"/>
      <c r="TKI457" s="259"/>
      <c r="TKJ457" s="394"/>
      <c r="TKK457" s="394"/>
      <c r="TKL457" s="270"/>
      <c r="TKM457" s="263"/>
      <c r="TKN457" s="271"/>
      <c r="TKO457" s="271"/>
      <c r="TKP457" s="271"/>
      <c r="TKQ457" s="271"/>
      <c r="TKR457" s="271"/>
      <c r="TKS457" s="395"/>
      <c r="TKT457" s="259"/>
      <c r="TKU457" s="259"/>
      <c r="TKV457" s="394"/>
      <c r="TKW457" s="394"/>
      <c r="TKX457" s="270"/>
      <c r="TKY457" s="263"/>
      <c r="TKZ457" s="271"/>
      <c r="TLA457" s="271"/>
      <c r="TLB457" s="271"/>
      <c r="TLC457" s="271"/>
      <c r="TLD457" s="271"/>
      <c r="TLE457" s="395"/>
      <c r="TLF457" s="259"/>
      <c r="TLG457" s="259"/>
      <c r="TLH457" s="394"/>
      <c r="TLI457" s="394"/>
      <c r="TLJ457" s="270"/>
      <c r="TLK457" s="263"/>
      <c r="TLL457" s="271"/>
      <c r="TLM457" s="271"/>
      <c r="TLN457" s="271"/>
      <c r="TLO457" s="271"/>
      <c r="TLP457" s="271"/>
      <c r="TLQ457" s="395"/>
      <c r="TLR457" s="259"/>
      <c r="TLS457" s="259"/>
      <c r="TLT457" s="394"/>
      <c r="TLU457" s="394"/>
      <c r="TLV457" s="270"/>
      <c r="TLW457" s="263"/>
      <c r="TLX457" s="271"/>
      <c r="TLY457" s="271"/>
      <c r="TLZ457" s="271"/>
      <c r="TMA457" s="271"/>
      <c r="TMB457" s="271"/>
      <c r="TMC457" s="395"/>
      <c r="TMD457" s="259"/>
      <c r="TME457" s="259"/>
      <c r="TMF457" s="394"/>
      <c r="TMG457" s="394"/>
      <c r="TMH457" s="270"/>
      <c r="TMI457" s="263"/>
      <c r="TMJ457" s="271"/>
      <c r="TMK457" s="271"/>
      <c r="TML457" s="271"/>
      <c r="TMM457" s="271"/>
      <c r="TMN457" s="271"/>
      <c r="TMO457" s="395"/>
      <c r="TMP457" s="259"/>
      <c r="TMQ457" s="259"/>
      <c r="TMR457" s="394"/>
      <c r="TMS457" s="394"/>
      <c r="TMT457" s="270"/>
      <c r="TMU457" s="263"/>
      <c r="TMV457" s="271"/>
      <c r="TMW457" s="271"/>
      <c r="TMX457" s="271"/>
      <c r="TMY457" s="271"/>
      <c r="TMZ457" s="271"/>
      <c r="TNA457" s="395"/>
      <c r="TNB457" s="259"/>
      <c r="TNC457" s="259"/>
      <c r="TND457" s="394"/>
      <c r="TNE457" s="394"/>
      <c r="TNF457" s="270"/>
      <c r="TNG457" s="263"/>
      <c r="TNH457" s="271"/>
      <c r="TNI457" s="271"/>
      <c r="TNJ457" s="271"/>
      <c r="TNK457" s="271"/>
      <c r="TNL457" s="271"/>
      <c r="TNM457" s="395"/>
      <c r="TNN457" s="259"/>
      <c r="TNO457" s="259"/>
      <c r="TNP457" s="394"/>
      <c r="TNQ457" s="394"/>
      <c r="TNR457" s="270"/>
      <c r="TNS457" s="263"/>
      <c r="TNT457" s="271"/>
      <c r="TNU457" s="271"/>
      <c r="TNV457" s="271"/>
      <c r="TNW457" s="271"/>
      <c r="TNX457" s="271"/>
      <c r="TNY457" s="395"/>
      <c r="TNZ457" s="259"/>
      <c r="TOA457" s="259"/>
      <c r="TOB457" s="394"/>
      <c r="TOC457" s="394"/>
      <c r="TOD457" s="270"/>
      <c r="TOE457" s="263"/>
      <c r="TOF457" s="271"/>
      <c r="TOG457" s="271"/>
      <c r="TOH457" s="271"/>
      <c r="TOI457" s="271"/>
      <c r="TOJ457" s="271"/>
      <c r="TOK457" s="395"/>
      <c r="TOL457" s="259"/>
      <c r="TOM457" s="259"/>
      <c r="TON457" s="394"/>
      <c r="TOO457" s="394"/>
      <c r="TOP457" s="270"/>
      <c r="TOQ457" s="263"/>
      <c r="TOR457" s="271"/>
      <c r="TOS457" s="271"/>
      <c r="TOT457" s="271"/>
      <c r="TOU457" s="271"/>
      <c r="TOV457" s="271"/>
      <c r="TOW457" s="395"/>
      <c r="TOX457" s="259"/>
      <c r="TOY457" s="259"/>
      <c r="TOZ457" s="394"/>
      <c r="TPA457" s="394"/>
      <c r="TPB457" s="270"/>
      <c r="TPC457" s="263"/>
      <c r="TPD457" s="271"/>
      <c r="TPE457" s="271"/>
      <c r="TPF457" s="271"/>
      <c r="TPG457" s="271"/>
      <c r="TPH457" s="271"/>
      <c r="TPI457" s="395"/>
      <c r="TPJ457" s="259"/>
      <c r="TPK457" s="259"/>
      <c r="TPL457" s="394"/>
      <c r="TPM457" s="394"/>
      <c r="TPN457" s="270"/>
      <c r="TPO457" s="263"/>
      <c r="TPP457" s="271"/>
      <c r="TPQ457" s="271"/>
      <c r="TPR457" s="271"/>
      <c r="TPS457" s="271"/>
      <c r="TPT457" s="271"/>
      <c r="TPU457" s="395"/>
      <c r="TPV457" s="259"/>
      <c r="TPW457" s="259"/>
      <c r="TPX457" s="394"/>
      <c r="TPY457" s="394"/>
      <c r="TPZ457" s="270"/>
      <c r="TQA457" s="263"/>
      <c r="TQB457" s="271"/>
      <c r="TQC457" s="271"/>
      <c r="TQD457" s="271"/>
      <c r="TQE457" s="271"/>
      <c r="TQF457" s="271"/>
      <c r="TQG457" s="395"/>
      <c r="TQH457" s="259"/>
      <c r="TQI457" s="259"/>
      <c r="TQJ457" s="394"/>
      <c r="TQK457" s="394"/>
      <c r="TQL457" s="270"/>
      <c r="TQM457" s="263"/>
      <c r="TQN457" s="271"/>
      <c r="TQO457" s="271"/>
      <c r="TQP457" s="271"/>
      <c r="TQQ457" s="271"/>
      <c r="TQR457" s="271"/>
      <c r="TQS457" s="395"/>
      <c r="TQT457" s="259"/>
      <c r="TQU457" s="259"/>
      <c r="TQV457" s="394"/>
      <c r="TQW457" s="394"/>
      <c r="TQX457" s="270"/>
      <c r="TQY457" s="263"/>
      <c r="TQZ457" s="271"/>
      <c r="TRA457" s="271"/>
      <c r="TRB457" s="271"/>
      <c r="TRC457" s="271"/>
      <c r="TRD457" s="271"/>
      <c r="TRE457" s="395"/>
      <c r="TRF457" s="259"/>
      <c r="TRG457" s="259"/>
      <c r="TRH457" s="394"/>
      <c r="TRI457" s="394"/>
      <c r="TRJ457" s="270"/>
      <c r="TRK457" s="263"/>
      <c r="TRL457" s="271"/>
      <c r="TRM457" s="271"/>
      <c r="TRN457" s="271"/>
      <c r="TRO457" s="271"/>
      <c r="TRP457" s="271"/>
      <c r="TRQ457" s="395"/>
      <c r="TRR457" s="259"/>
      <c r="TRS457" s="259"/>
      <c r="TRT457" s="394"/>
      <c r="TRU457" s="394"/>
      <c r="TRV457" s="270"/>
      <c r="TRW457" s="263"/>
      <c r="TRX457" s="271"/>
      <c r="TRY457" s="271"/>
      <c r="TRZ457" s="271"/>
      <c r="TSA457" s="271"/>
      <c r="TSB457" s="271"/>
      <c r="TSC457" s="395"/>
      <c r="TSD457" s="259"/>
      <c r="TSE457" s="259"/>
      <c r="TSF457" s="394"/>
      <c r="TSG457" s="394"/>
      <c r="TSH457" s="270"/>
      <c r="TSI457" s="263"/>
      <c r="TSJ457" s="271"/>
      <c r="TSK457" s="271"/>
      <c r="TSL457" s="271"/>
      <c r="TSM457" s="271"/>
      <c r="TSN457" s="271"/>
      <c r="TSO457" s="395"/>
      <c r="TSP457" s="259"/>
      <c r="TSQ457" s="259"/>
      <c r="TSR457" s="394"/>
      <c r="TSS457" s="394"/>
      <c r="TST457" s="270"/>
      <c r="TSU457" s="263"/>
      <c r="TSV457" s="271"/>
      <c r="TSW457" s="271"/>
      <c r="TSX457" s="271"/>
      <c r="TSY457" s="271"/>
      <c r="TSZ457" s="271"/>
      <c r="TTA457" s="395"/>
      <c r="TTB457" s="259"/>
      <c r="TTC457" s="259"/>
      <c r="TTD457" s="394"/>
      <c r="TTE457" s="394"/>
      <c r="TTF457" s="270"/>
      <c r="TTG457" s="263"/>
      <c r="TTH457" s="271"/>
      <c r="TTI457" s="271"/>
      <c r="TTJ457" s="271"/>
      <c r="TTK457" s="271"/>
      <c r="TTL457" s="271"/>
      <c r="TTM457" s="395"/>
      <c r="TTN457" s="259"/>
      <c r="TTO457" s="259"/>
      <c r="TTP457" s="394"/>
      <c r="TTQ457" s="394"/>
      <c r="TTR457" s="270"/>
      <c r="TTS457" s="263"/>
      <c r="TTT457" s="271"/>
      <c r="TTU457" s="271"/>
      <c r="TTV457" s="271"/>
      <c r="TTW457" s="271"/>
      <c r="TTX457" s="271"/>
      <c r="TTY457" s="395"/>
      <c r="TTZ457" s="259"/>
      <c r="TUA457" s="259"/>
      <c r="TUB457" s="394"/>
      <c r="TUC457" s="394"/>
      <c r="TUD457" s="270"/>
      <c r="TUE457" s="263"/>
      <c r="TUF457" s="271"/>
      <c r="TUG457" s="271"/>
      <c r="TUH457" s="271"/>
      <c r="TUI457" s="271"/>
      <c r="TUJ457" s="271"/>
      <c r="TUK457" s="395"/>
      <c r="TUL457" s="259"/>
      <c r="TUM457" s="259"/>
      <c r="TUN457" s="394"/>
      <c r="TUO457" s="394"/>
      <c r="TUP457" s="270"/>
      <c r="TUQ457" s="263"/>
      <c r="TUR457" s="271"/>
      <c r="TUS457" s="271"/>
      <c r="TUT457" s="271"/>
      <c r="TUU457" s="271"/>
      <c r="TUV457" s="271"/>
      <c r="TUW457" s="395"/>
      <c r="TUX457" s="259"/>
      <c r="TUY457" s="259"/>
      <c r="TUZ457" s="394"/>
      <c r="TVA457" s="394"/>
      <c r="TVB457" s="270"/>
      <c r="TVC457" s="263"/>
      <c r="TVD457" s="271"/>
      <c r="TVE457" s="271"/>
      <c r="TVF457" s="271"/>
      <c r="TVG457" s="271"/>
      <c r="TVH457" s="271"/>
      <c r="TVI457" s="395"/>
      <c r="TVJ457" s="259"/>
      <c r="TVK457" s="259"/>
      <c r="TVL457" s="394"/>
      <c r="TVM457" s="394"/>
      <c r="TVN457" s="270"/>
      <c r="TVO457" s="263"/>
      <c r="TVP457" s="271"/>
      <c r="TVQ457" s="271"/>
      <c r="TVR457" s="271"/>
      <c r="TVS457" s="271"/>
      <c r="TVT457" s="271"/>
      <c r="TVU457" s="395"/>
      <c r="TVV457" s="259"/>
      <c r="TVW457" s="259"/>
      <c r="TVX457" s="394"/>
      <c r="TVY457" s="394"/>
      <c r="TVZ457" s="270"/>
      <c r="TWA457" s="263"/>
      <c r="TWB457" s="271"/>
      <c r="TWC457" s="271"/>
      <c r="TWD457" s="271"/>
      <c r="TWE457" s="271"/>
      <c r="TWF457" s="271"/>
      <c r="TWG457" s="395"/>
      <c r="TWH457" s="259"/>
      <c r="TWI457" s="259"/>
      <c r="TWJ457" s="394"/>
      <c r="TWK457" s="394"/>
      <c r="TWL457" s="270"/>
      <c r="TWM457" s="263"/>
      <c r="TWN457" s="271"/>
      <c r="TWO457" s="271"/>
      <c r="TWP457" s="271"/>
      <c r="TWQ457" s="271"/>
      <c r="TWR457" s="271"/>
      <c r="TWS457" s="395"/>
      <c r="TWT457" s="259"/>
      <c r="TWU457" s="259"/>
      <c r="TWV457" s="394"/>
      <c r="TWW457" s="394"/>
      <c r="TWX457" s="270"/>
      <c r="TWY457" s="263"/>
      <c r="TWZ457" s="271"/>
      <c r="TXA457" s="271"/>
      <c r="TXB457" s="271"/>
      <c r="TXC457" s="271"/>
      <c r="TXD457" s="271"/>
      <c r="TXE457" s="395"/>
      <c r="TXF457" s="259"/>
      <c r="TXG457" s="259"/>
      <c r="TXH457" s="394"/>
      <c r="TXI457" s="394"/>
      <c r="TXJ457" s="270"/>
      <c r="TXK457" s="263"/>
      <c r="TXL457" s="271"/>
      <c r="TXM457" s="271"/>
      <c r="TXN457" s="271"/>
      <c r="TXO457" s="271"/>
      <c r="TXP457" s="271"/>
      <c r="TXQ457" s="395"/>
      <c r="TXR457" s="259"/>
      <c r="TXS457" s="259"/>
      <c r="TXT457" s="394"/>
      <c r="TXU457" s="394"/>
      <c r="TXV457" s="270"/>
      <c r="TXW457" s="263"/>
      <c r="TXX457" s="271"/>
      <c r="TXY457" s="271"/>
      <c r="TXZ457" s="271"/>
      <c r="TYA457" s="271"/>
      <c r="TYB457" s="271"/>
      <c r="TYC457" s="395"/>
      <c r="TYD457" s="259"/>
      <c r="TYE457" s="259"/>
      <c r="TYF457" s="394"/>
      <c r="TYG457" s="394"/>
      <c r="TYH457" s="270"/>
      <c r="TYI457" s="263"/>
      <c r="TYJ457" s="271"/>
      <c r="TYK457" s="271"/>
      <c r="TYL457" s="271"/>
      <c r="TYM457" s="271"/>
      <c r="TYN457" s="271"/>
      <c r="TYO457" s="395"/>
      <c r="TYP457" s="259"/>
      <c r="TYQ457" s="259"/>
      <c r="TYR457" s="394"/>
      <c r="TYS457" s="394"/>
      <c r="TYT457" s="270"/>
      <c r="TYU457" s="263"/>
      <c r="TYV457" s="271"/>
      <c r="TYW457" s="271"/>
      <c r="TYX457" s="271"/>
      <c r="TYY457" s="271"/>
      <c r="TYZ457" s="271"/>
      <c r="TZA457" s="395"/>
      <c r="TZB457" s="259"/>
      <c r="TZC457" s="259"/>
      <c r="TZD457" s="394"/>
      <c r="TZE457" s="394"/>
      <c r="TZF457" s="270"/>
      <c r="TZG457" s="263"/>
      <c r="TZH457" s="271"/>
      <c r="TZI457" s="271"/>
      <c r="TZJ457" s="271"/>
      <c r="TZK457" s="271"/>
      <c r="TZL457" s="271"/>
      <c r="TZM457" s="395"/>
      <c r="TZN457" s="259"/>
      <c r="TZO457" s="259"/>
      <c r="TZP457" s="394"/>
      <c r="TZQ457" s="394"/>
      <c r="TZR457" s="270"/>
      <c r="TZS457" s="263"/>
      <c r="TZT457" s="271"/>
      <c r="TZU457" s="271"/>
      <c r="TZV457" s="271"/>
      <c r="TZW457" s="271"/>
      <c r="TZX457" s="271"/>
      <c r="TZY457" s="395"/>
      <c r="TZZ457" s="259"/>
      <c r="UAA457" s="259"/>
      <c r="UAB457" s="394"/>
      <c r="UAC457" s="394"/>
      <c r="UAD457" s="270"/>
      <c r="UAE457" s="263"/>
      <c r="UAF457" s="271"/>
      <c r="UAG457" s="271"/>
      <c r="UAH457" s="271"/>
      <c r="UAI457" s="271"/>
      <c r="UAJ457" s="271"/>
      <c r="UAK457" s="395"/>
      <c r="UAL457" s="259"/>
      <c r="UAM457" s="259"/>
      <c r="UAN457" s="394"/>
      <c r="UAO457" s="394"/>
      <c r="UAP457" s="270"/>
      <c r="UAQ457" s="263"/>
      <c r="UAR457" s="271"/>
      <c r="UAS457" s="271"/>
      <c r="UAT457" s="271"/>
      <c r="UAU457" s="271"/>
      <c r="UAV457" s="271"/>
      <c r="UAW457" s="395"/>
      <c r="UAX457" s="259"/>
      <c r="UAY457" s="259"/>
      <c r="UAZ457" s="394"/>
      <c r="UBA457" s="394"/>
      <c r="UBB457" s="270"/>
      <c r="UBC457" s="263"/>
      <c r="UBD457" s="271"/>
      <c r="UBE457" s="271"/>
      <c r="UBF457" s="271"/>
      <c r="UBG457" s="271"/>
      <c r="UBH457" s="271"/>
      <c r="UBI457" s="395"/>
      <c r="UBJ457" s="259"/>
      <c r="UBK457" s="259"/>
      <c r="UBL457" s="394"/>
      <c r="UBM457" s="394"/>
      <c r="UBN457" s="270"/>
      <c r="UBO457" s="263"/>
      <c r="UBP457" s="271"/>
      <c r="UBQ457" s="271"/>
      <c r="UBR457" s="271"/>
      <c r="UBS457" s="271"/>
      <c r="UBT457" s="271"/>
      <c r="UBU457" s="395"/>
      <c r="UBV457" s="259"/>
      <c r="UBW457" s="259"/>
      <c r="UBX457" s="394"/>
      <c r="UBY457" s="394"/>
      <c r="UBZ457" s="270"/>
      <c r="UCA457" s="263"/>
      <c r="UCB457" s="271"/>
      <c r="UCC457" s="271"/>
      <c r="UCD457" s="271"/>
      <c r="UCE457" s="271"/>
      <c r="UCF457" s="271"/>
      <c r="UCG457" s="395"/>
      <c r="UCH457" s="259"/>
      <c r="UCI457" s="259"/>
      <c r="UCJ457" s="394"/>
      <c r="UCK457" s="394"/>
      <c r="UCL457" s="270"/>
      <c r="UCM457" s="263"/>
      <c r="UCN457" s="271"/>
      <c r="UCO457" s="271"/>
      <c r="UCP457" s="271"/>
      <c r="UCQ457" s="271"/>
      <c r="UCR457" s="271"/>
      <c r="UCS457" s="395"/>
      <c r="UCT457" s="259"/>
      <c r="UCU457" s="259"/>
      <c r="UCV457" s="394"/>
      <c r="UCW457" s="394"/>
      <c r="UCX457" s="270"/>
      <c r="UCY457" s="263"/>
      <c r="UCZ457" s="271"/>
      <c r="UDA457" s="271"/>
      <c r="UDB457" s="271"/>
      <c r="UDC457" s="271"/>
      <c r="UDD457" s="271"/>
      <c r="UDE457" s="395"/>
      <c r="UDF457" s="259"/>
      <c r="UDG457" s="259"/>
      <c r="UDH457" s="394"/>
      <c r="UDI457" s="394"/>
      <c r="UDJ457" s="270"/>
      <c r="UDK457" s="263"/>
      <c r="UDL457" s="271"/>
      <c r="UDM457" s="271"/>
      <c r="UDN457" s="271"/>
      <c r="UDO457" s="271"/>
      <c r="UDP457" s="271"/>
      <c r="UDQ457" s="395"/>
      <c r="UDR457" s="259"/>
      <c r="UDS457" s="259"/>
      <c r="UDT457" s="394"/>
      <c r="UDU457" s="394"/>
      <c r="UDV457" s="270"/>
      <c r="UDW457" s="263"/>
      <c r="UDX457" s="271"/>
      <c r="UDY457" s="271"/>
      <c r="UDZ457" s="271"/>
      <c r="UEA457" s="271"/>
      <c r="UEB457" s="271"/>
      <c r="UEC457" s="395"/>
      <c r="UED457" s="259"/>
      <c r="UEE457" s="259"/>
      <c r="UEF457" s="394"/>
      <c r="UEG457" s="394"/>
      <c r="UEH457" s="270"/>
      <c r="UEI457" s="263"/>
      <c r="UEJ457" s="271"/>
      <c r="UEK457" s="271"/>
      <c r="UEL457" s="271"/>
      <c r="UEM457" s="271"/>
      <c r="UEN457" s="271"/>
      <c r="UEO457" s="395"/>
      <c r="UEP457" s="259"/>
      <c r="UEQ457" s="259"/>
      <c r="UER457" s="394"/>
      <c r="UES457" s="394"/>
      <c r="UET457" s="270"/>
      <c r="UEU457" s="263"/>
      <c r="UEV457" s="271"/>
      <c r="UEW457" s="271"/>
      <c r="UEX457" s="271"/>
      <c r="UEY457" s="271"/>
      <c r="UEZ457" s="271"/>
      <c r="UFA457" s="395"/>
      <c r="UFB457" s="259"/>
      <c r="UFC457" s="259"/>
      <c r="UFD457" s="394"/>
      <c r="UFE457" s="394"/>
      <c r="UFF457" s="270"/>
      <c r="UFG457" s="263"/>
      <c r="UFH457" s="271"/>
      <c r="UFI457" s="271"/>
      <c r="UFJ457" s="271"/>
      <c r="UFK457" s="271"/>
      <c r="UFL457" s="271"/>
      <c r="UFM457" s="395"/>
      <c r="UFN457" s="259"/>
      <c r="UFO457" s="259"/>
      <c r="UFP457" s="394"/>
      <c r="UFQ457" s="394"/>
      <c r="UFR457" s="270"/>
      <c r="UFS457" s="263"/>
      <c r="UFT457" s="271"/>
      <c r="UFU457" s="271"/>
      <c r="UFV457" s="271"/>
      <c r="UFW457" s="271"/>
      <c r="UFX457" s="271"/>
      <c r="UFY457" s="395"/>
      <c r="UFZ457" s="259"/>
      <c r="UGA457" s="259"/>
      <c r="UGB457" s="394"/>
      <c r="UGC457" s="394"/>
      <c r="UGD457" s="270"/>
      <c r="UGE457" s="263"/>
      <c r="UGF457" s="271"/>
      <c r="UGG457" s="271"/>
      <c r="UGH457" s="271"/>
      <c r="UGI457" s="271"/>
      <c r="UGJ457" s="271"/>
      <c r="UGK457" s="395"/>
      <c r="UGL457" s="259"/>
      <c r="UGM457" s="259"/>
      <c r="UGN457" s="394"/>
      <c r="UGO457" s="394"/>
      <c r="UGP457" s="270"/>
      <c r="UGQ457" s="263"/>
      <c r="UGR457" s="271"/>
      <c r="UGS457" s="271"/>
      <c r="UGT457" s="271"/>
      <c r="UGU457" s="271"/>
      <c r="UGV457" s="271"/>
      <c r="UGW457" s="395"/>
      <c r="UGX457" s="259"/>
      <c r="UGY457" s="259"/>
      <c r="UGZ457" s="394"/>
      <c r="UHA457" s="394"/>
      <c r="UHB457" s="270"/>
      <c r="UHC457" s="263"/>
      <c r="UHD457" s="271"/>
      <c r="UHE457" s="271"/>
      <c r="UHF457" s="271"/>
      <c r="UHG457" s="271"/>
      <c r="UHH457" s="271"/>
      <c r="UHI457" s="395"/>
      <c r="UHJ457" s="259"/>
      <c r="UHK457" s="259"/>
      <c r="UHL457" s="394"/>
      <c r="UHM457" s="394"/>
      <c r="UHN457" s="270"/>
      <c r="UHO457" s="263"/>
      <c r="UHP457" s="271"/>
      <c r="UHQ457" s="271"/>
      <c r="UHR457" s="271"/>
      <c r="UHS457" s="271"/>
      <c r="UHT457" s="271"/>
      <c r="UHU457" s="395"/>
      <c r="UHV457" s="259"/>
      <c r="UHW457" s="259"/>
      <c r="UHX457" s="394"/>
      <c r="UHY457" s="394"/>
      <c r="UHZ457" s="270"/>
      <c r="UIA457" s="263"/>
      <c r="UIB457" s="271"/>
      <c r="UIC457" s="271"/>
      <c r="UID457" s="271"/>
      <c r="UIE457" s="271"/>
      <c r="UIF457" s="271"/>
      <c r="UIG457" s="395"/>
      <c r="UIH457" s="259"/>
      <c r="UII457" s="259"/>
      <c r="UIJ457" s="394"/>
      <c r="UIK457" s="394"/>
      <c r="UIL457" s="270"/>
      <c r="UIM457" s="263"/>
      <c r="UIN457" s="271"/>
      <c r="UIO457" s="271"/>
      <c r="UIP457" s="271"/>
      <c r="UIQ457" s="271"/>
      <c r="UIR457" s="271"/>
      <c r="UIS457" s="395"/>
      <c r="UIT457" s="259"/>
      <c r="UIU457" s="259"/>
      <c r="UIV457" s="394"/>
      <c r="UIW457" s="394"/>
      <c r="UIX457" s="270"/>
      <c r="UIY457" s="263"/>
      <c r="UIZ457" s="271"/>
      <c r="UJA457" s="271"/>
      <c r="UJB457" s="271"/>
      <c r="UJC457" s="271"/>
      <c r="UJD457" s="271"/>
      <c r="UJE457" s="395"/>
      <c r="UJF457" s="259"/>
      <c r="UJG457" s="259"/>
      <c r="UJH457" s="394"/>
      <c r="UJI457" s="394"/>
      <c r="UJJ457" s="270"/>
      <c r="UJK457" s="263"/>
      <c r="UJL457" s="271"/>
      <c r="UJM457" s="271"/>
      <c r="UJN457" s="271"/>
      <c r="UJO457" s="271"/>
      <c r="UJP457" s="271"/>
      <c r="UJQ457" s="395"/>
      <c r="UJR457" s="259"/>
      <c r="UJS457" s="259"/>
      <c r="UJT457" s="394"/>
      <c r="UJU457" s="394"/>
      <c r="UJV457" s="270"/>
      <c r="UJW457" s="263"/>
      <c r="UJX457" s="271"/>
      <c r="UJY457" s="271"/>
      <c r="UJZ457" s="271"/>
      <c r="UKA457" s="271"/>
      <c r="UKB457" s="271"/>
      <c r="UKC457" s="395"/>
      <c r="UKD457" s="259"/>
      <c r="UKE457" s="259"/>
      <c r="UKF457" s="394"/>
      <c r="UKG457" s="394"/>
      <c r="UKH457" s="270"/>
      <c r="UKI457" s="263"/>
      <c r="UKJ457" s="271"/>
      <c r="UKK457" s="271"/>
      <c r="UKL457" s="271"/>
      <c r="UKM457" s="271"/>
      <c r="UKN457" s="271"/>
      <c r="UKO457" s="395"/>
      <c r="UKP457" s="259"/>
      <c r="UKQ457" s="259"/>
      <c r="UKR457" s="394"/>
      <c r="UKS457" s="394"/>
      <c r="UKT457" s="270"/>
      <c r="UKU457" s="263"/>
      <c r="UKV457" s="271"/>
      <c r="UKW457" s="271"/>
      <c r="UKX457" s="271"/>
      <c r="UKY457" s="271"/>
      <c r="UKZ457" s="271"/>
      <c r="ULA457" s="395"/>
      <c r="ULB457" s="259"/>
      <c r="ULC457" s="259"/>
      <c r="ULD457" s="394"/>
      <c r="ULE457" s="394"/>
      <c r="ULF457" s="270"/>
      <c r="ULG457" s="263"/>
      <c r="ULH457" s="271"/>
      <c r="ULI457" s="271"/>
      <c r="ULJ457" s="271"/>
      <c r="ULK457" s="271"/>
      <c r="ULL457" s="271"/>
      <c r="ULM457" s="395"/>
      <c r="ULN457" s="259"/>
      <c r="ULO457" s="259"/>
      <c r="ULP457" s="394"/>
      <c r="ULQ457" s="394"/>
      <c r="ULR457" s="270"/>
      <c r="ULS457" s="263"/>
      <c r="ULT457" s="271"/>
      <c r="ULU457" s="271"/>
      <c r="ULV457" s="271"/>
      <c r="ULW457" s="271"/>
      <c r="ULX457" s="271"/>
      <c r="ULY457" s="395"/>
      <c r="ULZ457" s="259"/>
      <c r="UMA457" s="259"/>
      <c r="UMB457" s="394"/>
      <c r="UMC457" s="394"/>
      <c r="UMD457" s="270"/>
      <c r="UME457" s="263"/>
      <c r="UMF457" s="271"/>
      <c r="UMG457" s="271"/>
      <c r="UMH457" s="271"/>
      <c r="UMI457" s="271"/>
      <c r="UMJ457" s="271"/>
      <c r="UMK457" s="395"/>
      <c r="UML457" s="259"/>
      <c r="UMM457" s="259"/>
      <c r="UMN457" s="394"/>
      <c r="UMO457" s="394"/>
      <c r="UMP457" s="270"/>
      <c r="UMQ457" s="263"/>
      <c r="UMR457" s="271"/>
      <c r="UMS457" s="271"/>
      <c r="UMT457" s="271"/>
      <c r="UMU457" s="271"/>
      <c r="UMV457" s="271"/>
      <c r="UMW457" s="395"/>
      <c r="UMX457" s="259"/>
      <c r="UMY457" s="259"/>
      <c r="UMZ457" s="394"/>
      <c r="UNA457" s="394"/>
      <c r="UNB457" s="270"/>
      <c r="UNC457" s="263"/>
      <c r="UND457" s="271"/>
      <c r="UNE457" s="271"/>
      <c r="UNF457" s="271"/>
      <c r="UNG457" s="271"/>
      <c r="UNH457" s="271"/>
      <c r="UNI457" s="395"/>
      <c r="UNJ457" s="259"/>
      <c r="UNK457" s="259"/>
      <c r="UNL457" s="394"/>
      <c r="UNM457" s="394"/>
      <c r="UNN457" s="270"/>
      <c r="UNO457" s="263"/>
      <c r="UNP457" s="271"/>
      <c r="UNQ457" s="271"/>
      <c r="UNR457" s="271"/>
      <c r="UNS457" s="271"/>
      <c r="UNT457" s="271"/>
      <c r="UNU457" s="395"/>
      <c r="UNV457" s="259"/>
      <c r="UNW457" s="259"/>
      <c r="UNX457" s="394"/>
      <c r="UNY457" s="394"/>
      <c r="UNZ457" s="270"/>
      <c r="UOA457" s="263"/>
      <c r="UOB457" s="271"/>
      <c r="UOC457" s="271"/>
      <c r="UOD457" s="271"/>
      <c r="UOE457" s="271"/>
      <c r="UOF457" s="271"/>
      <c r="UOG457" s="395"/>
      <c r="UOH457" s="259"/>
      <c r="UOI457" s="259"/>
      <c r="UOJ457" s="394"/>
      <c r="UOK457" s="394"/>
      <c r="UOL457" s="270"/>
      <c r="UOM457" s="263"/>
      <c r="UON457" s="271"/>
      <c r="UOO457" s="271"/>
      <c r="UOP457" s="271"/>
      <c r="UOQ457" s="271"/>
      <c r="UOR457" s="271"/>
      <c r="UOS457" s="395"/>
      <c r="UOT457" s="259"/>
      <c r="UOU457" s="259"/>
      <c r="UOV457" s="394"/>
      <c r="UOW457" s="394"/>
      <c r="UOX457" s="270"/>
      <c r="UOY457" s="263"/>
      <c r="UOZ457" s="271"/>
      <c r="UPA457" s="271"/>
      <c r="UPB457" s="271"/>
      <c r="UPC457" s="271"/>
      <c r="UPD457" s="271"/>
      <c r="UPE457" s="395"/>
      <c r="UPF457" s="259"/>
      <c r="UPG457" s="259"/>
      <c r="UPH457" s="394"/>
      <c r="UPI457" s="394"/>
      <c r="UPJ457" s="270"/>
      <c r="UPK457" s="263"/>
      <c r="UPL457" s="271"/>
      <c r="UPM457" s="271"/>
      <c r="UPN457" s="271"/>
      <c r="UPO457" s="271"/>
      <c r="UPP457" s="271"/>
      <c r="UPQ457" s="395"/>
      <c r="UPR457" s="259"/>
      <c r="UPS457" s="259"/>
      <c r="UPT457" s="394"/>
      <c r="UPU457" s="394"/>
      <c r="UPV457" s="270"/>
      <c r="UPW457" s="263"/>
      <c r="UPX457" s="271"/>
      <c r="UPY457" s="271"/>
      <c r="UPZ457" s="271"/>
      <c r="UQA457" s="271"/>
      <c r="UQB457" s="271"/>
      <c r="UQC457" s="395"/>
      <c r="UQD457" s="259"/>
      <c r="UQE457" s="259"/>
      <c r="UQF457" s="394"/>
      <c r="UQG457" s="394"/>
      <c r="UQH457" s="270"/>
      <c r="UQI457" s="263"/>
      <c r="UQJ457" s="271"/>
      <c r="UQK457" s="271"/>
      <c r="UQL457" s="271"/>
      <c r="UQM457" s="271"/>
      <c r="UQN457" s="271"/>
      <c r="UQO457" s="395"/>
      <c r="UQP457" s="259"/>
      <c r="UQQ457" s="259"/>
      <c r="UQR457" s="394"/>
      <c r="UQS457" s="394"/>
      <c r="UQT457" s="270"/>
      <c r="UQU457" s="263"/>
      <c r="UQV457" s="271"/>
      <c r="UQW457" s="271"/>
      <c r="UQX457" s="271"/>
      <c r="UQY457" s="271"/>
      <c r="UQZ457" s="271"/>
      <c r="URA457" s="395"/>
      <c r="URB457" s="259"/>
      <c r="URC457" s="259"/>
      <c r="URD457" s="394"/>
      <c r="URE457" s="394"/>
      <c r="URF457" s="270"/>
      <c r="URG457" s="263"/>
      <c r="URH457" s="271"/>
      <c r="URI457" s="271"/>
      <c r="URJ457" s="271"/>
      <c r="URK457" s="271"/>
      <c r="URL457" s="271"/>
      <c r="URM457" s="395"/>
      <c r="URN457" s="259"/>
      <c r="URO457" s="259"/>
      <c r="URP457" s="394"/>
      <c r="URQ457" s="394"/>
      <c r="URR457" s="270"/>
      <c r="URS457" s="263"/>
      <c r="URT457" s="271"/>
      <c r="URU457" s="271"/>
      <c r="URV457" s="271"/>
      <c r="URW457" s="271"/>
      <c r="URX457" s="271"/>
      <c r="URY457" s="395"/>
      <c r="URZ457" s="259"/>
      <c r="USA457" s="259"/>
      <c r="USB457" s="394"/>
      <c r="USC457" s="394"/>
      <c r="USD457" s="270"/>
      <c r="USE457" s="263"/>
      <c r="USF457" s="271"/>
      <c r="USG457" s="271"/>
      <c r="USH457" s="271"/>
      <c r="USI457" s="271"/>
      <c r="USJ457" s="271"/>
      <c r="USK457" s="395"/>
      <c r="USL457" s="259"/>
      <c r="USM457" s="259"/>
      <c r="USN457" s="394"/>
      <c r="USO457" s="394"/>
      <c r="USP457" s="270"/>
      <c r="USQ457" s="263"/>
      <c r="USR457" s="271"/>
      <c r="USS457" s="271"/>
      <c r="UST457" s="271"/>
      <c r="USU457" s="271"/>
      <c r="USV457" s="271"/>
      <c r="USW457" s="395"/>
      <c r="USX457" s="259"/>
      <c r="USY457" s="259"/>
      <c r="USZ457" s="394"/>
      <c r="UTA457" s="394"/>
      <c r="UTB457" s="270"/>
      <c r="UTC457" s="263"/>
      <c r="UTD457" s="271"/>
      <c r="UTE457" s="271"/>
      <c r="UTF457" s="271"/>
      <c r="UTG457" s="271"/>
      <c r="UTH457" s="271"/>
      <c r="UTI457" s="395"/>
      <c r="UTJ457" s="259"/>
      <c r="UTK457" s="259"/>
      <c r="UTL457" s="394"/>
      <c r="UTM457" s="394"/>
      <c r="UTN457" s="270"/>
      <c r="UTO457" s="263"/>
      <c r="UTP457" s="271"/>
      <c r="UTQ457" s="271"/>
      <c r="UTR457" s="271"/>
      <c r="UTS457" s="271"/>
      <c r="UTT457" s="271"/>
      <c r="UTU457" s="395"/>
      <c r="UTV457" s="259"/>
      <c r="UTW457" s="259"/>
      <c r="UTX457" s="394"/>
      <c r="UTY457" s="394"/>
      <c r="UTZ457" s="270"/>
      <c r="UUA457" s="263"/>
      <c r="UUB457" s="271"/>
      <c r="UUC457" s="271"/>
      <c r="UUD457" s="271"/>
      <c r="UUE457" s="271"/>
      <c r="UUF457" s="271"/>
      <c r="UUG457" s="395"/>
      <c r="UUH457" s="259"/>
      <c r="UUI457" s="259"/>
      <c r="UUJ457" s="394"/>
      <c r="UUK457" s="394"/>
      <c r="UUL457" s="270"/>
      <c r="UUM457" s="263"/>
      <c r="UUN457" s="271"/>
      <c r="UUO457" s="271"/>
      <c r="UUP457" s="271"/>
      <c r="UUQ457" s="271"/>
      <c r="UUR457" s="271"/>
      <c r="UUS457" s="395"/>
      <c r="UUT457" s="259"/>
      <c r="UUU457" s="259"/>
      <c r="UUV457" s="394"/>
      <c r="UUW457" s="394"/>
      <c r="UUX457" s="270"/>
      <c r="UUY457" s="263"/>
      <c r="UUZ457" s="271"/>
      <c r="UVA457" s="271"/>
      <c r="UVB457" s="271"/>
      <c r="UVC457" s="271"/>
      <c r="UVD457" s="271"/>
      <c r="UVE457" s="395"/>
      <c r="UVF457" s="259"/>
      <c r="UVG457" s="259"/>
      <c r="UVH457" s="394"/>
      <c r="UVI457" s="394"/>
      <c r="UVJ457" s="270"/>
      <c r="UVK457" s="263"/>
      <c r="UVL457" s="271"/>
      <c r="UVM457" s="271"/>
      <c r="UVN457" s="271"/>
      <c r="UVO457" s="271"/>
      <c r="UVP457" s="271"/>
      <c r="UVQ457" s="395"/>
      <c r="UVR457" s="259"/>
      <c r="UVS457" s="259"/>
      <c r="UVT457" s="394"/>
      <c r="UVU457" s="394"/>
      <c r="UVV457" s="270"/>
      <c r="UVW457" s="263"/>
      <c r="UVX457" s="271"/>
      <c r="UVY457" s="271"/>
      <c r="UVZ457" s="271"/>
      <c r="UWA457" s="271"/>
      <c r="UWB457" s="271"/>
      <c r="UWC457" s="395"/>
      <c r="UWD457" s="259"/>
      <c r="UWE457" s="259"/>
      <c r="UWF457" s="394"/>
      <c r="UWG457" s="394"/>
      <c r="UWH457" s="270"/>
      <c r="UWI457" s="263"/>
      <c r="UWJ457" s="271"/>
      <c r="UWK457" s="271"/>
      <c r="UWL457" s="271"/>
      <c r="UWM457" s="271"/>
      <c r="UWN457" s="271"/>
      <c r="UWO457" s="395"/>
      <c r="UWP457" s="259"/>
      <c r="UWQ457" s="259"/>
      <c r="UWR457" s="394"/>
      <c r="UWS457" s="394"/>
      <c r="UWT457" s="270"/>
      <c r="UWU457" s="263"/>
      <c r="UWV457" s="271"/>
      <c r="UWW457" s="271"/>
      <c r="UWX457" s="271"/>
      <c r="UWY457" s="271"/>
      <c r="UWZ457" s="271"/>
      <c r="UXA457" s="395"/>
      <c r="UXB457" s="259"/>
      <c r="UXC457" s="259"/>
      <c r="UXD457" s="394"/>
      <c r="UXE457" s="394"/>
      <c r="UXF457" s="270"/>
      <c r="UXG457" s="263"/>
      <c r="UXH457" s="271"/>
      <c r="UXI457" s="271"/>
      <c r="UXJ457" s="271"/>
      <c r="UXK457" s="271"/>
      <c r="UXL457" s="271"/>
      <c r="UXM457" s="395"/>
      <c r="UXN457" s="259"/>
      <c r="UXO457" s="259"/>
      <c r="UXP457" s="394"/>
      <c r="UXQ457" s="394"/>
      <c r="UXR457" s="270"/>
      <c r="UXS457" s="263"/>
      <c r="UXT457" s="271"/>
      <c r="UXU457" s="271"/>
      <c r="UXV457" s="271"/>
      <c r="UXW457" s="271"/>
      <c r="UXX457" s="271"/>
      <c r="UXY457" s="395"/>
      <c r="UXZ457" s="259"/>
      <c r="UYA457" s="259"/>
      <c r="UYB457" s="394"/>
      <c r="UYC457" s="394"/>
      <c r="UYD457" s="270"/>
      <c r="UYE457" s="263"/>
      <c r="UYF457" s="271"/>
      <c r="UYG457" s="271"/>
      <c r="UYH457" s="271"/>
      <c r="UYI457" s="271"/>
      <c r="UYJ457" s="271"/>
      <c r="UYK457" s="395"/>
      <c r="UYL457" s="259"/>
      <c r="UYM457" s="259"/>
      <c r="UYN457" s="394"/>
      <c r="UYO457" s="394"/>
      <c r="UYP457" s="270"/>
      <c r="UYQ457" s="263"/>
      <c r="UYR457" s="271"/>
      <c r="UYS457" s="271"/>
      <c r="UYT457" s="271"/>
      <c r="UYU457" s="271"/>
      <c r="UYV457" s="271"/>
      <c r="UYW457" s="395"/>
      <c r="UYX457" s="259"/>
      <c r="UYY457" s="259"/>
      <c r="UYZ457" s="394"/>
      <c r="UZA457" s="394"/>
      <c r="UZB457" s="270"/>
      <c r="UZC457" s="263"/>
      <c r="UZD457" s="271"/>
      <c r="UZE457" s="271"/>
      <c r="UZF457" s="271"/>
      <c r="UZG457" s="271"/>
      <c r="UZH457" s="271"/>
      <c r="UZI457" s="395"/>
      <c r="UZJ457" s="259"/>
      <c r="UZK457" s="259"/>
      <c r="UZL457" s="394"/>
      <c r="UZM457" s="394"/>
      <c r="UZN457" s="270"/>
      <c r="UZO457" s="263"/>
      <c r="UZP457" s="271"/>
      <c r="UZQ457" s="271"/>
      <c r="UZR457" s="271"/>
      <c r="UZS457" s="271"/>
      <c r="UZT457" s="271"/>
      <c r="UZU457" s="395"/>
      <c r="UZV457" s="259"/>
      <c r="UZW457" s="259"/>
      <c r="UZX457" s="394"/>
      <c r="UZY457" s="394"/>
      <c r="UZZ457" s="270"/>
      <c r="VAA457" s="263"/>
      <c r="VAB457" s="271"/>
      <c r="VAC457" s="271"/>
      <c r="VAD457" s="271"/>
      <c r="VAE457" s="271"/>
      <c r="VAF457" s="271"/>
      <c r="VAG457" s="395"/>
      <c r="VAH457" s="259"/>
      <c r="VAI457" s="259"/>
      <c r="VAJ457" s="394"/>
      <c r="VAK457" s="394"/>
      <c r="VAL457" s="270"/>
      <c r="VAM457" s="263"/>
      <c r="VAN457" s="271"/>
      <c r="VAO457" s="271"/>
      <c r="VAP457" s="271"/>
      <c r="VAQ457" s="271"/>
      <c r="VAR457" s="271"/>
      <c r="VAS457" s="395"/>
      <c r="VAT457" s="259"/>
      <c r="VAU457" s="259"/>
      <c r="VAV457" s="394"/>
      <c r="VAW457" s="394"/>
      <c r="VAX457" s="270"/>
      <c r="VAY457" s="263"/>
      <c r="VAZ457" s="271"/>
      <c r="VBA457" s="271"/>
      <c r="VBB457" s="271"/>
      <c r="VBC457" s="271"/>
      <c r="VBD457" s="271"/>
      <c r="VBE457" s="395"/>
      <c r="VBF457" s="259"/>
      <c r="VBG457" s="259"/>
      <c r="VBH457" s="394"/>
      <c r="VBI457" s="394"/>
      <c r="VBJ457" s="270"/>
      <c r="VBK457" s="263"/>
      <c r="VBL457" s="271"/>
      <c r="VBM457" s="271"/>
      <c r="VBN457" s="271"/>
      <c r="VBO457" s="271"/>
      <c r="VBP457" s="271"/>
      <c r="VBQ457" s="395"/>
      <c r="VBR457" s="259"/>
      <c r="VBS457" s="259"/>
      <c r="VBT457" s="394"/>
      <c r="VBU457" s="394"/>
      <c r="VBV457" s="270"/>
      <c r="VBW457" s="263"/>
      <c r="VBX457" s="271"/>
      <c r="VBY457" s="271"/>
      <c r="VBZ457" s="271"/>
      <c r="VCA457" s="271"/>
      <c r="VCB457" s="271"/>
      <c r="VCC457" s="395"/>
      <c r="VCD457" s="259"/>
      <c r="VCE457" s="259"/>
      <c r="VCF457" s="394"/>
      <c r="VCG457" s="394"/>
      <c r="VCH457" s="270"/>
      <c r="VCI457" s="263"/>
      <c r="VCJ457" s="271"/>
      <c r="VCK457" s="271"/>
      <c r="VCL457" s="271"/>
      <c r="VCM457" s="271"/>
      <c r="VCN457" s="271"/>
      <c r="VCO457" s="395"/>
      <c r="VCP457" s="259"/>
      <c r="VCQ457" s="259"/>
      <c r="VCR457" s="394"/>
      <c r="VCS457" s="394"/>
      <c r="VCT457" s="270"/>
      <c r="VCU457" s="263"/>
      <c r="VCV457" s="271"/>
      <c r="VCW457" s="271"/>
      <c r="VCX457" s="271"/>
      <c r="VCY457" s="271"/>
      <c r="VCZ457" s="271"/>
      <c r="VDA457" s="395"/>
      <c r="VDB457" s="259"/>
      <c r="VDC457" s="259"/>
      <c r="VDD457" s="394"/>
      <c r="VDE457" s="394"/>
      <c r="VDF457" s="270"/>
      <c r="VDG457" s="263"/>
      <c r="VDH457" s="271"/>
      <c r="VDI457" s="271"/>
      <c r="VDJ457" s="271"/>
      <c r="VDK457" s="271"/>
      <c r="VDL457" s="271"/>
      <c r="VDM457" s="395"/>
      <c r="VDN457" s="259"/>
      <c r="VDO457" s="259"/>
      <c r="VDP457" s="394"/>
      <c r="VDQ457" s="394"/>
      <c r="VDR457" s="270"/>
      <c r="VDS457" s="263"/>
      <c r="VDT457" s="271"/>
      <c r="VDU457" s="271"/>
      <c r="VDV457" s="271"/>
      <c r="VDW457" s="271"/>
      <c r="VDX457" s="271"/>
      <c r="VDY457" s="395"/>
      <c r="VDZ457" s="259"/>
      <c r="VEA457" s="259"/>
      <c r="VEB457" s="394"/>
      <c r="VEC457" s="394"/>
      <c r="VED457" s="270"/>
      <c r="VEE457" s="263"/>
      <c r="VEF457" s="271"/>
      <c r="VEG457" s="271"/>
      <c r="VEH457" s="271"/>
      <c r="VEI457" s="271"/>
      <c r="VEJ457" s="271"/>
      <c r="VEK457" s="395"/>
      <c r="VEL457" s="259"/>
      <c r="VEM457" s="259"/>
      <c r="VEN457" s="394"/>
      <c r="VEO457" s="394"/>
      <c r="VEP457" s="270"/>
      <c r="VEQ457" s="263"/>
      <c r="VER457" s="271"/>
      <c r="VES457" s="271"/>
      <c r="VET457" s="271"/>
      <c r="VEU457" s="271"/>
      <c r="VEV457" s="271"/>
      <c r="VEW457" s="395"/>
      <c r="VEX457" s="259"/>
      <c r="VEY457" s="259"/>
      <c r="VEZ457" s="394"/>
      <c r="VFA457" s="394"/>
      <c r="VFB457" s="270"/>
      <c r="VFC457" s="263"/>
      <c r="VFD457" s="271"/>
      <c r="VFE457" s="271"/>
      <c r="VFF457" s="271"/>
      <c r="VFG457" s="271"/>
      <c r="VFH457" s="271"/>
      <c r="VFI457" s="395"/>
      <c r="VFJ457" s="259"/>
      <c r="VFK457" s="259"/>
      <c r="VFL457" s="394"/>
      <c r="VFM457" s="394"/>
      <c r="VFN457" s="270"/>
      <c r="VFO457" s="263"/>
      <c r="VFP457" s="271"/>
      <c r="VFQ457" s="271"/>
      <c r="VFR457" s="271"/>
      <c r="VFS457" s="271"/>
      <c r="VFT457" s="271"/>
      <c r="VFU457" s="395"/>
      <c r="VFV457" s="259"/>
      <c r="VFW457" s="259"/>
      <c r="VFX457" s="394"/>
      <c r="VFY457" s="394"/>
      <c r="VFZ457" s="270"/>
      <c r="VGA457" s="263"/>
      <c r="VGB457" s="271"/>
      <c r="VGC457" s="271"/>
      <c r="VGD457" s="271"/>
      <c r="VGE457" s="271"/>
      <c r="VGF457" s="271"/>
      <c r="VGG457" s="395"/>
      <c r="VGH457" s="259"/>
      <c r="VGI457" s="259"/>
      <c r="VGJ457" s="394"/>
      <c r="VGK457" s="394"/>
      <c r="VGL457" s="270"/>
      <c r="VGM457" s="263"/>
      <c r="VGN457" s="271"/>
      <c r="VGO457" s="271"/>
      <c r="VGP457" s="271"/>
      <c r="VGQ457" s="271"/>
      <c r="VGR457" s="271"/>
      <c r="VGS457" s="395"/>
      <c r="VGT457" s="259"/>
      <c r="VGU457" s="259"/>
      <c r="VGV457" s="394"/>
      <c r="VGW457" s="394"/>
      <c r="VGX457" s="270"/>
      <c r="VGY457" s="263"/>
      <c r="VGZ457" s="271"/>
      <c r="VHA457" s="271"/>
      <c r="VHB457" s="271"/>
      <c r="VHC457" s="271"/>
      <c r="VHD457" s="271"/>
      <c r="VHE457" s="395"/>
      <c r="VHF457" s="259"/>
      <c r="VHG457" s="259"/>
      <c r="VHH457" s="394"/>
      <c r="VHI457" s="394"/>
      <c r="VHJ457" s="270"/>
      <c r="VHK457" s="263"/>
      <c r="VHL457" s="271"/>
      <c r="VHM457" s="271"/>
      <c r="VHN457" s="271"/>
      <c r="VHO457" s="271"/>
      <c r="VHP457" s="271"/>
      <c r="VHQ457" s="395"/>
      <c r="VHR457" s="259"/>
      <c r="VHS457" s="259"/>
      <c r="VHT457" s="394"/>
      <c r="VHU457" s="394"/>
      <c r="VHV457" s="270"/>
      <c r="VHW457" s="263"/>
      <c r="VHX457" s="271"/>
      <c r="VHY457" s="271"/>
      <c r="VHZ457" s="271"/>
      <c r="VIA457" s="271"/>
      <c r="VIB457" s="271"/>
      <c r="VIC457" s="395"/>
      <c r="VID457" s="259"/>
      <c r="VIE457" s="259"/>
      <c r="VIF457" s="394"/>
      <c r="VIG457" s="394"/>
      <c r="VIH457" s="270"/>
      <c r="VII457" s="263"/>
      <c r="VIJ457" s="271"/>
      <c r="VIK457" s="271"/>
      <c r="VIL457" s="271"/>
      <c r="VIM457" s="271"/>
      <c r="VIN457" s="271"/>
      <c r="VIO457" s="395"/>
      <c r="VIP457" s="259"/>
      <c r="VIQ457" s="259"/>
      <c r="VIR457" s="394"/>
      <c r="VIS457" s="394"/>
      <c r="VIT457" s="270"/>
      <c r="VIU457" s="263"/>
      <c r="VIV457" s="271"/>
      <c r="VIW457" s="271"/>
      <c r="VIX457" s="271"/>
      <c r="VIY457" s="271"/>
      <c r="VIZ457" s="271"/>
      <c r="VJA457" s="395"/>
      <c r="VJB457" s="259"/>
      <c r="VJC457" s="259"/>
      <c r="VJD457" s="394"/>
      <c r="VJE457" s="394"/>
      <c r="VJF457" s="270"/>
      <c r="VJG457" s="263"/>
      <c r="VJH457" s="271"/>
      <c r="VJI457" s="271"/>
      <c r="VJJ457" s="271"/>
      <c r="VJK457" s="271"/>
      <c r="VJL457" s="271"/>
      <c r="VJM457" s="395"/>
      <c r="VJN457" s="259"/>
      <c r="VJO457" s="259"/>
      <c r="VJP457" s="394"/>
      <c r="VJQ457" s="394"/>
      <c r="VJR457" s="270"/>
      <c r="VJS457" s="263"/>
      <c r="VJT457" s="271"/>
      <c r="VJU457" s="271"/>
      <c r="VJV457" s="271"/>
      <c r="VJW457" s="271"/>
      <c r="VJX457" s="271"/>
      <c r="VJY457" s="395"/>
      <c r="VJZ457" s="259"/>
      <c r="VKA457" s="259"/>
      <c r="VKB457" s="394"/>
      <c r="VKC457" s="394"/>
      <c r="VKD457" s="270"/>
      <c r="VKE457" s="263"/>
      <c r="VKF457" s="271"/>
      <c r="VKG457" s="271"/>
      <c r="VKH457" s="271"/>
      <c r="VKI457" s="271"/>
      <c r="VKJ457" s="271"/>
      <c r="VKK457" s="395"/>
      <c r="VKL457" s="259"/>
      <c r="VKM457" s="259"/>
      <c r="VKN457" s="394"/>
      <c r="VKO457" s="394"/>
      <c r="VKP457" s="270"/>
      <c r="VKQ457" s="263"/>
      <c r="VKR457" s="271"/>
      <c r="VKS457" s="271"/>
      <c r="VKT457" s="271"/>
      <c r="VKU457" s="271"/>
      <c r="VKV457" s="271"/>
      <c r="VKW457" s="395"/>
      <c r="VKX457" s="259"/>
      <c r="VKY457" s="259"/>
      <c r="VKZ457" s="394"/>
      <c r="VLA457" s="394"/>
      <c r="VLB457" s="270"/>
      <c r="VLC457" s="263"/>
      <c r="VLD457" s="271"/>
      <c r="VLE457" s="271"/>
      <c r="VLF457" s="271"/>
      <c r="VLG457" s="271"/>
      <c r="VLH457" s="271"/>
      <c r="VLI457" s="395"/>
      <c r="VLJ457" s="259"/>
      <c r="VLK457" s="259"/>
      <c r="VLL457" s="394"/>
      <c r="VLM457" s="394"/>
      <c r="VLN457" s="270"/>
      <c r="VLO457" s="263"/>
      <c r="VLP457" s="271"/>
      <c r="VLQ457" s="271"/>
      <c r="VLR457" s="271"/>
      <c r="VLS457" s="271"/>
      <c r="VLT457" s="271"/>
      <c r="VLU457" s="395"/>
      <c r="VLV457" s="259"/>
      <c r="VLW457" s="259"/>
      <c r="VLX457" s="394"/>
      <c r="VLY457" s="394"/>
      <c r="VLZ457" s="270"/>
      <c r="VMA457" s="263"/>
      <c r="VMB457" s="271"/>
      <c r="VMC457" s="271"/>
      <c r="VMD457" s="271"/>
      <c r="VME457" s="271"/>
      <c r="VMF457" s="271"/>
      <c r="VMG457" s="395"/>
      <c r="VMH457" s="259"/>
      <c r="VMI457" s="259"/>
      <c r="VMJ457" s="394"/>
      <c r="VMK457" s="394"/>
      <c r="VML457" s="270"/>
      <c r="VMM457" s="263"/>
      <c r="VMN457" s="271"/>
      <c r="VMO457" s="271"/>
      <c r="VMP457" s="271"/>
      <c r="VMQ457" s="271"/>
      <c r="VMR457" s="271"/>
      <c r="VMS457" s="395"/>
      <c r="VMT457" s="259"/>
      <c r="VMU457" s="259"/>
      <c r="VMV457" s="394"/>
      <c r="VMW457" s="394"/>
      <c r="VMX457" s="270"/>
      <c r="VMY457" s="263"/>
      <c r="VMZ457" s="271"/>
      <c r="VNA457" s="271"/>
      <c r="VNB457" s="271"/>
      <c r="VNC457" s="271"/>
      <c r="VND457" s="271"/>
      <c r="VNE457" s="395"/>
      <c r="VNF457" s="259"/>
      <c r="VNG457" s="259"/>
      <c r="VNH457" s="394"/>
      <c r="VNI457" s="394"/>
      <c r="VNJ457" s="270"/>
      <c r="VNK457" s="263"/>
      <c r="VNL457" s="271"/>
      <c r="VNM457" s="271"/>
      <c r="VNN457" s="271"/>
      <c r="VNO457" s="271"/>
      <c r="VNP457" s="271"/>
      <c r="VNQ457" s="395"/>
      <c r="VNR457" s="259"/>
      <c r="VNS457" s="259"/>
      <c r="VNT457" s="394"/>
      <c r="VNU457" s="394"/>
      <c r="VNV457" s="270"/>
      <c r="VNW457" s="263"/>
      <c r="VNX457" s="271"/>
      <c r="VNY457" s="271"/>
      <c r="VNZ457" s="271"/>
      <c r="VOA457" s="271"/>
      <c r="VOB457" s="271"/>
      <c r="VOC457" s="395"/>
      <c r="VOD457" s="259"/>
      <c r="VOE457" s="259"/>
      <c r="VOF457" s="394"/>
      <c r="VOG457" s="394"/>
      <c r="VOH457" s="270"/>
      <c r="VOI457" s="263"/>
      <c r="VOJ457" s="271"/>
      <c r="VOK457" s="271"/>
      <c r="VOL457" s="271"/>
      <c r="VOM457" s="271"/>
      <c r="VON457" s="271"/>
      <c r="VOO457" s="395"/>
      <c r="VOP457" s="259"/>
      <c r="VOQ457" s="259"/>
      <c r="VOR457" s="394"/>
      <c r="VOS457" s="394"/>
      <c r="VOT457" s="270"/>
      <c r="VOU457" s="263"/>
      <c r="VOV457" s="271"/>
      <c r="VOW457" s="271"/>
      <c r="VOX457" s="271"/>
      <c r="VOY457" s="271"/>
      <c r="VOZ457" s="271"/>
      <c r="VPA457" s="395"/>
      <c r="VPB457" s="259"/>
      <c r="VPC457" s="259"/>
      <c r="VPD457" s="394"/>
      <c r="VPE457" s="394"/>
      <c r="VPF457" s="270"/>
      <c r="VPG457" s="263"/>
      <c r="VPH457" s="271"/>
      <c r="VPI457" s="271"/>
      <c r="VPJ457" s="271"/>
      <c r="VPK457" s="271"/>
      <c r="VPL457" s="271"/>
      <c r="VPM457" s="395"/>
      <c r="VPN457" s="259"/>
      <c r="VPO457" s="259"/>
      <c r="VPP457" s="394"/>
      <c r="VPQ457" s="394"/>
      <c r="VPR457" s="270"/>
      <c r="VPS457" s="263"/>
      <c r="VPT457" s="271"/>
      <c r="VPU457" s="271"/>
      <c r="VPV457" s="271"/>
      <c r="VPW457" s="271"/>
      <c r="VPX457" s="271"/>
      <c r="VPY457" s="395"/>
      <c r="VPZ457" s="259"/>
      <c r="VQA457" s="259"/>
      <c r="VQB457" s="394"/>
      <c r="VQC457" s="394"/>
      <c r="VQD457" s="270"/>
      <c r="VQE457" s="263"/>
      <c r="VQF457" s="271"/>
      <c r="VQG457" s="271"/>
      <c r="VQH457" s="271"/>
      <c r="VQI457" s="271"/>
      <c r="VQJ457" s="271"/>
      <c r="VQK457" s="395"/>
      <c r="VQL457" s="259"/>
      <c r="VQM457" s="259"/>
      <c r="VQN457" s="394"/>
      <c r="VQO457" s="394"/>
      <c r="VQP457" s="270"/>
      <c r="VQQ457" s="263"/>
      <c r="VQR457" s="271"/>
      <c r="VQS457" s="271"/>
      <c r="VQT457" s="271"/>
      <c r="VQU457" s="271"/>
      <c r="VQV457" s="271"/>
      <c r="VQW457" s="395"/>
      <c r="VQX457" s="259"/>
      <c r="VQY457" s="259"/>
      <c r="VQZ457" s="394"/>
      <c r="VRA457" s="394"/>
      <c r="VRB457" s="270"/>
      <c r="VRC457" s="263"/>
      <c r="VRD457" s="271"/>
      <c r="VRE457" s="271"/>
      <c r="VRF457" s="271"/>
      <c r="VRG457" s="271"/>
      <c r="VRH457" s="271"/>
      <c r="VRI457" s="395"/>
      <c r="VRJ457" s="259"/>
      <c r="VRK457" s="259"/>
      <c r="VRL457" s="394"/>
      <c r="VRM457" s="394"/>
      <c r="VRN457" s="270"/>
      <c r="VRO457" s="263"/>
      <c r="VRP457" s="271"/>
      <c r="VRQ457" s="271"/>
      <c r="VRR457" s="271"/>
      <c r="VRS457" s="271"/>
      <c r="VRT457" s="271"/>
      <c r="VRU457" s="395"/>
      <c r="VRV457" s="259"/>
      <c r="VRW457" s="259"/>
      <c r="VRX457" s="394"/>
      <c r="VRY457" s="394"/>
      <c r="VRZ457" s="270"/>
      <c r="VSA457" s="263"/>
      <c r="VSB457" s="271"/>
      <c r="VSC457" s="271"/>
      <c r="VSD457" s="271"/>
      <c r="VSE457" s="271"/>
      <c r="VSF457" s="271"/>
      <c r="VSG457" s="395"/>
      <c r="VSH457" s="259"/>
      <c r="VSI457" s="259"/>
      <c r="VSJ457" s="394"/>
      <c r="VSK457" s="394"/>
      <c r="VSL457" s="270"/>
      <c r="VSM457" s="263"/>
      <c r="VSN457" s="271"/>
      <c r="VSO457" s="271"/>
      <c r="VSP457" s="271"/>
      <c r="VSQ457" s="271"/>
      <c r="VSR457" s="271"/>
      <c r="VSS457" s="395"/>
      <c r="VST457" s="259"/>
      <c r="VSU457" s="259"/>
      <c r="VSV457" s="394"/>
      <c r="VSW457" s="394"/>
      <c r="VSX457" s="270"/>
      <c r="VSY457" s="263"/>
      <c r="VSZ457" s="271"/>
      <c r="VTA457" s="271"/>
      <c r="VTB457" s="271"/>
      <c r="VTC457" s="271"/>
      <c r="VTD457" s="271"/>
      <c r="VTE457" s="395"/>
      <c r="VTF457" s="259"/>
      <c r="VTG457" s="259"/>
      <c r="VTH457" s="394"/>
      <c r="VTI457" s="394"/>
      <c r="VTJ457" s="270"/>
      <c r="VTK457" s="263"/>
      <c r="VTL457" s="271"/>
      <c r="VTM457" s="271"/>
      <c r="VTN457" s="271"/>
      <c r="VTO457" s="271"/>
      <c r="VTP457" s="271"/>
      <c r="VTQ457" s="395"/>
      <c r="VTR457" s="259"/>
      <c r="VTS457" s="259"/>
      <c r="VTT457" s="394"/>
      <c r="VTU457" s="394"/>
      <c r="VTV457" s="270"/>
      <c r="VTW457" s="263"/>
      <c r="VTX457" s="271"/>
      <c r="VTY457" s="271"/>
      <c r="VTZ457" s="271"/>
      <c r="VUA457" s="271"/>
      <c r="VUB457" s="271"/>
      <c r="VUC457" s="395"/>
      <c r="VUD457" s="259"/>
      <c r="VUE457" s="259"/>
      <c r="VUF457" s="394"/>
      <c r="VUG457" s="394"/>
      <c r="VUH457" s="270"/>
      <c r="VUI457" s="263"/>
      <c r="VUJ457" s="271"/>
      <c r="VUK457" s="271"/>
      <c r="VUL457" s="271"/>
      <c r="VUM457" s="271"/>
      <c r="VUN457" s="271"/>
      <c r="VUO457" s="395"/>
      <c r="VUP457" s="259"/>
      <c r="VUQ457" s="259"/>
      <c r="VUR457" s="394"/>
      <c r="VUS457" s="394"/>
      <c r="VUT457" s="270"/>
      <c r="VUU457" s="263"/>
      <c r="VUV457" s="271"/>
      <c r="VUW457" s="271"/>
      <c r="VUX457" s="271"/>
      <c r="VUY457" s="271"/>
      <c r="VUZ457" s="271"/>
      <c r="VVA457" s="395"/>
      <c r="VVB457" s="259"/>
      <c r="VVC457" s="259"/>
      <c r="VVD457" s="394"/>
      <c r="VVE457" s="394"/>
      <c r="VVF457" s="270"/>
      <c r="VVG457" s="263"/>
      <c r="VVH457" s="271"/>
      <c r="VVI457" s="271"/>
      <c r="VVJ457" s="271"/>
      <c r="VVK457" s="271"/>
      <c r="VVL457" s="271"/>
      <c r="VVM457" s="395"/>
      <c r="VVN457" s="259"/>
      <c r="VVO457" s="259"/>
      <c r="VVP457" s="394"/>
      <c r="VVQ457" s="394"/>
      <c r="VVR457" s="270"/>
      <c r="VVS457" s="263"/>
      <c r="VVT457" s="271"/>
      <c r="VVU457" s="271"/>
      <c r="VVV457" s="271"/>
      <c r="VVW457" s="271"/>
      <c r="VVX457" s="271"/>
      <c r="VVY457" s="395"/>
      <c r="VVZ457" s="259"/>
      <c r="VWA457" s="259"/>
      <c r="VWB457" s="394"/>
      <c r="VWC457" s="394"/>
      <c r="VWD457" s="270"/>
      <c r="VWE457" s="263"/>
      <c r="VWF457" s="271"/>
      <c r="VWG457" s="271"/>
      <c r="VWH457" s="271"/>
      <c r="VWI457" s="271"/>
      <c r="VWJ457" s="271"/>
      <c r="VWK457" s="395"/>
      <c r="VWL457" s="259"/>
      <c r="VWM457" s="259"/>
      <c r="VWN457" s="394"/>
      <c r="VWO457" s="394"/>
      <c r="VWP457" s="270"/>
      <c r="VWQ457" s="263"/>
      <c r="VWR457" s="271"/>
      <c r="VWS457" s="271"/>
      <c r="VWT457" s="271"/>
      <c r="VWU457" s="271"/>
      <c r="VWV457" s="271"/>
      <c r="VWW457" s="395"/>
      <c r="VWX457" s="259"/>
      <c r="VWY457" s="259"/>
      <c r="VWZ457" s="394"/>
      <c r="VXA457" s="394"/>
      <c r="VXB457" s="270"/>
      <c r="VXC457" s="263"/>
      <c r="VXD457" s="271"/>
      <c r="VXE457" s="271"/>
      <c r="VXF457" s="271"/>
      <c r="VXG457" s="271"/>
      <c r="VXH457" s="271"/>
      <c r="VXI457" s="395"/>
      <c r="VXJ457" s="259"/>
      <c r="VXK457" s="259"/>
      <c r="VXL457" s="394"/>
      <c r="VXM457" s="394"/>
      <c r="VXN457" s="270"/>
      <c r="VXO457" s="263"/>
      <c r="VXP457" s="271"/>
      <c r="VXQ457" s="271"/>
      <c r="VXR457" s="271"/>
      <c r="VXS457" s="271"/>
      <c r="VXT457" s="271"/>
      <c r="VXU457" s="395"/>
      <c r="VXV457" s="259"/>
      <c r="VXW457" s="259"/>
      <c r="VXX457" s="394"/>
      <c r="VXY457" s="394"/>
      <c r="VXZ457" s="270"/>
      <c r="VYA457" s="263"/>
      <c r="VYB457" s="271"/>
      <c r="VYC457" s="271"/>
      <c r="VYD457" s="271"/>
      <c r="VYE457" s="271"/>
      <c r="VYF457" s="271"/>
      <c r="VYG457" s="395"/>
      <c r="VYH457" s="259"/>
      <c r="VYI457" s="259"/>
      <c r="VYJ457" s="394"/>
      <c r="VYK457" s="394"/>
      <c r="VYL457" s="270"/>
      <c r="VYM457" s="263"/>
      <c r="VYN457" s="271"/>
      <c r="VYO457" s="271"/>
      <c r="VYP457" s="271"/>
      <c r="VYQ457" s="271"/>
      <c r="VYR457" s="271"/>
      <c r="VYS457" s="395"/>
      <c r="VYT457" s="259"/>
      <c r="VYU457" s="259"/>
      <c r="VYV457" s="394"/>
      <c r="VYW457" s="394"/>
      <c r="VYX457" s="270"/>
      <c r="VYY457" s="263"/>
      <c r="VYZ457" s="271"/>
      <c r="VZA457" s="271"/>
      <c r="VZB457" s="271"/>
      <c r="VZC457" s="271"/>
      <c r="VZD457" s="271"/>
      <c r="VZE457" s="395"/>
      <c r="VZF457" s="259"/>
      <c r="VZG457" s="259"/>
      <c r="VZH457" s="394"/>
      <c r="VZI457" s="394"/>
      <c r="VZJ457" s="270"/>
      <c r="VZK457" s="263"/>
      <c r="VZL457" s="271"/>
      <c r="VZM457" s="271"/>
      <c r="VZN457" s="271"/>
      <c r="VZO457" s="271"/>
      <c r="VZP457" s="271"/>
      <c r="VZQ457" s="395"/>
      <c r="VZR457" s="259"/>
      <c r="VZS457" s="259"/>
      <c r="VZT457" s="394"/>
      <c r="VZU457" s="394"/>
      <c r="VZV457" s="270"/>
      <c r="VZW457" s="263"/>
      <c r="VZX457" s="271"/>
      <c r="VZY457" s="271"/>
      <c r="VZZ457" s="271"/>
      <c r="WAA457" s="271"/>
      <c r="WAB457" s="271"/>
      <c r="WAC457" s="395"/>
      <c r="WAD457" s="259"/>
      <c r="WAE457" s="259"/>
      <c r="WAF457" s="394"/>
      <c r="WAG457" s="394"/>
      <c r="WAH457" s="270"/>
      <c r="WAI457" s="263"/>
      <c r="WAJ457" s="271"/>
      <c r="WAK457" s="271"/>
      <c r="WAL457" s="271"/>
      <c r="WAM457" s="271"/>
      <c r="WAN457" s="271"/>
      <c r="WAO457" s="395"/>
      <c r="WAP457" s="259"/>
      <c r="WAQ457" s="259"/>
      <c r="WAR457" s="394"/>
      <c r="WAS457" s="394"/>
      <c r="WAT457" s="270"/>
      <c r="WAU457" s="263"/>
      <c r="WAV457" s="271"/>
      <c r="WAW457" s="271"/>
      <c r="WAX457" s="271"/>
      <c r="WAY457" s="271"/>
      <c r="WAZ457" s="271"/>
      <c r="WBA457" s="395"/>
      <c r="WBB457" s="259"/>
      <c r="WBC457" s="259"/>
      <c r="WBD457" s="394"/>
      <c r="WBE457" s="394"/>
      <c r="WBF457" s="270"/>
      <c r="WBG457" s="263"/>
      <c r="WBH457" s="271"/>
      <c r="WBI457" s="271"/>
      <c r="WBJ457" s="271"/>
      <c r="WBK457" s="271"/>
      <c r="WBL457" s="271"/>
      <c r="WBM457" s="395"/>
      <c r="WBN457" s="259"/>
      <c r="WBO457" s="259"/>
      <c r="WBP457" s="394"/>
      <c r="WBQ457" s="394"/>
      <c r="WBR457" s="270"/>
      <c r="WBS457" s="263"/>
      <c r="WBT457" s="271"/>
      <c r="WBU457" s="271"/>
      <c r="WBV457" s="271"/>
      <c r="WBW457" s="271"/>
      <c r="WBX457" s="271"/>
      <c r="WBY457" s="395"/>
      <c r="WBZ457" s="259"/>
      <c r="WCA457" s="259"/>
      <c r="WCB457" s="394"/>
      <c r="WCC457" s="394"/>
      <c r="WCD457" s="270"/>
      <c r="WCE457" s="263"/>
      <c r="WCF457" s="271"/>
      <c r="WCG457" s="271"/>
      <c r="WCH457" s="271"/>
      <c r="WCI457" s="271"/>
      <c r="WCJ457" s="271"/>
      <c r="WCK457" s="395"/>
      <c r="WCL457" s="259"/>
      <c r="WCM457" s="259"/>
      <c r="WCN457" s="394"/>
      <c r="WCO457" s="394"/>
      <c r="WCP457" s="270"/>
      <c r="WCQ457" s="263"/>
      <c r="WCR457" s="271"/>
      <c r="WCS457" s="271"/>
      <c r="WCT457" s="271"/>
      <c r="WCU457" s="271"/>
      <c r="WCV457" s="271"/>
      <c r="WCW457" s="395"/>
      <c r="WCX457" s="259"/>
      <c r="WCY457" s="259"/>
      <c r="WCZ457" s="394"/>
      <c r="WDA457" s="394"/>
      <c r="WDB457" s="270"/>
      <c r="WDC457" s="263"/>
      <c r="WDD457" s="271"/>
      <c r="WDE457" s="271"/>
      <c r="WDF457" s="271"/>
      <c r="WDG457" s="271"/>
      <c r="WDH457" s="271"/>
      <c r="WDI457" s="395"/>
      <c r="WDJ457" s="259"/>
      <c r="WDK457" s="259"/>
      <c r="WDL457" s="394"/>
      <c r="WDM457" s="394"/>
      <c r="WDN457" s="270"/>
      <c r="WDO457" s="263"/>
      <c r="WDP457" s="271"/>
      <c r="WDQ457" s="271"/>
      <c r="WDR457" s="271"/>
      <c r="WDS457" s="271"/>
      <c r="WDT457" s="271"/>
      <c r="WDU457" s="395"/>
      <c r="WDV457" s="259"/>
      <c r="WDW457" s="259"/>
      <c r="WDX457" s="394"/>
      <c r="WDY457" s="394"/>
      <c r="WDZ457" s="270"/>
      <c r="WEA457" s="263"/>
      <c r="WEB457" s="271"/>
      <c r="WEC457" s="271"/>
      <c r="WED457" s="271"/>
      <c r="WEE457" s="271"/>
      <c r="WEF457" s="271"/>
      <c r="WEG457" s="395"/>
      <c r="WEH457" s="259"/>
      <c r="WEI457" s="259"/>
      <c r="WEJ457" s="394"/>
      <c r="WEK457" s="394"/>
      <c r="WEL457" s="270"/>
      <c r="WEM457" s="263"/>
      <c r="WEN457" s="271"/>
      <c r="WEO457" s="271"/>
      <c r="WEP457" s="271"/>
      <c r="WEQ457" s="271"/>
      <c r="WER457" s="271"/>
      <c r="WES457" s="395"/>
      <c r="WET457" s="259"/>
      <c r="WEU457" s="259"/>
      <c r="WEV457" s="394"/>
      <c r="WEW457" s="394"/>
      <c r="WEX457" s="270"/>
      <c r="WEY457" s="263"/>
      <c r="WEZ457" s="271"/>
      <c r="WFA457" s="271"/>
      <c r="WFB457" s="271"/>
      <c r="WFC457" s="271"/>
      <c r="WFD457" s="271"/>
      <c r="WFE457" s="395"/>
      <c r="WFF457" s="259"/>
      <c r="WFG457" s="259"/>
      <c r="WFH457" s="394"/>
      <c r="WFI457" s="394"/>
      <c r="WFJ457" s="270"/>
      <c r="WFK457" s="263"/>
      <c r="WFL457" s="271"/>
      <c r="WFM457" s="271"/>
      <c r="WFN457" s="271"/>
      <c r="WFO457" s="271"/>
      <c r="WFP457" s="271"/>
      <c r="WFQ457" s="395"/>
      <c r="WFR457" s="259"/>
      <c r="WFS457" s="259"/>
      <c r="WFT457" s="394"/>
      <c r="WFU457" s="394"/>
      <c r="WFV457" s="270"/>
      <c r="WFW457" s="263"/>
      <c r="WFX457" s="271"/>
      <c r="WFY457" s="271"/>
      <c r="WFZ457" s="271"/>
      <c r="WGA457" s="271"/>
      <c r="WGB457" s="271"/>
      <c r="WGC457" s="395"/>
      <c r="WGD457" s="259"/>
      <c r="WGE457" s="259"/>
      <c r="WGF457" s="394"/>
      <c r="WGG457" s="394"/>
      <c r="WGH457" s="270"/>
      <c r="WGI457" s="263"/>
      <c r="WGJ457" s="271"/>
      <c r="WGK457" s="271"/>
      <c r="WGL457" s="271"/>
      <c r="WGM457" s="271"/>
      <c r="WGN457" s="271"/>
      <c r="WGO457" s="395"/>
      <c r="WGP457" s="259"/>
      <c r="WGQ457" s="259"/>
      <c r="WGR457" s="394"/>
      <c r="WGS457" s="394"/>
      <c r="WGT457" s="270"/>
      <c r="WGU457" s="263"/>
      <c r="WGV457" s="271"/>
      <c r="WGW457" s="271"/>
      <c r="WGX457" s="271"/>
      <c r="WGY457" s="271"/>
      <c r="WGZ457" s="271"/>
      <c r="WHA457" s="395"/>
      <c r="WHB457" s="259"/>
      <c r="WHC457" s="259"/>
      <c r="WHD457" s="394"/>
      <c r="WHE457" s="394"/>
      <c r="WHF457" s="270"/>
      <c r="WHG457" s="263"/>
      <c r="WHH457" s="271"/>
      <c r="WHI457" s="271"/>
      <c r="WHJ457" s="271"/>
      <c r="WHK457" s="271"/>
      <c r="WHL457" s="271"/>
      <c r="WHM457" s="395"/>
      <c r="WHN457" s="259"/>
      <c r="WHO457" s="259"/>
      <c r="WHP457" s="394"/>
      <c r="WHQ457" s="394"/>
      <c r="WHR457" s="270"/>
      <c r="WHS457" s="263"/>
      <c r="WHT457" s="271"/>
      <c r="WHU457" s="271"/>
      <c r="WHV457" s="271"/>
      <c r="WHW457" s="271"/>
      <c r="WHX457" s="271"/>
      <c r="WHY457" s="395"/>
      <c r="WHZ457" s="259"/>
      <c r="WIA457" s="259"/>
      <c r="WIB457" s="394"/>
      <c r="WIC457" s="394"/>
      <c r="WID457" s="270"/>
      <c r="WIE457" s="263"/>
      <c r="WIF457" s="271"/>
      <c r="WIG457" s="271"/>
      <c r="WIH457" s="271"/>
      <c r="WII457" s="271"/>
      <c r="WIJ457" s="271"/>
      <c r="WIK457" s="395"/>
      <c r="WIL457" s="259"/>
      <c r="WIM457" s="259"/>
      <c r="WIN457" s="394"/>
      <c r="WIO457" s="394"/>
      <c r="WIP457" s="270"/>
      <c r="WIQ457" s="263"/>
      <c r="WIR457" s="271"/>
      <c r="WIS457" s="271"/>
      <c r="WIT457" s="271"/>
      <c r="WIU457" s="271"/>
      <c r="WIV457" s="271"/>
      <c r="WIW457" s="395"/>
      <c r="WIX457" s="259"/>
      <c r="WIY457" s="259"/>
      <c r="WIZ457" s="394"/>
      <c r="WJA457" s="394"/>
      <c r="WJB457" s="270"/>
      <c r="WJC457" s="263"/>
      <c r="WJD457" s="271"/>
      <c r="WJE457" s="271"/>
      <c r="WJF457" s="271"/>
      <c r="WJG457" s="271"/>
      <c r="WJH457" s="271"/>
      <c r="WJI457" s="395"/>
      <c r="WJJ457" s="259"/>
      <c r="WJK457" s="259"/>
      <c r="WJL457" s="394"/>
      <c r="WJM457" s="394"/>
      <c r="WJN457" s="270"/>
      <c r="WJO457" s="263"/>
      <c r="WJP457" s="271"/>
      <c r="WJQ457" s="271"/>
      <c r="WJR457" s="271"/>
      <c r="WJS457" s="271"/>
      <c r="WJT457" s="271"/>
      <c r="WJU457" s="395"/>
      <c r="WJV457" s="259"/>
      <c r="WJW457" s="259"/>
      <c r="WJX457" s="394"/>
      <c r="WJY457" s="394"/>
      <c r="WJZ457" s="270"/>
      <c r="WKA457" s="263"/>
      <c r="WKB457" s="271"/>
      <c r="WKC457" s="271"/>
      <c r="WKD457" s="271"/>
      <c r="WKE457" s="271"/>
      <c r="WKF457" s="271"/>
      <c r="WKG457" s="395"/>
      <c r="WKH457" s="259"/>
      <c r="WKI457" s="259"/>
      <c r="WKJ457" s="394"/>
      <c r="WKK457" s="394"/>
      <c r="WKL457" s="270"/>
      <c r="WKM457" s="263"/>
      <c r="WKN457" s="271"/>
      <c r="WKO457" s="271"/>
      <c r="WKP457" s="271"/>
      <c r="WKQ457" s="271"/>
      <c r="WKR457" s="271"/>
      <c r="WKS457" s="395"/>
      <c r="WKT457" s="259"/>
      <c r="WKU457" s="259"/>
      <c r="WKV457" s="394"/>
      <c r="WKW457" s="394"/>
      <c r="WKX457" s="270"/>
      <c r="WKY457" s="263"/>
      <c r="WKZ457" s="271"/>
      <c r="WLA457" s="271"/>
      <c r="WLB457" s="271"/>
      <c r="WLC457" s="271"/>
      <c r="WLD457" s="271"/>
      <c r="WLE457" s="395"/>
      <c r="WLF457" s="259"/>
      <c r="WLG457" s="259"/>
      <c r="WLH457" s="394"/>
      <c r="WLI457" s="394"/>
      <c r="WLJ457" s="270"/>
      <c r="WLK457" s="263"/>
      <c r="WLL457" s="271"/>
      <c r="WLM457" s="271"/>
      <c r="WLN457" s="271"/>
      <c r="WLO457" s="271"/>
      <c r="WLP457" s="271"/>
      <c r="WLQ457" s="395"/>
      <c r="WLR457" s="259"/>
      <c r="WLS457" s="259"/>
      <c r="WLT457" s="394"/>
      <c r="WLU457" s="394"/>
      <c r="WLV457" s="270"/>
      <c r="WLW457" s="263"/>
      <c r="WLX457" s="271"/>
      <c r="WLY457" s="271"/>
      <c r="WLZ457" s="271"/>
      <c r="WMA457" s="271"/>
      <c r="WMB457" s="271"/>
      <c r="WMC457" s="395"/>
      <c r="WMD457" s="259"/>
      <c r="WME457" s="259"/>
      <c r="WMF457" s="394"/>
      <c r="WMG457" s="394"/>
      <c r="WMH457" s="270"/>
      <c r="WMI457" s="263"/>
      <c r="WMJ457" s="271"/>
      <c r="WMK457" s="271"/>
      <c r="WML457" s="271"/>
      <c r="WMM457" s="271"/>
      <c r="WMN457" s="271"/>
      <c r="WMO457" s="395"/>
      <c r="WMP457" s="259"/>
      <c r="WMQ457" s="259"/>
      <c r="WMR457" s="394"/>
      <c r="WMS457" s="394"/>
      <c r="WMT457" s="270"/>
      <c r="WMU457" s="263"/>
      <c r="WMV457" s="271"/>
      <c r="WMW457" s="271"/>
      <c r="WMX457" s="271"/>
      <c r="WMY457" s="271"/>
      <c r="WMZ457" s="271"/>
      <c r="WNA457" s="395"/>
      <c r="WNB457" s="259"/>
      <c r="WNC457" s="259"/>
      <c r="WND457" s="394"/>
      <c r="WNE457" s="394"/>
      <c r="WNF457" s="270"/>
      <c r="WNG457" s="263"/>
      <c r="WNH457" s="271"/>
      <c r="WNI457" s="271"/>
      <c r="WNJ457" s="271"/>
      <c r="WNK457" s="271"/>
      <c r="WNL457" s="271"/>
      <c r="WNM457" s="395"/>
      <c r="WNN457" s="259"/>
      <c r="WNO457" s="259"/>
      <c r="WNP457" s="394"/>
      <c r="WNQ457" s="394"/>
      <c r="WNR457" s="270"/>
      <c r="WNS457" s="263"/>
      <c r="WNT457" s="271"/>
      <c r="WNU457" s="271"/>
      <c r="WNV457" s="271"/>
      <c r="WNW457" s="271"/>
      <c r="WNX457" s="271"/>
      <c r="WNY457" s="395"/>
      <c r="WNZ457" s="259"/>
      <c r="WOA457" s="259"/>
      <c r="WOB457" s="394"/>
      <c r="WOC457" s="394"/>
      <c r="WOD457" s="270"/>
      <c r="WOE457" s="263"/>
      <c r="WOF457" s="271"/>
      <c r="WOG457" s="271"/>
      <c r="WOH457" s="271"/>
      <c r="WOI457" s="271"/>
      <c r="WOJ457" s="271"/>
      <c r="WOK457" s="395"/>
      <c r="WOL457" s="259"/>
      <c r="WOM457" s="259"/>
      <c r="WON457" s="394"/>
      <c r="WOO457" s="394"/>
      <c r="WOP457" s="270"/>
      <c r="WOQ457" s="263"/>
      <c r="WOR457" s="271"/>
      <c r="WOS457" s="271"/>
      <c r="WOT457" s="271"/>
      <c r="WOU457" s="271"/>
      <c r="WOV457" s="271"/>
      <c r="WOW457" s="395"/>
      <c r="WOX457" s="259"/>
      <c r="WOY457" s="259"/>
      <c r="WOZ457" s="394"/>
      <c r="WPA457" s="394"/>
      <c r="WPB457" s="270"/>
      <c r="WPC457" s="263"/>
      <c r="WPD457" s="271"/>
      <c r="WPE457" s="271"/>
      <c r="WPF457" s="271"/>
      <c r="WPG457" s="271"/>
      <c r="WPH457" s="271"/>
      <c r="WPI457" s="395"/>
      <c r="WPJ457" s="259"/>
      <c r="WPK457" s="259"/>
      <c r="WPL457" s="394"/>
      <c r="WPM457" s="394"/>
      <c r="WPN457" s="270"/>
      <c r="WPO457" s="263"/>
      <c r="WPP457" s="271"/>
      <c r="WPQ457" s="271"/>
      <c r="WPR457" s="271"/>
      <c r="WPS457" s="271"/>
      <c r="WPT457" s="271"/>
      <c r="WPU457" s="395"/>
      <c r="WPV457" s="259"/>
      <c r="WPW457" s="259"/>
      <c r="WPX457" s="394"/>
      <c r="WPY457" s="394"/>
      <c r="WPZ457" s="270"/>
      <c r="WQA457" s="263"/>
      <c r="WQB457" s="271"/>
      <c r="WQC457" s="271"/>
      <c r="WQD457" s="271"/>
      <c r="WQE457" s="271"/>
      <c r="WQF457" s="271"/>
      <c r="WQG457" s="395"/>
      <c r="WQH457" s="259"/>
      <c r="WQI457" s="259"/>
      <c r="WQJ457" s="394"/>
      <c r="WQK457" s="394"/>
      <c r="WQL457" s="270"/>
      <c r="WQM457" s="263"/>
      <c r="WQN457" s="271"/>
      <c r="WQO457" s="271"/>
      <c r="WQP457" s="271"/>
      <c r="WQQ457" s="271"/>
      <c r="WQR457" s="271"/>
      <c r="WQS457" s="395"/>
      <c r="WQT457" s="259"/>
      <c r="WQU457" s="259"/>
      <c r="WQV457" s="394"/>
      <c r="WQW457" s="394"/>
      <c r="WQX457" s="270"/>
      <c r="WQY457" s="263"/>
      <c r="WQZ457" s="271"/>
      <c r="WRA457" s="271"/>
      <c r="WRB457" s="271"/>
      <c r="WRC457" s="271"/>
      <c r="WRD457" s="271"/>
      <c r="WRE457" s="395"/>
      <c r="WRF457" s="259"/>
      <c r="WRG457" s="259"/>
      <c r="WRH457" s="394"/>
      <c r="WRI457" s="394"/>
      <c r="WRJ457" s="270"/>
      <c r="WRK457" s="263"/>
      <c r="WRL457" s="271"/>
      <c r="WRM457" s="271"/>
      <c r="WRN457" s="271"/>
      <c r="WRO457" s="271"/>
      <c r="WRP457" s="271"/>
      <c r="WRQ457" s="395"/>
      <c r="WRR457" s="259"/>
      <c r="WRS457" s="259"/>
      <c r="WRT457" s="394"/>
      <c r="WRU457" s="394"/>
      <c r="WRV457" s="270"/>
      <c r="WRW457" s="263"/>
      <c r="WRX457" s="271"/>
      <c r="WRY457" s="271"/>
      <c r="WRZ457" s="271"/>
      <c r="WSA457" s="271"/>
      <c r="WSB457" s="271"/>
      <c r="WSC457" s="395"/>
      <c r="WSD457" s="259"/>
      <c r="WSE457" s="259"/>
      <c r="WSF457" s="394"/>
      <c r="WSG457" s="394"/>
      <c r="WSH457" s="270"/>
      <c r="WSI457" s="263"/>
      <c r="WSJ457" s="271"/>
      <c r="WSK457" s="271"/>
      <c r="WSL457" s="271"/>
      <c r="WSM457" s="271"/>
      <c r="WSN457" s="271"/>
      <c r="WSO457" s="395"/>
      <c r="WSP457" s="259"/>
      <c r="WSQ457" s="259"/>
      <c r="WSR457" s="394"/>
      <c r="WSS457" s="394"/>
      <c r="WST457" s="270"/>
      <c r="WSU457" s="263"/>
      <c r="WSV457" s="271"/>
      <c r="WSW457" s="271"/>
      <c r="WSX457" s="271"/>
      <c r="WSY457" s="271"/>
      <c r="WSZ457" s="271"/>
      <c r="WTA457" s="395"/>
      <c r="WTB457" s="259"/>
      <c r="WTC457" s="259"/>
      <c r="WTD457" s="394"/>
      <c r="WTE457" s="394"/>
      <c r="WTF457" s="270"/>
      <c r="WTG457" s="263"/>
      <c r="WTH457" s="271"/>
      <c r="WTI457" s="271"/>
      <c r="WTJ457" s="271"/>
      <c r="WTK457" s="271"/>
      <c r="WTL457" s="271"/>
      <c r="WTM457" s="395"/>
      <c r="WTN457" s="259"/>
      <c r="WTO457" s="259"/>
      <c r="WTP457" s="394"/>
      <c r="WTQ457" s="394"/>
      <c r="WTR457" s="270"/>
      <c r="WTS457" s="263"/>
      <c r="WTT457" s="271"/>
      <c r="WTU457" s="271"/>
      <c r="WTV457" s="271"/>
      <c r="WTW457" s="271"/>
      <c r="WTX457" s="271"/>
      <c r="WTY457" s="395"/>
      <c r="WTZ457" s="259"/>
      <c r="WUA457" s="259"/>
      <c r="WUB457" s="394"/>
      <c r="WUC457" s="394"/>
      <c r="WUD457" s="270"/>
      <c r="WUE457" s="263"/>
      <c r="WUF457" s="271"/>
      <c r="WUG457" s="271"/>
      <c r="WUH457" s="271"/>
      <c r="WUI457" s="271"/>
      <c r="WUJ457" s="271"/>
      <c r="WUK457" s="395"/>
      <c r="WUL457" s="259"/>
      <c r="WUM457" s="259"/>
      <c r="WUN457" s="394"/>
      <c r="WUO457" s="394"/>
      <c r="WUP457" s="270"/>
      <c r="WUQ457" s="263"/>
      <c r="WUR457" s="271"/>
      <c r="WUS457" s="271"/>
      <c r="WUT457" s="271"/>
      <c r="WUU457" s="271"/>
      <c r="WUV457" s="271"/>
      <c r="WUW457" s="395"/>
      <c r="WUX457" s="259"/>
      <c r="WUY457" s="259"/>
      <c r="WUZ457" s="394"/>
      <c r="WVA457" s="394"/>
      <c r="WVB457" s="270"/>
      <c r="WVC457" s="263"/>
      <c r="WVD457" s="271"/>
      <c r="WVE457" s="271"/>
      <c r="WVF457" s="271"/>
      <c r="WVG457" s="271"/>
      <c r="WVH457" s="271"/>
      <c r="WVI457" s="395"/>
      <c r="WVJ457" s="259"/>
      <c r="WVK457" s="259"/>
      <c r="WVL457" s="394"/>
      <c r="WVM457" s="394"/>
      <c r="WVN457" s="270"/>
      <c r="WVO457" s="263"/>
      <c r="WVP457" s="271"/>
      <c r="WVQ457" s="271"/>
      <c r="WVR457" s="271"/>
      <c r="WVS457" s="271"/>
      <c r="WVT457" s="271"/>
      <c r="WVU457" s="395"/>
      <c r="WVV457" s="259"/>
      <c r="WVW457" s="259"/>
      <c r="WVX457" s="394"/>
      <c r="WVY457" s="394"/>
      <c r="WVZ457" s="270"/>
      <c r="WWA457" s="263"/>
      <c r="WWB457" s="271"/>
      <c r="WWC457" s="271"/>
      <c r="WWD457" s="271"/>
      <c r="WWE457" s="271"/>
      <c r="WWF457" s="271"/>
      <c r="WWG457" s="395"/>
      <c r="WWH457" s="259"/>
      <c r="WWI457" s="259"/>
      <c r="WWJ457" s="394"/>
      <c r="WWK457" s="394"/>
      <c r="WWL457" s="270"/>
      <c r="WWM457" s="263"/>
      <c r="WWN457" s="271"/>
      <c r="WWO457" s="271"/>
      <c r="WWP457" s="271"/>
      <c r="WWQ457" s="271"/>
      <c r="WWR457" s="271"/>
      <c r="WWS457" s="395"/>
      <c r="WWT457" s="259"/>
      <c r="WWU457" s="259"/>
      <c r="WWV457" s="394"/>
      <c r="WWW457" s="394"/>
      <c r="WWX457" s="270"/>
      <c r="WWY457" s="263"/>
      <c r="WWZ457" s="271"/>
      <c r="WXA457" s="271"/>
      <c r="WXB457" s="271"/>
      <c r="WXC457" s="271"/>
      <c r="WXD457" s="271"/>
      <c r="WXE457" s="395"/>
      <c r="WXF457" s="259"/>
      <c r="WXG457" s="259"/>
      <c r="WXH457" s="394"/>
      <c r="WXI457" s="394"/>
      <c r="WXJ457" s="270"/>
      <c r="WXK457" s="263"/>
      <c r="WXL457" s="271"/>
      <c r="WXM457" s="271"/>
      <c r="WXN457" s="271"/>
      <c r="WXO457" s="271"/>
      <c r="WXP457" s="271"/>
      <c r="WXQ457" s="395"/>
      <c r="WXR457" s="259"/>
      <c r="WXS457" s="259"/>
      <c r="WXT457" s="394"/>
      <c r="WXU457" s="394"/>
      <c r="WXV457" s="270"/>
      <c r="WXW457" s="263"/>
      <c r="WXX457" s="271"/>
      <c r="WXY457" s="271"/>
      <c r="WXZ457" s="271"/>
      <c r="WYA457" s="271"/>
      <c r="WYB457" s="271"/>
      <c r="WYC457" s="395"/>
      <c r="WYD457" s="259"/>
      <c r="WYE457" s="259"/>
      <c r="WYF457" s="394"/>
      <c r="WYG457" s="394"/>
      <c r="WYH457" s="270"/>
      <c r="WYI457" s="263"/>
      <c r="WYJ457" s="271"/>
      <c r="WYK457" s="271"/>
      <c r="WYL457" s="271"/>
      <c r="WYM457" s="271"/>
      <c r="WYN457" s="271"/>
      <c r="WYO457" s="395"/>
      <c r="WYP457" s="259"/>
      <c r="WYQ457" s="259"/>
      <c r="WYR457" s="394"/>
      <c r="WYS457" s="394"/>
      <c r="WYT457" s="270"/>
      <c r="WYU457" s="263"/>
      <c r="WYV457" s="271"/>
      <c r="WYW457" s="271"/>
      <c r="WYX457" s="271"/>
      <c r="WYY457" s="271"/>
      <c r="WYZ457" s="271"/>
      <c r="WZA457" s="395"/>
      <c r="WZB457" s="259"/>
      <c r="WZC457" s="259"/>
      <c r="WZD457" s="394"/>
      <c r="WZE457" s="394"/>
      <c r="WZF457" s="270"/>
      <c r="WZG457" s="263"/>
      <c r="WZH457" s="271"/>
      <c r="WZI457" s="271"/>
      <c r="WZJ457" s="271"/>
      <c r="WZK457" s="271"/>
      <c r="WZL457" s="271"/>
      <c r="WZM457" s="395"/>
      <c r="WZN457" s="259"/>
      <c r="WZO457" s="259"/>
      <c r="WZP457" s="394"/>
      <c r="WZQ457" s="394"/>
      <c r="WZR457" s="270"/>
      <c r="WZS457" s="263"/>
      <c r="WZT457" s="271"/>
      <c r="WZU457" s="271"/>
      <c r="WZV457" s="271"/>
      <c r="WZW457" s="271"/>
      <c r="WZX457" s="271"/>
      <c r="WZY457" s="395"/>
      <c r="WZZ457" s="259"/>
      <c r="XAA457" s="259"/>
      <c r="XAB457" s="394"/>
      <c r="XAC457" s="394"/>
      <c r="XAD457" s="270"/>
      <c r="XAE457" s="263"/>
      <c r="XAF457" s="271"/>
      <c r="XAG457" s="271"/>
      <c r="XAH457" s="271"/>
      <c r="XAI457" s="271"/>
      <c r="XAJ457" s="271"/>
      <c r="XAK457" s="395"/>
      <c r="XAL457" s="259"/>
      <c r="XAM457" s="259"/>
      <c r="XAN457" s="394"/>
      <c r="XAO457" s="394"/>
      <c r="XAP457" s="270"/>
      <c r="XAQ457" s="263"/>
      <c r="XAR457" s="271"/>
      <c r="XAS457" s="271"/>
      <c r="XAT457" s="271"/>
      <c r="XAU457" s="271"/>
      <c r="XAV457" s="271"/>
      <c r="XAW457" s="395"/>
      <c r="XAX457" s="259"/>
      <c r="XAY457" s="259"/>
      <c r="XAZ457" s="394"/>
      <c r="XBA457" s="394"/>
      <c r="XBB457" s="270"/>
      <c r="XBC457" s="263"/>
      <c r="XBD457" s="271"/>
      <c r="XBE457" s="271"/>
      <c r="XBF457" s="271"/>
      <c r="XBG457" s="271"/>
      <c r="XBH457" s="271"/>
      <c r="XBI457" s="395"/>
      <c r="XBJ457" s="259"/>
      <c r="XBK457" s="259"/>
      <c r="XBL457" s="394"/>
      <c r="XBM457" s="394"/>
      <c r="XBN457" s="270"/>
      <c r="XBO457" s="263"/>
      <c r="XBP457" s="271"/>
      <c r="XBQ457" s="271"/>
      <c r="XBR457" s="271"/>
      <c r="XBS457" s="271"/>
      <c r="XBT457" s="271"/>
      <c r="XBU457" s="395"/>
      <c r="XBV457" s="259"/>
      <c r="XBW457" s="259"/>
      <c r="XBX457" s="394"/>
      <c r="XBY457" s="394"/>
      <c r="XBZ457" s="270"/>
      <c r="XCA457" s="263"/>
      <c r="XCB457" s="271"/>
      <c r="XCC457" s="271"/>
      <c r="XCD457" s="271"/>
      <c r="XCE457" s="271"/>
      <c r="XCF457" s="271"/>
      <c r="XCG457" s="395"/>
      <c r="XCH457" s="259"/>
      <c r="XCI457" s="259"/>
      <c r="XCJ457" s="394"/>
      <c r="XCK457" s="394"/>
      <c r="XCL457" s="270"/>
      <c r="XCM457" s="263"/>
      <c r="XCN457" s="271"/>
      <c r="XCO457" s="271"/>
      <c r="XCP457" s="271"/>
      <c r="XCQ457" s="271"/>
      <c r="XCR457" s="271"/>
      <c r="XCS457" s="395"/>
      <c r="XCT457" s="259"/>
      <c r="XCU457" s="259"/>
      <c r="XCV457" s="394"/>
      <c r="XCW457" s="394"/>
      <c r="XCX457" s="270"/>
      <c r="XCY457" s="263"/>
      <c r="XCZ457" s="271"/>
      <c r="XDA457" s="271"/>
      <c r="XDB457" s="271"/>
      <c r="XDC457" s="271"/>
      <c r="XDD457" s="271"/>
      <c r="XDE457" s="395"/>
      <c r="XDF457" s="259"/>
      <c r="XDG457" s="259"/>
      <c r="XDH457" s="394"/>
      <c r="XDI457" s="394"/>
      <c r="XDJ457" s="270"/>
      <c r="XDK457" s="263"/>
      <c r="XDL457" s="271"/>
      <c r="XDM457" s="271"/>
      <c r="XDN457" s="271"/>
      <c r="XDO457" s="271"/>
      <c r="XDP457" s="271"/>
      <c r="XDQ457" s="395"/>
      <c r="XDR457" s="259"/>
      <c r="XDS457" s="259"/>
      <c r="XDT457" s="394"/>
      <c r="XDU457" s="394"/>
      <c r="XDV457" s="270"/>
      <c r="XDW457" s="263"/>
      <c r="XDX457" s="271"/>
      <c r="XDY457" s="271"/>
      <c r="XDZ457" s="271"/>
      <c r="XEA457" s="271"/>
      <c r="XEB457" s="271"/>
      <c r="XEC457" s="395"/>
      <c r="XED457" s="259"/>
      <c r="XEE457" s="259"/>
      <c r="XEF457" s="394"/>
      <c r="XEG457" s="394"/>
      <c r="XEH457" s="270"/>
      <c r="XEI457" s="263"/>
      <c r="XEJ457" s="271"/>
      <c r="XEK457" s="271"/>
      <c r="XEL457" s="271"/>
      <c r="XEM457" s="271"/>
      <c r="XEN457" s="271"/>
      <c r="XEO457" s="395"/>
      <c r="XEP457" s="259"/>
      <c r="XEQ457" s="259"/>
      <c r="XER457" s="394"/>
    </row>
    <row r="458" spans="1:16372" x14ac:dyDescent="0.25">
      <c r="A458" s="241" t="s">
        <v>663</v>
      </c>
      <c r="B458" s="285" t="s">
        <v>644</v>
      </c>
      <c r="C458" s="286">
        <v>11</v>
      </c>
      <c r="D458" s="287"/>
      <c r="E458" s="317">
        <v>32</v>
      </c>
      <c r="F458" s="288"/>
      <c r="G458" s="289"/>
      <c r="H458" s="290">
        <f t="shared" ref="H458" si="173">H459+H461</f>
        <v>60000</v>
      </c>
    </row>
    <row r="459" spans="1:16372" x14ac:dyDescent="0.25">
      <c r="A459" s="241" t="s">
        <v>663</v>
      </c>
      <c r="B459" s="168" t="s">
        <v>644</v>
      </c>
      <c r="C459" s="169">
        <v>11</v>
      </c>
      <c r="D459" s="187"/>
      <c r="E459" s="189">
        <v>321</v>
      </c>
      <c r="F459" s="250"/>
      <c r="G459" s="202"/>
      <c r="H459" s="159">
        <f t="shared" ref="H459" si="174">H460</f>
        <v>10000</v>
      </c>
    </row>
    <row r="460" spans="1:16372" x14ac:dyDescent="0.25">
      <c r="A460" s="241" t="s">
        <v>663</v>
      </c>
      <c r="B460" s="144" t="s">
        <v>644</v>
      </c>
      <c r="C460" s="145">
        <v>11</v>
      </c>
      <c r="D460" s="146" t="s">
        <v>25</v>
      </c>
      <c r="E460" s="190">
        <v>3211</v>
      </c>
      <c r="F460" s="248" t="s">
        <v>110</v>
      </c>
      <c r="G460" s="191"/>
      <c r="H460" s="234">
        <v>10000</v>
      </c>
    </row>
    <row r="461" spans="1:16372" x14ac:dyDescent="0.25">
      <c r="A461" s="241" t="s">
        <v>663</v>
      </c>
      <c r="B461" s="168" t="s">
        <v>644</v>
      </c>
      <c r="C461" s="169">
        <v>11</v>
      </c>
      <c r="D461" s="187"/>
      <c r="E461" s="189">
        <v>323</v>
      </c>
      <c r="F461" s="250"/>
      <c r="G461" s="202"/>
      <c r="H461" s="159">
        <f t="shared" ref="H461" si="175">H462</f>
        <v>50000</v>
      </c>
    </row>
    <row r="462" spans="1:16372" x14ac:dyDescent="0.25">
      <c r="A462" s="241" t="s">
        <v>663</v>
      </c>
      <c r="B462" s="144" t="s">
        <v>644</v>
      </c>
      <c r="C462" s="145">
        <v>11</v>
      </c>
      <c r="D462" s="146" t="s">
        <v>25</v>
      </c>
      <c r="E462" s="190">
        <v>3237</v>
      </c>
      <c r="F462" s="248" t="s">
        <v>36</v>
      </c>
      <c r="G462" s="191"/>
      <c r="H462" s="234">
        <v>50000</v>
      </c>
    </row>
    <row r="463" spans="1:16372" x14ac:dyDescent="0.25">
      <c r="A463" s="241" t="s">
        <v>663</v>
      </c>
      <c r="B463" s="285" t="s">
        <v>644</v>
      </c>
      <c r="C463" s="286">
        <v>12</v>
      </c>
      <c r="D463" s="287"/>
      <c r="E463" s="317">
        <v>31</v>
      </c>
      <c r="F463" s="288"/>
      <c r="G463" s="289"/>
      <c r="H463" s="290">
        <f t="shared" ref="H463" si="176">H464+H466</f>
        <v>78500</v>
      </c>
    </row>
    <row r="464" spans="1:16372" x14ac:dyDescent="0.25">
      <c r="A464" s="241" t="s">
        <v>663</v>
      </c>
      <c r="B464" s="168" t="s">
        <v>644</v>
      </c>
      <c r="C464" s="169">
        <v>12</v>
      </c>
      <c r="D464" s="187"/>
      <c r="E464" s="189">
        <v>311</v>
      </c>
      <c r="F464" s="250"/>
      <c r="G464" s="202"/>
      <c r="H464" s="159">
        <f t="shared" ref="H464" si="177">H465</f>
        <v>66000</v>
      </c>
    </row>
    <row r="465" spans="1:8" x14ac:dyDescent="0.25">
      <c r="A465" s="241" t="s">
        <v>663</v>
      </c>
      <c r="B465" s="144" t="s">
        <v>644</v>
      </c>
      <c r="C465" s="145">
        <v>12</v>
      </c>
      <c r="D465" s="146" t="s">
        <v>25</v>
      </c>
      <c r="E465" s="190">
        <v>3111</v>
      </c>
      <c r="F465" s="248" t="s">
        <v>19</v>
      </c>
      <c r="G465" s="191"/>
      <c r="H465" s="234">
        <v>66000</v>
      </c>
    </row>
    <row r="466" spans="1:8" x14ac:dyDescent="0.25">
      <c r="A466" s="241" t="s">
        <v>663</v>
      </c>
      <c r="B466" s="168" t="s">
        <v>644</v>
      </c>
      <c r="C466" s="169">
        <v>12</v>
      </c>
      <c r="D466" s="187"/>
      <c r="E466" s="189">
        <v>313</v>
      </c>
      <c r="F466" s="250"/>
      <c r="G466" s="202"/>
      <c r="H466" s="159">
        <f t="shared" ref="H466" si="178">SUM(H467:H468)</f>
        <v>12500</v>
      </c>
    </row>
    <row r="467" spans="1:8" ht="27" customHeight="1" x14ac:dyDescent="0.25">
      <c r="A467" s="241" t="s">
        <v>663</v>
      </c>
      <c r="B467" s="144" t="s">
        <v>644</v>
      </c>
      <c r="C467" s="145">
        <v>12</v>
      </c>
      <c r="D467" s="146" t="s">
        <v>25</v>
      </c>
      <c r="E467" s="190">
        <v>3132</v>
      </c>
      <c r="F467" s="248" t="s">
        <v>280</v>
      </c>
      <c r="G467" s="191"/>
      <c r="H467" s="234">
        <v>11000</v>
      </c>
    </row>
    <row r="468" spans="1:8" ht="30" x14ac:dyDescent="0.25">
      <c r="A468" s="241" t="s">
        <v>663</v>
      </c>
      <c r="B468" s="144" t="s">
        <v>644</v>
      </c>
      <c r="C468" s="145">
        <v>12</v>
      </c>
      <c r="D468" s="146" t="s">
        <v>25</v>
      </c>
      <c r="E468" s="190">
        <v>3133</v>
      </c>
      <c r="F468" s="248" t="s">
        <v>258</v>
      </c>
      <c r="G468" s="191"/>
      <c r="H468" s="234">
        <v>1500</v>
      </c>
    </row>
    <row r="469" spans="1:8" x14ac:dyDescent="0.25">
      <c r="A469" s="241" t="s">
        <v>663</v>
      </c>
      <c r="B469" s="285" t="s">
        <v>644</v>
      </c>
      <c r="C469" s="286">
        <v>12</v>
      </c>
      <c r="D469" s="287"/>
      <c r="E469" s="317">
        <v>32</v>
      </c>
      <c r="F469" s="288"/>
      <c r="G469" s="289"/>
      <c r="H469" s="290">
        <f t="shared" ref="H469" si="179">H470+H474+H472</f>
        <v>483700</v>
      </c>
    </row>
    <row r="470" spans="1:8" x14ac:dyDescent="0.25">
      <c r="A470" s="241" t="s">
        <v>663</v>
      </c>
      <c r="B470" s="168" t="s">
        <v>644</v>
      </c>
      <c r="C470" s="169">
        <v>12</v>
      </c>
      <c r="D470" s="187"/>
      <c r="E470" s="189">
        <v>321</v>
      </c>
      <c r="F470" s="250"/>
      <c r="G470" s="202"/>
      <c r="H470" s="159">
        <f t="shared" ref="H470:H472" si="180">H471</f>
        <v>11000</v>
      </c>
    </row>
    <row r="471" spans="1:8" x14ac:dyDescent="0.25">
      <c r="A471" s="241" t="s">
        <v>663</v>
      </c>
      <c r="B471" s="144" t="s">
        <v>644</v>
      </c>
      <c r="C471" s="145">
        <v>12</v>
      </c>
      <c r="D471" s="146" t="s">
        <v>25</v>
      </c>
      <c r="E471" s="190">
        <v>3211</v>
      </c>
      <c r="F471" s="248" t="s">
        <v>110</v>
      </c>
      <c r="G471" s="191"/>
      <c r="H471" s="234">
        <v>11000</v>
      </c>
    </row>
    <row r="472" spans="1:8" x14ac:dyDescent="0.25">
      <c r="A472" s="241" t="s">
        <v>663</v>
      </c>
      <c r="B472" s="168" t="s">
        <v>644</v>
      </c>
      <c r="C472" s="169">
        <v>12</v>
      </c>
      <c r="D472" s="187"/>
      <c r="E472" s="189">
        <v>322</v>
      </c>
      <c r="F472" s="250"/>
      <c r="G472" s="202"/>
      <c r="H472" s="159">
        <f t="shared" si="180"/>
        <v>2000</v>
      </c>
    </row>
    <row r="473" spans="1:8" x14ac:dyDescent="0.25">
      <c r="A473" s="241" t="s">
        <v>663</v>
      </c>
      <c r="B473" s="144" t="s">
        <v>644</v>
      </c>
      <c r="C473" s="145">
        <v>12</v>
      </c>
      <c r="D473" s="146" t="s">
        <v>25</v>
      </c>
      <c r="E473" s="190">
        <v>3223</v>
      </c>
      <c r="F473" s="248" t="s">
        <v>115</v>
      </c>
      <c r="G473" s="191"/>
      <c r="H473" s="234">
        <v>2000</v>
      </c>
    </row>
    <row r="474" spans="1:8" x14ac:dyDescent="0.25">
      <c r="A474" s="241" t="s">
        <v>663</v>
      </c>
      <c r="B474" s="168" t="s">
        <v>644</v>
      </c>
      <c r="C474" s="169">
        <v>12</v>
      </c>
      <c r="D474" s="187"/>
      <c r="E474" s="189">
        <v>323</v>
      </c>
      <c r="F474" s="250"/>
      <c r="G474" s="202"/>
      <c r="H474" s="159">
        <f t="shared" ref="H474" si="181">SUM(H475:H477)</f>
        <v>470700</v>
      </c>
    </row>
    <row r="475" spans="1:8" x14ac:dyDescent="0.25">
      <c r="A475" s="241" t="s">
        <v>663</v>
      </c>
      <c r="B475" s="144" t="s">
        <v>644</v>
      </c>
      <c r="C475" s="145">
        <v>12</v>
      </c>
      <c r="D475" s="146" t="s">
        <v>25</v>
      </c>
      <c r="E475" s="190">
        <v>3233</v>
      </c>
      <c r="F475" s="248" t="s">
        <v>119</v>
      </c>
      <c r="G475" s="191"/>
      <c r="H475" s="234">
        <v>5700</v>
      </c>
    </row>
    <row r="476" spans="1:8" x14ac:dyDescent="0.25">
      <c r="A476" s="241" t="s">
        <v>663</v>
      </c>
      <c r="B476" s="144" t="s">
        <v>644</v>
      </c>
      <c r="C476" s="145">
        <v>12</v>
      </c>
      <c r="D476" s="146" t="s">
        <v>25</v>
      </c>
      <c r="E476" s="190">
        <v>3237</v>
      </c>
      <c r="F476" s="248" t="s">
        <v>36</v>
      </c>
      <c r="G476" s="191"/>
      <c r="H476" s="234">
        <v>135000</v>
      </c>
    </row>
    <row r="477" spans="1:8" s="166" customFormat="1" x14ac:dyDescent="0.25">
      <c r="A477" s="241" t="s">
        <v>663</v>
      </c>
      <c r="B477" s="144" t="s">
        <v>644</v>
      </c>
      <c r="C477" s="145">
        <v>12</v>
      </c>
      <c r="D477" s="146" t="s">
        <v>25</v>
      </c>
      <c r="E477" s="190">
        <v>3238</v>
      </c>
      <c r="F477" s="248" t="s">
        <v>122</v>
      </c>
      <c r="G477" s="191"/>
      <c r="H477" s="234">
        <v>330000</v>
      </c>
    </row>
    <row r="478" spans="1:8" x14ac:dyDescent="0.25">
      <c r="A478" s="241" t="s">
        <v>663</v>
      </c>
      <c r="B478" s="285" t="s">
        <v>644</v>
      </c>
      <c r="C478" s="286">
        <v>12</v>
      </c>
      <c r="D478" s="287"/>
      <c r="E478" s="317">
        <v>42</v>
      </c>
      <c r="F478" s="288"/>
      <c r="G478" s="289"/>
      <c r="H478" s="290">
        <f t="shared" ref="H478:H479" si="182">H479</f>
        <v>180000</v>
      </c>
    </row>
    <row r="479" spans="1:8" s="152" customFormat="1" x14ac:dyDescent="0.25">
      <c r="A479" s="241" t="s">
        <v>663</v>
      </c>
      <c r="B479" s="168" t="s">
        <v>644</v>
      </c>
      <c r="C479" s="169">
        <v>12</v>
      </c>
      <c r="D479" s="187"/>
      <c r="E479" s="189">
        <v>422</v>
      </c>
      <c r="F479" s="250"/>
      <c r="G479" s="202"/>
      <c r="H479" s="159">
        <f t="shared" si="182"/>
        <v>180000</v>
      </c>
    </row>
    <row r="480" spans="1:8" x14ac:dyDescent="0.25">
      <c r="A480" s="241" t="s">
        <v>663</v>
      </c>
      <c r="B480" s="144" t="s">
        <v>644</v>
      </c>
      <c r="C480" s="145">
        <v>12</v>
      </c>
      <c r="D480" s="146" t="s">
        <v>25</v>
      </c>
      <c r="E480" s="190">
        <v>4222</v>
      </c>
      <c r="F480" s="248" t="s">
        <v>130</v>
      </c>
      <c r="G480" s="191"/>
      <c r="H480" s="234">
        <v>180000</v>
      </c>
    </row>
    <row r="481" spans="1:8" s="152" customFormat="1" x14ac:dyDescent="0.25">
      <c r="A481" s="241" t="s">
        <v>663</v>
      </c>
      <c r="B481" s="285" t="s">
        <v>644</v>
      </c>
      <c r="C481" s="286">
        <v>51</v>
      </c>
      <c r="D481" s="287"/>
      <c r="E481" s="317">
        <v>31</v>
      </c>
      <c r="F481" s="288"/>
      <c r="G481" s="289"/>
      <c r="H481" s="290">
        <f t="shared" ref="H481" si="183">H482+H484</f>
        <v>437500</v>
      </c>
    </row>
    <row r="482" spans="1:8" x14ac:dyDescent="0.25">
      <c r="A482" s="241" t="s">
        <v>663</v>
      </c>
      <c r="B482" s="168" t="s">
        <v>644</v>
      </c>
      <c r="C482" s="169">
        <v>51</v>
      </c>
      <c r="D482" s="187"/>
      <c r="E482" s="189">
        <v>311</v>
      </c>
      <c r="F482" s="250"/>
      <c r="G482" s="202"/>
      <c r="H482" s="159">
        <f t="shared" ref="H482" si="184">H483</f>
        <v>363000</v>
      </c>
    </row>
    <row r="483" spans="1:8" x14ac:dyDescent="0.25">
      <c r="A483" s="241" t="s">
        <v>663</v>
      </c>
      <c r="B483" s="144" t="s">
        <v>644</v>
      </c>
      <c r="C483" s="145">
        <v>51</v>
      </c>
      <c r="D483" s="146" t="s">
        <v>25</v>
      </c>
      <c r="E483" s="190">
        <v>3111</v>
      </c>
      <c r="F483" s="248" t="s">
        <v>19</v>
      </c>
      <c r="G483" s="191"/>
      <c r="H483" s="234">
        <v>363000</v>
      </c>
    </row>
    <row r="484" spans="1:8" s="152" customFormat="1" x14ac:dyDescent="0.25">
      <c r="A484" s="241" t="s">
        <v>663</v>
      </c>
      <c r="B484" s="168" t="s">
        <v>644</v>
      </c>
      <c r="C484" s="169">
        <v>51</v>
      </c>
      <c r="D484" s="187"/>
      <c r="E484" s="189">
        <v>313</v>
      </c>
      <c r="F484" s="250"/>
      <c r="G484" s="202"/>
      <c r="H484" s="159">
        <f t="shared" ref="H484" si="185">H485+H486</f>
        <v>74500</v>
      </c>
    </row>
    <row r="485" spans="1:8" x14ac:dyDescent="0.25">
      <c r="A485" s="241" t="s">
        <v>663</v>
      </c>
      <c r="B485" s="144" t="s">
        <v>644</v>
      </c>
      <c r="C485" s="145">
        <v>51</v>
      </c>
      <c r="D485" s="146" t="s">
        <v>25</v>
      </c>
      <c r="E485" s="190">
        <v>3132</v>
      </c>
      <c r="F485" s="248" t="s">
        <v>280</v>
      </c>
      <c r="G485" s="191"/>
      <c r="H485" s="234">
        <v>66000</v>
      </c>
    </row>
    <row r="486" spans="1:8" s="152" customFormat="1" ht="30" x14ac:dyDescent="0.25">
      <c r="A486" s="241" t="s">
        <v>663</v>
      </c>
      <c r="B486" s="144" t="s">
        <v>644</v>
      </c>
      <c r="C486" s="145">
        <v>51</v>
      </c>
      <c r="D486" s="146" t="s">
        <v>25</v>
      </c>
      <c r="E486" s="190">
        <v>3133</v>
      </c>
      <c r="F486" s="248" t="s">
        <v>258</v>
      </c>
      <c r="G486" s="191"/>
      <c r="H486" s="234">
        <v>8500</v>
      </c>
    </row>
    <row r="487" spans="1:8" x14ac:dyDescent="0.25">
      <c r="A487" s="241" t="s">
        <v>663</v>
      </c>
      <c r="B487" s="285" t="s">
        <v>644</v>
      </c>
      <c r="C487" s="285">
        <v>51</v>
      </c>
      <c r="D487" s="287"/>
      <c r="E487" s="317">
        <v>32</v>
      </c>
      <c r="F487" s="288"/>
      <c r="G487" s="289"/>
      <c r="H487" s="290">
        <f t="shared" ref="H487" si="186">H488+H490+H492</f>
        <v>80000</v>
      </c>
    </row>
    <row r="488" spans="1:8" x14ac:dyDescent="0.25">
      <c r="A488" s="241" t="s">
        <v>663</v>
      </c>
      <c r="B488" s="168" t="s">
        <v>644</v>
      </c>
      <c r="C488" s="168">
        <v>51</v>
      </c>
      <c r="D488" s="187"/>
      <c r="E488" s="189">
        <v>321</v>
      </c>
      <c r="F488" s="250"/>
      <c r="G488" s="202"/>
      <c r="H488" s="159">
        <f t="shared" ref="H488:H490" si="187">H489</f>
        <v>5000</v>
      </c>
    </row>
    <row r="489" spans="1:8" x14ac:dyDescent="0.25">
      <c r="A489" s="241" t="s">
        <v>663</v>
      </c>
      <c r="B489" s="144" t="s">
        <v>644</v>
      </c>
      <c r="C489" s="144">
        <v>51</v>
      </c>
      <c r="D489" s="146" t="s">
        <v>25</v>
      </c>
      <c r="E489" s="190">
        <v>3211</v>
      </c>
      <c r="F489" s="248" t="s">
        <v>110</v>
      </c>
      <c r="G489" s="191"/>
      <c r="H489" s="234">
        <v>5000</v>
      </c>
    </row>
    <row r="490" spans="1:8" x14ac:dyDescent="0.25">
      <c r="A490" s="241" t="s">
        <v>663</v>
      </c>
      <c r="B490" s="168" t="s">
        <v>644</v>
      </c>
      <c r="C490" s="168">
        <v>51</v>
      </c>
      <c r="D490" s="187"/>
      <c r="E490" s="189">
        <v>322</v>
      </c>
      <c r="F490" s="250"/>
      <c r="G490" s="202"/>
      <c r="H490" s="159">
        <f t="shared" si="187"/>
        <v>5000</v>
      </c>
    </row>
    <row r="491" spans="1:8" x14ac:dyDescent="0.25">
      <c r="A491" s="241" t="s">
        <v>663</v>
      </c>
      <c r="B491" s="144" t="s">
        <v>644</v>
      </c>
      <c r="C491" s="144">
        <v>51</v>
      </c>
      <c r="D491" s="146" t="s">
        <v>25</v>
      </c>
      <c r="E491" s="190">
        <v>3223</v>
      </c>
      <c r="F491" s="248" t="s">
        <v>115</v>
      </c>
      <c r="G491" s="191"/>
      <c r="H491" s="234">
        <v>5000</v>
      </c>
    </row>
    <row r="492" spans="1:8" s="152" customFormat="1" x14ac:dyDescent="0.25">
      <c r="A492" s="241" t="s">
        <v>663</v>
      </c>
      <c r="B492" s="168" t="s">
        <v>644</v>
      </c>
      <c r="C492" s="168">
        <v>51</v>
      </c>
      <c r="D492" s="187"/>
      <c r="E492" s="189">
        <v>323</v>
      </c>
      <c r="F492" s="250"/>
      <c r="G492" s="202"/>
      <c r="H492" s="159">
        <f t="shared" ref="H492" si="188">SUM(H493:H495)</f>
        <v>70000</v>
      </c>
    </row>
    <row r="493" spans="1:8" x14ac:dyDescent="0.25">
      <c r="A493" s="241" t="s">
        <v>663</v>
      </c>
      <c r="B493" s="144" t="s">
        <v>644</v>
      </c>
      <c r="C493" s="144">
        <v>51</v>
      </c>
      <c r="D493" s="146" t="s">
        <v>25</v>
      </c>
      <c r="E493" s="190">
        <v>3233</v>
      </c>
      <c r="F493" s="248" t="s">
        <v>119</v>
      </c>
      <c r="G493" s="191"/>
      <c r="H493" s="234">
        <v>5000</v>
      </c>
    </row>
    <row r="494" spans="1:8" x14ac:dyDescent="0.25">
      <c r="A494" s="241" t="s">
        <v>663</v>
      </c>
      <c r="B494" s="144" t="s">
        <v>644</v>
      </c>
      <c r="C494" s="144">
        <v>51</v>
      </c>
      <c r="D494" s="146" t="s">
        <v>25</v>
      </c>
      <c r="E494" s="190">
        <v>3237</v>
      </c>
      <c r="F494" s="248" t="s">
        <v>36</v>
      </c>
      <c r="G494" s="191"/>
      <c r="H494" s="234">
        <v>25000</v>
      </c>
    </row>
    <row r="495" spans="1:8" s="152" customFormat="1" x14ac:dyDescent="0.25">
      <c r="A495" s="241" t="s">
        <v>663</v>
      </c>
      <c r="B495" s="144" t="s">
        <v>644</v>
      </c>
      <c r="C495" s="144">
        <v>51</v>
      </c>
      <c r="D495" s="146" t="s">
        <v>25</v>
      </c>
      <c r="E495" s="190">
        <v>3238</v>
      </c>
      <c r="F495" s="248" t="s">
        <v>122</v>
      </c>
      <c r="G495" s="191"/>
      <c r="H495" s="234">
        <v>40000</v>
      </c>
    </row>
    <row r="496" spans="1:8" x14ac:dyDescent="0.25">
      <c r="A496" s="241" t="s">
        <v>663</v>
      </c>
      <c r="B496" s="285" t="s">
        <v>644</v>
      </c>
      <c r="C496" s="285">
        <v>51</v>
      </c>
      <c r="D496" s="287"/>
      <c r="E496" s="317">
        <v>42</v>
      </c>
      <c r="F496" s="288"/>
      <c r="G496" s="289"/>
      <c r="H496" s="290">
        <f t="shared" ref="H496:H497" si="189">H497</f>
        <v>20000</v>
      </c>
    </row>
    <row r="497" spans="1:8" s="152" customFormat="1" x14ac:dyDescent="0.25">
      <c r="A497" s="241" t="s">
        <v>663</v>
      </c>
      <c r="B497" s="168" t="s">
        <v>644</v>
      </c>
      <c r="C497" s="168">
        <v>51</v>
      </c>
      <c r="D497" s="187"/>
      <c r="E497" s="189">
        <v>422</v>
      </c>
      <c r="F497" s="250"/>
      <c r="G497" s="202"/>
      <c r="H497" s="159">
        <f t="shared" si="189"/>
        <v>20000</v>
      </c>
    </row>
    <row r="498" spans="1:8" x14ac:dyDescent="0.25">
      <c r="A498" s="241" t="s">
        <v>663</v>
      </c>
      <c r="B498" s="144" t="s">
        <v>644</v>
      </c>
      <c r="C498" s="144">
        <v>51</v>
      </c>
      <c r="D498" s="146" t="s">
        <v>25</v>
      </c>
      <c r="E498" s="190">
        <v>4222</v>
      </c>
      <c r="F498" s="248" t="s">
        <v>130</v>
      </c>
      <c r="G498" s="191"/>
      <c r="H498" s="234">
        <v>20000</v>
      </c>
    </row>
    <row r="499" spans="1:8" x14ac:dyDescent="0.25">
      <c r="A499" s="241" t="s">
        <v>663</v>
      </c>
      <c r="B499" s="285" t="s">
        <v>644</v>
      </c>
      <c r="C499" s="285">
        <v>559</v>
      </c>
      <c r="D499" s="287"/>
      <c r="E499" s="317">
        <v>31</v>
      </c>
      <c r="F499" s="288"/>
      <c r="G499" s="289"/>
      <c r="H499" s="290">
        <f>H500+H502</f>
        <v>437500</v>
      </c>
    </row>
    <row r="500" spans="1:8" s="152" customFormat="1" x14ac:dyDescent="0.25">
      <c r="A500" s="241" t="s">
        <v>663</v>
      </c>
      <c r="B500" s="168" t="s">
        <v>644</v>
      </c>
      <c r="C500" s="168">
        <v>559</v>
      </c>
      <c r="D500" s="187"/>
      <c r="E500" s="189">
        <v>311</v>
      </c>
      <c r="F500" s="250"/>
      <c r="G500" s="202"/>
      <c r="H500" s="159">
        <f t="shared" ref="H500" si="190">H501</f>
        <v>363000</v>
      </c>
    </row>
    <row r="501" spans="1:8" x14ac:dyDescent="0.25">
      <c r="A501" s="241" t="s">
        <v>663</v>
      </c>
      <c r="B501" s="144" t="s">
        <v>644</v>
      </c>
      <c r="C501" s="144">
        <v>559</v>
      </c>
      <c r="D501" s="146" t="s">
        <v>25</v>
      </c>
      <c r="E501" s="190">
        <v>3111</v>
      </c>
      <c r="F501" s="248" t="s">
        <v>19</v>
      </c>
      <c r="G501" s="191"/>
      <c r="H501" s="234">
        <v>363000</v>
      </c>
    </row>
    <row r="502" spans="1:8" s="152" customFormat="1" x14ac:dyDescent="0.25">
      <c r="A502" s="241" t="s">
        <v>663</v>
      </c>
      <c r="B502" s="168" t="s">
        <v>644</v>
      </c>
      <c r="C502" s="168">
        <v>559</v>
      </c>
      <c r="D502" s="187"/>
      <c r="E502" s="189">
        <v>313</v>
      </c>
      <c r="F502" s="250"/>
      <c r="G502" s="202"/>
      <c r="H502" s="159">
        <f t="shared" ref="H502" si="191">H503+H504</f>
        <v>74500</v>
      </c>
    </row>
    <row r="503" spans="1:8" ht="32.4" customHeight="1" x14ac:dyDescent="0.25">
      <c r="A503" s="241" t="s">
        <v>663</v>
      </c>
      <c r="B503" s="144" t="s">
        <v>644</v>
      </c>
      <c r="C503" s="144">
        <v>559</v>
      </c>
      <c r="D503" s="146" t="s">
        <v>25</v>
      </c>
      <c r="E503" s="190">
        <v>3132</v>
      </c>
      <c r="F503" s="248" t="s">
        <v>280</v>
      </c>
      <c r="G503" s="191"/>
      <c r="H503" s="234">
        <v>66000</v>
      </c>
    </row>
    <row r="504" spans="1:8" ht="30" x14ac:dyDescent="0.25">
      <c r="A504" s="241" t="s">
        <v>663</v>
      </c>
      <c r="B504" s="144" t="s">
        <v>644</v>
      </c>
      <c r="C504" s="144">
        <v>559</v>
      </c>
      <c r="D504" s="146" t="s">
        <v>25</v>
      </c>
      <c r="E504" s="190">
        <v>3133</v>
      </c>
      <c r="F504" s="248" t="s">
        <v>258</v>
      </c>
      <c r="G504" s="191"/>
      <c r="H504" s="234">
        <v>8500</v>
      </c>
    </row>
    <row r="505" spans="1:8" x14ac:dyDescent="0.25">
      <c r="A505" s="241" t="s">
        <v>663</v>
      </c>
      <c r="B505" s="285" t="s">
        <v>644</v>
      </c>
      <c r="C505" s="285">
        <v>559</v>
      </c>
      <c r="D505" s="287"/>
      <c r="E505" s="317">
        <v>32</v>
      </c>
      <c r="F505" s="288"/>
      <c r="G505" s="289"/>
      <c r="H505" s="290">
        <f t="shared" ref="H505" si="192">H506+H508+H510</f>
        <v>2713500</v>
      </c>
    </row>
    <row r="506" spans="1:8" s="152" customFormat="1" x14ac:dyDescent="0.25">
      <c r="A506" s="241" t="s">
        <v>663</v>
      </c>
      <c r="B506" s="168" t="s">
        <v>644</v>
      </c>
      <c r="C506" s="168">
        <v>559</v>
      </c>
      <c r="D506" s="187"/>
      <c r="E506" s="189">
        <v>321</v>
      </c>
      <c r="F506" s="250"/>
      <c r="G506" s="202"/>
      <c r="H506" s="159">
        <f t="shared" ref="H506:H508" si="193">H507</f>
        <v>68000</v>
      </c>
    </row>
    <row r="507" spans="1:8" x14ac:dyDescent="0.25">
      <c r="A507" s="241" t="s">
        <v>663</v>
      </c>
      <c r="B507" s="144" t="s">
        <v>644</v>
      </c>
      <c r="C507" s="144">
        <v>559</v>
      </c>
      <c r="D507" s="146" t="s">
        <v>25</v>
      </c>
      <c r="E507" s="190">
        <v>3211</v>
      </c>
      <c r="F507" s="248" t="s">
        <v>110</v>
      </c>
      <c r="G507" s="191"/>
      <c r="H507" s="234">
        <v>68000</v>
      </c>
    </row>
    <row r="508" spans="1:8" x14ac:dyDescent="0.25">
      <c r="A508" s="241" t="s">
        <v>663</v>
      </c>
      <c r="B508" s="168" t="s">
        <v>644</v>
      </c>
      <c r="C508" s="168">
        <v>559</v>
      </c>
      <c r="D508" s="187"/>
      <c r="E508" s="189">
        <v>322</v>
      </c>
      <c r="F508" s="250"/>
      <c r="G508" s="202"/>
      <c r="H508" s="159">
        <f t="shared" si="193"/>
        <v>13000</v>
      </c>
    </row>
    <row r="509" spans="1:8" s="152" customFormat="1" x14ac:dyDescent="0.25">
      <c r="A509" s="241" t="s">
        <v>663</v>
      </c>
      <c r="B509" s="144" t="s">
        <v>644</v>
      </c>
      <c r="C509" s="144">
        <v>559</v>
      </c>
      <c r="D509" s="146" t="s">
        <v>25</v>
      </c>
      <c r="E509" s="190">
        <v>3223</v>
      </c>
      <c r="F509" s="248" t="s">
        <v>115</v>
      </c>
      <c r="G509" s="191"/>
      <c r="H509" s="234">
        <v>13000</v>
      </c>
    </row>
    <row r="510" spans="1:8" x14ac:dyDescent="0.25">
      <c r="A510" s="241" t="s">
        <v>663</v>
      </c>
      <c r="B510" s="168" t="s">
        <v>644</v>
      </c>
      <c r="C510" s="168">
        <v>559</v>
      </c>
      <c r="D510" s="187"/>
      <c r="E510" s="189">
        <v>323</v>
      </c>
      <c r="F510" s="250"/>
      <c r="G510" s="202"/>
      <c r="H510" s="159">
        <f t="shared" ref="H510" si="194">SUM(H511:H513)</f>
        <v>2632500</v>
      </c>
    </row>
    <row r="511" spans="1:8" s="152" customFormat="1" x14ac:dyDescent="0.25">
      <c r="A511" s="241" t="s">
        <v>663</v>
      </c>
      <c r="B511" s="144" t="s">
        <v>644</v>
      </c>
      <c r="C511" s="144">
        <v>559</v>
      </c>
      <c r="D511" s="146" t="s">
        <v>25</v>
      </c>
      <c r="E511" s="190">
        <v>3233</v>
      </c>
      <c r="F511" s="248" t="s">
        <v>119</v>
      </c>
      <c r="G511" s="191"/>
      <c r="H511" s="234">
        <v>32500</v>
      </c>
    </row>
    <row r="512" spans="1:8" x14ac:dyDescent="0.25">
      <c r="A512" s="241" t="s">
        <v>663</v>
      </c>
      <c r="B512" s="144" t="s">
        <v>644</v>
      </c>
      <c r="C512" s="144">
        <v>559</v>
      </c>
      <c r="D512" s="146" t="s">
        <v>25</v>
      </c>
      <c r="E512" s="190">
        <v>3237</v>
      </c>
      <c r="F512" s="248" t="s">
        <v>36</v>
      </c>
      <c r="G512" s="191"/>
      <c r="H512" s="234">
        <v>765000</v>
      </c>
    </row>
    <row r="513" spans="1:8" x14ac:dyDescent="0.25">
      <c r="A513" s="241" t="s">
        <v>663</v>
      </c>
      <c r="B513" s="144" t="s">
        <v>644</v>
      </c>
      <c r="C513" s="144">
        <v>559</v>
      </c>
      <c r="D513" s="146" t="s">
        <v>25</v>
      </c>
      <c r="E513" s="190">
        <v>3238</v>
      </c>
      <c r="F513" s="248" t="s">
        <v>122</v>
      </c>
      <c r="G513" s="191"/>
      <c r="H513" s="234">
        <v>1835000</v>
      </c>
    </row>
    <row r="514" spans="1:8" x14ac:dyDescent="0.25">
      <c r="A514" s="241" t="s">
        <v>663</v>
      </c>
      <c r="B514" s="285" t="s">
        <v>644</v>
      </c>
      <c r="C514" s="285">
        <v>559</v>
      </c>
      <c r="D514" s="287"/>
      <c r="E514" s="317">
        <v>42</v>
      </c>
      <c r="F514" s="288"/>
      <c r="G514" s="289"/>
      <c r="H514" s="290">
        <f t="shared" ref="H514:H515" si="195">H515</f>
        <v>1000000</v>
      </c>
    </row>
    <row r="515" spans="1:8" x14ac:dyDescent="0.25">
      <c r="A515" s="241" t="s">
        <v>663</v>
      </c>
      <c r="B515" s="168" t="s">
        <v>644</v>
      </c>
      <c r="C515" s="168">
        <v>559</v>
      </c>
      <c r="D515" s="187"/>
      <c r="E515" s="189">
        <v>422</v>
      </c>
      <c r="F515" s="250"/>
      <c r="G515" s="202"/>
      <c r="H515" s="159">
        <f t="shared" si="195"/>
        <v>1000000</v>
      </c>
    </row>
    <row r="516" spans="1:8" s="152" customFormat="1" x14ac:dyDescent="0.25">
      <c r="A516" s="241" t="s">
        <v>663</v>
      </c>
      <c r="B516" s="144" t="s">
        <v>644</v>
      </c>
      <c r="C516" s="144">
        <v>559</v>
      </c>
      <c r="D516" s="146" t="s">
        <v>25</v>
      </c>
      <c r="E516" s="190">
        <v>4222</v>
      </c>
      <c r="F516" s="248" t="s">
        <v>130</v>
      </c>
      <c r="G516" s="191"/>
      <c r="H516" s="234">
        <v>1000000</v>
      </c>
    </row>
    <row r="517" spans="1:8" s="167" customFormat="1" x14ac:dyDescent="0.25">
      <c r="A517" s="241" t="s">
        <v>663</v>
      </c>
      <c r="B517" s="446" t="s">
        <v>718</v>
      </c>
      <c r="C517" s="447"/>
      <c r="D517" s="447"/>
      <c r="E517" s="447"/>
      <c r="F517" s="448"/>
      <c r="G517" s="348"/>
      <c r="H517" s="349">
        <f>H518+H522+H528+H532+H536+H540+H546+H550+H558+H562+H566+H570+H599+H603+H678+H723+H742</f>
        <v>58565400</v>
      </c>
    </row>
    <row r="518" spans="1:8" ht="46.8" x14ac:dyDescent="0.25">
      <c r="A518" s="241" t="s">
        <v>663</v>
      </c>
      <c r="B518" s="292" t="s">
        <v>88</v>
      </c>
      <c r="C518" s="292"/>
      <c r="D518" s="293"/>
      <c r="E518" s="293"/>
      <c r="F518" s="294" t="s">
        <v>216</v>
      </c>
      <c r="G518" s="295" t="s">
        <v>724</v>
      </c>
      <c r="H518" s="296">
        <f t="shared" ref="H518:H519" si="196">H519</f>
        <v>500000</v>
      </c>
    </row>
    <row r="519" spans="1:8" x14ac:dyDescent="0.25">
      <c r="A519" s="241" t="s">
        <v>663</v>
      </c>
      <c r="B519" s="285" t="s">
        <v>88</v>
      </c>
      <c r="C519" s="286">
        <v>11</v>
      </c>
      <c r="D519" s="287"/>
      <c r="E519" s="317">
        <v>36</v>
      </c>
      <c r="F519" s="288"/>
      <c r="G519" s="289"/>
      <c r="H519" s="290">
        <f t="shared" si="196"/>
        <v>500000</v>
      </c>
    </row>
    <row r="520" spans="1:8" s="152" customFormat="1" ht="15.6" customHeight="1" x14ac:dyDescent="0.25">
      <c r="A520" s="241" t="s">
        <v>663</v>
      </c>
      <c r="B520" s="153" t="s">
        <v>88</v>
      </c>
      <c r="C520" s="154">
        <v>11</v>
      </c>
      <c r="D520" s="155"/>
      <c r="E520" s="156">
        <v>363</v>
      </c>
      <c r="F520" s="244"/>
      <c r="G520" s="157"/>
      <c r="H520" s="158">
        <f t="shared" ref="H520" si="197">SUM(H521:H521)</f>
        <v>500000</v>
      </c>
    </row>
    <row r="521" spans="1:8" s="166" customFormat="1" ht="15" customHeight="1" x14ac:dyDescent="0.25">
      <c r="A521" s="241" t="s">
        <v>663</v>
      </c>
      <c r="B521" s="160" t="s">
        <v>88</v>
      </c>
      <c r="C521" s="161">
        <v>11</v>
      </c>
      <c r="D521" s="162" t="s">
        <v>25</v>
      </c>
      <c r="E521" s="163">
        <v>3631</v>
      </c>
      <c r="F521" s="245" t="s">
        <v>233</v>
      </c>
      <c r="G521" s="164"/>
      <c r="H521" s="234">
        <v>500000</v>
      </c>
    </row>
    <row r="522" spans="1:8" s="166" customFormat="1" ht="31.2" x14ac:dyDescent="0.25">
      <c r="A522" s="241" t="s">
        <v>663</v>
      </c>
      <c r="B522" s="292" t="s">
        <v>640</v>
      </c>
      <c r="C522" s="292"/>
      <c r="D522" s="293"/>
      <c r="E522" s="293"/>
      <c r="F522" s="294" t="s">
        <v>550</v>
      </c>
      <c r="G522" s="295" t="s">
        <v>724</v>
      </c>
      <c r="H522" s="296">
        <f t="shared" ref="H522" si="198">H523</f>
        <v>11710000</v>
      </c>
    </row>
    <row r="523" spans="1:8" s="166" customFormat="1" x14ac:dyDescent="0.25">
      <c r="A523" s="241" t="s">
        <v>663</v>
      </c>
      <c r="B523" s="285" t="s">
        <v>168</v>
      </c>
      <c r="C523" s="286">
        <v>11</v>
      </c>
      <c r="D523" s="287"/>
      <c r="E523" s="317">
        <v>38</v>
      </c>
      <c r="F523" s="288"/>
      <c r="G523" s="289"/>
      <c r="H523" s="290">
        <f t="shared" ref="H523" si="199">H526+H524</f>
        <v>11710000</v>
      </c>
    </row>
    <row r="524" spans="1:8" s="167" customFormat="1" ht="15.6" customHeight="1" x14ac:dyDescent="0.25">
      <c r="A524" s="241" t="s">
        <v>663</v>
      </c>
      <c r="B524" s="153" t="s">
        <v>168</v>
      </c>
      <c r="C524" s="154">
        <v>11</v>
      </c>
      <c r="D524" s="155"/>
      <c r="E524" s="156">
        <v>381</v>
      </c>
      <c r="F524" s="244"/>
      <c r="G524" s="157"/>
      <c r="H524" s="158">
        <f t="shared" ref="H524:H526" si="200">SUM(H525)</f>
        <v>2300000</v>
      </c>
    </row>
    <row r="525" spans="1:8" s="166" customFormat="1" ht="37.5" customHeight="1" x14ac:dyDescent="0.25">
      <c r="A525" s="241" t="s">
        <v>663</v>
      </c>
      <c r="B525" s="160" t="s">
        <v>168</v>
      </c>
      <c r="C525" s="161">
        <v>11</v>
      </c>
      <c r="D525" s="162" t="s">
        <v>25</v>
      </c>
      <c r="E525" s="163">
        <v>3811</v>
      </c>
      <c r="F525" s="245" t="s">
        <v>141</v>
      </c>
      <c r="G525" s="164"/>
      <c r="H525" s="234">
        <v>2300000</v>
      </c>
    </row>
    <row r="526" spans="1:8" s="167" customFormat="1" ht="15.6" customHeight="1" x14ac:dyDescent="0.25">
      <c r="A526" s="241" t="s">
        <v>663</v>
      </c>
      <c r="B526" s="153" t="s">
        <v>168</v>
      </c>
      <c r="C526" s="154">
        <v>11</v>
      </c>
      <c r="D526" s="155"/>
      <c r="E526" s="156">
        <v>382</v>
      </c>
      <c r="F526" s="244"/>
      <c r="G526" s="157"/>
      <c r="H526" s="158">
        <f t="shared" si="200"/>
        <v>9410000</v>
      </c>
    </row>
    <row r="527" spans="1:8" s="235" customFormat="1" ht="37.5" customHeight="1" x14ac:dyDescent="0.25">
      <c r="A527" s="354" t="s">
        <v>663</v>
      </c>
      <c r="B527" s="228" t="s">
        <v>168</v>
      </c>
      <c r="C527" s="229">
        <v>11</v>
      </c>
      <c r="D527" s="230" t="s">
        <v>25</v>
      </c>
      <c r="E527" s="231">
        <v>3821</v>
      </c>
      <c r="F527" s="249" t="s">
        <v>38</v>
      </c>
      <c r="G527" s="232"/>
      <c r="H527" s="359">
        <v>9410000</v>
      </c>
    </row>
    <row r="528" spans="1:8" s="167" customFormat="1" ht="31.2" x14ac:dyDescent="0.25">
      <c r="A528" s="241" t="s">
        <v>663</v>
      </c>
      <c r="B528" s="291" t="s">
        <v>593</v>
      </c>
      <c r="C528" s="291"/>
      <c r="D528" s="298"/>
      <c r="E528" s="298"/>
      <c r="F528" s="294" t="s">
        <v>594</v>
      </c>
      <c r="G528" s="295" t="s">
        <v>724</v>
      </c>
      <c r="H528" s="296">
        <f t="shared" ref="H528:H530" si="201">H529</f>
        <v>5900000</v>
      </c>
    </row>
    <row r="529" spans="1:8" s="167" customFormat="1" x14ac:dyDescent="0.25">
      <c r="A529" s="241" t="s">
        <v>663</v>
      </c>
      <c r="B529" s="285" t="s">
        <v>593</v>
      </c>
      <c r="C529" s="286">
        <v>11</v>
      </c>
      <c r="D529" s="287"/>
      <c r="E529" s="317">
        <v>38</v>
      </c>
      <c r="F529" s="288"/>
      <c r="G529" s="289"/>
      <c r="H529" s="290">
        <f t="shared" si="201"/>
        <v>5900000</v>
      </c>
    </row>
    <row r="530" spans="1:8" s="167" customFormat="1" ht="15.6" customHeight="1" x14ac:dyDescent="0.25">
      <c r="A530" s="241" t="s">
        <v>663</v>
      </c>
      <c r="B530" s="153" t="s">
        <v>593</v>
      </c>
      <c r="C530" s="154">
        <v>11</v>
      </c>
      <c r="D530" s="155"/>
      <c r="E530" s="156">
        <v>381</v>
      </c>
      <c r="F530" s="244"/>
      <c r="G530" s="157"/>
      <c r="H530" s="158">
        <f t="shared" si="201"/>
        <v>5900000</v>
      </c>
    </row>
    <row r="531" spans="1:8" s="166" customFormat="1" ht="15" customHeight="1" x14ac:dyDescent="0.25">
      <c r="A531" s="241" t="s">
        <v>663</v>
      </c>
      <c r="B531" s="160" t="s">
        <v>593</v>
      </c>
      <c r="C531" s="161">
        <v>11</v>
      </c>
      <c r="D531" s="162" t="s">
        <v>25</v>
      </c>
      <c r="E531" s="163">
        <v>3811</v>
      </c>
      <c r="F531" s="245" t="s">
        <v>141</v>
      </c>
      <c r="G531" s="164"/>
      <c r="H531" s="234">
        <v>5900000</v>
      </c>
    </row>
    <row r="532" spans="1:8" ht="78.599999999999994" customHeight="1" x14ac:dyDescent="0.25">
      <c r="A532" s="241" t="s">
        <v>663</v>
      </c>
      <c r="B532" s="292" t="s">
        <v>169</v>
      </c>
      <c r="C532" s="292"/>
      <c r="D532" s="293"/>
      <c r="E532" s="293"/>
      <c r="F532" s="294" t="s">
        <v>623</v>
      </c>
      <c r="G532" s="295" t="s">
        <v>724</v>
      </c>
      <c r="H532" s="296">
        <f t="shared" ref="H532:H533" si="202">H533</f>
        <v>200000</v>
      </c>
    </row>
    <row r="533" spans="1:8" x14ac:dyDescent="0.25">
      <c r="A533" s="241" t="s">
        <v>663</v>
      </c>
      <c r="B533" s="285" t="s">
        <v>169</v>
      </c>
      <c r="C533" s="286">
        <v>11</v>
      </c>
      <c r="D533" s="287"/>
      <c r="E533" s="317">
        <v>37</v>
      </c>
      <c r="F533" s="288"/>
      <c r="G533" s="289"/>
      <c r="H533" s="290">
        <f t="shared" si="202"/>
        <v>200000</v>
      </c>
    </row>
    <row r="534" spans="1:8" s="152" customFormat="1" ht="15.6" customHeight="1" x14ac:dyDescent="0.25">
      <c r="A534" s="241" t="s">
        <v>663</v>
      </c>
      <c r="B534" s="153" t="s">
        <v>169</v>
      </c>
      <c r="C534" s="154">
        <v>11</v>
      </c>
      <c r="D534" s="155"/>
      <c r="E534" s="156">
        <v>372</v>
      </c>
      <c r="F534" s="244"/>
      <c r="G534" s="157"/>
      <c r="H534" s="158">
        <f t="shared" ref="H534" si="203">SUM(H535)</f>
        <v>200000</v>
      </c>
    </row>
    <row r="535" spans="1:8" ht="15" customHeight="1" x14ac:dyDescent="0.25">
      <c r="A535" s="241" t="s">
        <v>663</v>
      </c>
      <c r="B535" s="160" t="s">
        <v>169</v>
      </c>
      <c r="C535" s="161">
        <v>11</v>
      </c>
      <c r="D535" s="162" t="s">
        <v>25</v>
      </c>
      <c r="E535" s="163">
        <v>3721</v>
      </c>
      <c r="F535" s="245" t="s">
        <v>149</v>
      </c>
      <c r="G535" s="164"/>
      <c r="H535" s="234">
        <v>200000</v>
      </c>
    </row>
    <row r="536" spans="1:8" s="166" customFormat="1" ht="31.2" x14ac:dyDescent="0.25">
      <c r="A536" s="241" t="s">
        <v>663</v>
      </c>
      <c r="B536" s="292" t="s">
        <v>673</v>
      </c>
      <c r="C536" s="292"/>
      <c r="D536" s="293"/>
      <c r="E536" s="293"/>
      <c r="F536" s="294" t="s">
        <v>230</v>
      </c>
      <c r="G536" s="295" t="s">
        <v>724</v>
      </c>
      <c r="H536" s="296">
        <f t="shared" ref="H536:H537" si="204">H537</f>
        <v>300000</v>
      </c>
    </row>
    <row r="537" spans="1:8" s="166" customFormat="1" x14ac:dyDescent="0.25">
      <c r="A537" s="241" t="s">
        <v>663</v>
      </c>
      <c r="B537" s="285" t="s">
        <v>229</v>
      </c>
      <c r="C537" s="286">
        <v>11</v>
      </c>
      <c r="D537" s="287"/>
      <c r="E537" s="317">
        <v>35</v>
      </c>
      <c r="F537" s="288"/>
      <c r="G537" s="289"/>
      <c r="H537" s="290">
        <f t="shared" si="204"/>
        <v>300000</v>
      </c>
    </row>
    <row r="538" spans="1:8" s="167" customFormat="1" ht="15.6" customHeight="1" x14ac:dyDescent="0.25">
      <c r="A538" s="241" t="s">
        <v>663</v>
      </c>
      <c r="B538" s="154" t="s">
        <v>229</v>
      </c>
      <c r="C538" s="154">
        <v>11</v>
      </c>
      <c r="D538" s="155"/>
      <c r="E538" s="156">
        <v>352</v>
      </c>
      <c r="F538" s="244"/>
      <c r="G538" s="157"/>
      <c r="H538" s="158">
        <f t="shared" ref="H538" si="205">SUM(H539)</f>
        <v>300000</v>
      </c>
    </row>
    <row r="539" spans="1:8" s="235" customFormat="1" ht="30" customHeight="1" x14ac:dyDescent="0.25">
      <c r="A539" s="354" t="s">
        <v>663</v>
      </c>
      <c r="B539" s="229" t="s">
        <v>229</v>
      </c>
      <c r="C539" s="229">
        <v>11</v>
      </c>
      <c r="D539" s="230" t="s">
        <v>25</v>
      </c>
      <c r="E539" s="231">
        <v>3522</v>
      </c>
      <c r="F539" s="249" t="s">
        <v>683</v>
      </c>
      <c r="G539" s="232"/>
      <c r="H539" s="234">
        <v>300000</v>
      </c>
    </row>
    <row r="540" spans="1:8" s="166" customFormat="1" ht="46.8" x14ac:dyDescent="0.25">
      <c r="A540" s="241" t="s">
        <v>663</v>
      </c>
      <c r="B540" s="292" t="s">
        <v>2</v>
      </c>
      <c r="C540" s="292"/>
      <c r="D540" s="293"/>
      <c r="E540" s="293"/>
      <c r="F540" s="294" t="s">
        <v>622</v>
      </c>
      <c r="G540" s="295" t="s">
        <v>724</v>
      </c>
      <c r="H540" s="296">
        <f t="shared" ref="H540" si="206">H541</f>
        <v>1180000</v>
      </c>
    </row>
    <row r="541" spans="1:8" s="166" customFormat="1" x14ac:dyDescent="0.25">
      <c r="A541" s="241" t="s">
        <v>663</v>
      </c>
      <c r="B541" s="285" t="s">
        <v>2</v>
      </c>
      <c r="C541" s="286">
        <v>11</v>
      </c>
      <c r="D541" s="287"/>
      <c r="E541" s="317">
        <v>32</v>
      </c>
      <c r="F541" s="288"/>
      <c r="G541" s="289"/>
      <c r="H541" s="290">
        <f t="shared" ref="H541" si="207">H542+H544</f>
        <v>1180000</v>
      </c>
    </row>
    <row r="542" spans="1:8" s="167" customFormat="1" ht="15.6" customHeight="1" x14ac:dyDescent="0.25">
      <c r="A542" s="241" t="s">
        <v>663</v>
      </c>
      <c r="B542" s="153" t="s">
        <v>2</v>
      </c>
      <c r="C542" s="154">
        <v>11</v>
      </c>
      <c r="D542" s="155"/>
      <c r="E542" s="156">
        <v>323</v>
      </c>
      <c r="F542" s="244"/>
      <c r="G542" s="157"/>
      <c r="H542" s="158">
        <f t="shared" ref="H542" si="208">SUM(H543)</f>
        <v>670000</v>
      </c>
    </row>
    <row r="543" spans="1:8" ht="15" customHeight="1" x14ac:dyDescent="0.25">
      <c r="A543" s="241" t="s">
        <v>663</v>
      </c>
      <c r="B543" s="160" t="s">
        <v>2</v>
      </c>
      <c r="C543" s="161">
        <v>11</v>
      </c>
      <c r="D543" s="162" t="s">
        <v>25</v>
      </c>
      <c r="E543" s="163">
        <v>3235</v>
      </c>
      <c r="F543" s="245" t="s">
        <v>42</v>
      </c>
      <c r="G543" s="164"/>
      <c r="H543" s="234">
        <v>670000</v>
      </c>
    </row>
    <row r="544" spans="1:8" s="152" customFormat="1" ht="15.6" customHeight="1" x14ac:dyDescent="0.25">
      <c r="A544" s="241" t="s">
        <v>663</v>
      </c>
      <c r="B544" s="153" t="s">
        <v>2</v>
      </c>
      <c r="C544" s="154">
        <v>11</v>
      </c>
      <c r="D544" s="155"/>
      <c r="E544" s="156">
        <v>329</v>
      </c>
      <c r="F544" s="244"/>
      <c r="G544" s="157"/>
      <c r="H544" s="158">
        <f t="shared" ref="H544" si="209">SUM(H545)</f>
        <v>510000</v>
      </c>
    </row>
    <row r="545" spans="1:8" s="152" customFormat="1" ht="15.6" customHeight="1" x14ac:dyDescent="0.25">
      <c r="A545" s="241" t="s">
        <v>663</v>
      </c>
      <c r="B545" s="160" t="s">
        <v>2</v>
      </c>
      <c r="C545" s="161">
        <v>11</v>
      </c>
      <c r="D545" s="162" t="s">
        <v>25</v>
      </c>
      <c r="E545" s="163">
        <v>3294</v>
      </c>
      <c r="F545" s="245" t="s">
        <v>616</v>
      </c>
      <c r="G545" s="164"/>
      <c r="H545" s="234">
        <v>510000</v>
      </c>
    </row>
    <row r="546" spans="1:8" ht="31.2" x14ac:dyDescent="0.25">
      <c r="A546" s="241" t="s">
        <v>663</v>
      </c>
      <c r="B546" s="292" t="s">
        <v>279</v>
      </c>
      <c r="C546" s="292"/>
      <c r="D546" s="293"/>
      <c r="E546" s="293"/>
      <c r="F546" s="294" t="s">
        <v>266</v>
      </c>
      <c r="G546" s="295" t="s">
        <v>724</v>
      </c>
      <c r="H546" s="296">
        <f t="shared" ref="H546:H547" si="210">H547</f>
        <v>1500000</v>
      </c>
    </row>
    <row r="547" spans="1:8" x14ac:dyDescent="0.25">
      <c r="A547" s="241" t="s">
        <v>663</v>
      </c>
      <c r="B547" s="285" t="s">
        <v>279</v>
      </c>
      <c r="C547" s="286">
        <v>11</v>
      </c>
      <c r="D547" s="287"/>
      <c r="E547" s="317">
        <v>38</v>
      </c>
      <c r="F547" s="288"/>
      <c r="G547" s="289"/>
      <c r="H547" s="290">
        <f t="shared" si="210"/>
        <v>1500000</v>
      </c>
    </row>
    <row r="548" spans="1:8" s="167" customFormat="1" ht="15.6" customHeight="1" x14ac:dyDescent="0.25">
      <c r="A548" s="241" t="s">
        <v>663</v>
      </c>
      <c r="B548" s="153" t="s">
        <v>279</v>
      </c>
      <c r="C548" s="154">
        <v>11</v>
      </c>
      <c r="D548" s="155"/>
      <c r="E548" s="156">
        <v>382</v>
      </c>
      <c r="F548" s="244"/>
      <c r="G548" s="157"/>
      <c r="H548" s="158">
        <f t="shared" ref="H548" si="211">SUM(H549)</f>
        <v>1500000</v>
      </c>
    </row>
    <row r="549" spans="1:8" s="167" customFormat="1" ht="30.6" customHeight="1" x14ac:dyDescent="0.25">
      <c r="A549" s="241" t="s">
        <v>663</v>
      </c>
      <c r="B549" s="160" t="s">
        <v>279</v>
      </c>
      <c r="C549" s="161">
        <v>11</v>
      </c>
      <c r="D549" s="162" t="s">
        <v>25</v>
      </c>
      <c r="E549" s="163">
        <v>3821</v>
      </c>
      <c r="F549" s="245" t="s">
        <v>38</v>
      </c>
      <c r="G549" s="164"/>
      <c r="H549" s="234">
        <v>1500000</v>
      </c>
    </row>
    <row r="550" spans="1:8" s="152" customFormat="1" ht="31.2" x14ac:dyDescent="0.25">
      <c r="A550" s="241" t="s">
        <v>663</v>
      </c>
      <c r="B550" s="291" t="s">
        <v>615</v>
      </c>
      <c r="C550" s="291"/>
      <c r="D550" s="298"/>
      <c r="E550" s="298"/>
      <c r="F550" s="294" t="s">
        <v>613</v>
      </c>
      <c r="G550" s="295" t="s">
        <v>724</v>
      </c>
      <c r="H550" s="296">
        <f t="shared" ref="H550" si="212">H551+H555</f>
        <v>1190000</v>
      </c>
    </row>
    <row r="551" spans="1:8" s="152" customFormat="1" x14ac:dyDescent="0.25">
      <c r="A551" s="241" t="s">
        <v>663</v>
      </c>
      <c r="B551" s="285" t="s">
        <v>615</v>
      </c>
      <c r="C551" s="286">
        <v>11</v>
      </c>
      <c r="D551" s="287"/>
      <c r="E551" s="317">
        <v>32</v>
      </c>
      <c r="F551" s="288"/>
      <c r="G551" s="289"/>
      <c r="H551" s="290">
        <f t="shared" ref="H551" si="213">H552</f>
        <v>190000</v>
      </c>
    </row>
    <row r="552" spans="1:8" s="152" customFormat="1" x14ac:dyDescent="0.25">
      <c r="A552" s="241" t="s">
        <v>663</v>
      </c>
      <c r="B552" s="153" t="s">
        <v>615</v>
      </c>
      <c r="C552" s="154">
        <v>11</v>
      </c>
      <c r="D552" s="155"/>
      <c r="E552" s="156">
        <v>323</v>
      </c>
      <c r="F552" s="244"/>
      <c r="G552" s="157"/>
      <c r="H552" s="158">
        <f t="shared" ref="H552" si="214">H553+H554</f>
        <v>190000</v>
      </c>
    </row>
    <row r="553" spans="1:8" x14ac:dyDescent="0.25">
      <c r="A553" s="241" t="s">
        <v>663</v>
      </c>
      <c r="B553" s="160" t="s">
        <v>615</v>
      </c>
      <c r="C553" s="161">
        <v>11</v>
      </c>
      <c r="D553" s="162" t="s">
        <v>25</v>
      </c>
      <c r="E553" s="163">
        <v>3237</v>
      </c>
      <c r="F553" s="245" t="s">
        <v>36</v>
      </c>
      <c r="G553" s="164"/>
      <c r="H553" s="234">
        <v>90000</v>
      </c>
    </row>
    <row r="554" spans="1:8" x14ac:dyDescent="0.25">
      <c r="A554" s="241" t="s">
        <v>663</v>
      </c>
      <c r="B554" s="160" t="s">
        <v>615</v>
      </c>
      <c r="C554" s="161">
        <v>11</v>
      </c>
      <c r="D554" s="162" t="s">
        <v>25</v>
      </c>
      <c r="E554" s="163">
        <v>3238</v>
      </c>
      <c r="F554" s="245" t="s">
        <v>122</v>
      </c>
      <c r="G554" s="164"/>
      <c r="H554" s="234">
        <v>100000</v>
      </c>
    </row>
    <row r="555" spans="1:8" s="152" customFormat="1" x14ac:dyDescent="0.25">
      <c r="A555" s="241" t="s">
        <v>663</v>
      </c>
      <c r="B555" s="285" t="s">
        <v>615</v>
      </c>
      <c r="C555" s="286">
        <v>11</v>
      </c>
      <c r="D555" s="287"/>
      <c r="E555" s="317">
        <v>41</v>
      </c>
      <c r="F555" s="288"/>
      <c r="G555" s="289"/>
      <c r="H555" s="290">
        <f t="shared" ref="H555:H556" si="215">H556</f>
        <v>1000000</v>
      </c>
    </row>
    <row r="556" spans="1:8" s="152" customFormat="1" x14ac:dyDescent="0.25">
      <c r="A556" s="241" t="s">
        <v>663</v>
      </c>
      <c r="B556" s="153" t="s">
        <v>615</v>
      </c>
      <c r="C556" s="154">
        <v>11</v>
      </c>
      <c r="D556" s="155"/>
      <c r="E556" s="156">
        <v>412</v>
      </c>
      <c r="F556" s="244"/>
      <c r="G556" s="157"/>
      <c r="H556" s="158">
        <f t="shared" si="215"/>
        <v>1000000</v>
      </c>
    </row>
    <row r="557" spans="1:8" x14ac:dyDescent="0.25">
      <c r="A557" s="241" t="s">
        <v>663</v>
      </c>
      <c r="B557" s="160" t="s">
        <v>615</v>
      </c>
      <c r="C557" s="161">
        <v>11</v>
      </c>
      <c r="D557" s="162" t="s">
        <v>25</v>
      </c>
      <c r="E557" s="163">
        <v>4126</v>
      </c>
      <c r="F557" s="245" t="s">
        <v>4</v>
      </c>
      <c r="G557" s="164"/>
      <c r="H557" s="234">
        <v>1000000</v>
      </c>
    </row>
    <row r="558" spans="1:8" s="166" customFormat="1" ht="31.2" x14ac:dyDescent="0.25">
      <c r="A558" s="241" t="s">
        <v>663</v>
      </c>
      <c r="B558" s="292" t="s">
        <v>702</v>
      </c>
      <c r="C558" s="292"/>
      <c r="D558" s="293"/>
      <c r="E558" s="293"/>
      <c r="F558" s="294" t="s">
        <v>692</v>
      </c>
      <c r="G558" s="295" t="s">
        <v>724</v>
      </c>
      <c r="H558" s="296">
        <f t="shared" ref="H558:H560" si="216">H559</f>
        <v>5600000</v>
      </c>
    </row>
    <row r="559" spans="1:8" s="166" customFormat="1" x14ac:dyDescent="0.25">
      <c r="A559" s="241" t="s">
        <v>663</v>
      </c>
      <c r="B559" s="285" t="s">
        <v>702</v>
      </c>
      <c r="C559" s="286">
        <v>11</v>
      </c>
      <c r="D559" s="287"/>
      <c r="E559" s="317">
        <v>38</v>
      </c>
      <c r="F559" s="288"/>
      <c r="G559" s="289"/>
      <c r="H559" s="290">
        <f t="shared" si="216"/>
        <v>5600000</v>
      </c>
    </row>
    <row r="560" spans="1:8" s="166" customFormat="1" ht="15" customHeight="1" x14ac:dyDescent="0.25">
      <c r="A560" s="241" t="s">
        <v>663</v>
      </c>
      <c r="B560" s="153" t="s">
        <v>702</v>
      </c>
      <c r="C560" s="154">
        <v>11</v>
      </c>
      <c r="D560" s="155"/>
      <c r="E560" s="156">
        <v>382</v>
      </c>
      <c r="F560" s="244"/>
      <c r="G560" s="164"/>
      <c r="H560" s="158">
        <f t="shared" si="216"/>
        <v>5600000</v>
      </c>
    </row>
    <row r="561" spans="1:16372" s="166" customFormat="1" ht="15" customHeight="1" x14ac:dyDescent="0.25">
      <c r="A561" s="241" t="s">
        <v>663</v>
      </c>
      <c r="B561" s="160" t="s">
        <v>702</v>
      </c>
      <c r="C561" s="161">
        <v>11</v>
      </c>
      <c r="D561" s="162" t="s">
        <v>25</v>
      </c>
      <c r="E561" s="163">
        <v>3821</v>
      </c>
      <c r="F561" s="245" t="s">
        <v>38</v>
      </c>
      <c r="G561" s="164"/>
      <c r="H561" s="234">
        <v>5600000</v>
      </c>
    </row>
    <row r="562" spans="1:16372" s="201" customFormat="1" ht="31.2" x14ac:dyDescent="0.25">
      <c r="A562" s="241" t="s">
        <v>663</v>
      </c>
      <c r="B562" s="292" t="s">
        <v>716</v>
      </c>
      <c r="C562" s="292"/>
      <c r="D562" s="293"/>
      <c r="E562" s="293"/>
      <c r="F562" s="294" t="s">
        <v>713</v>
      </c>
      <c r="G562" s="295" t="s">
        <v>724</v>
      </c>
      <c r="H562" s="296">
        <f t="shared" ref="H562:H564" si="217">H563</f>
        <v>6088000</v>
      </c>
    </row>
    <row r="563" spans="1:16372" s="201" customFormat="1" x14ac:dyDescent="0.25">
      <c r="A563" s="241" t="s">
        <v>663</v>
      </c>
      <c r="B563" s="286" t="s">
        <v>716</v>
      </c>
      <c r="C563" s="286">
        <v>11</v>
      </c>
      <c r="D563" s="287"/>
      <c r="E563" s="317">
        <v>38</v>
      </c>
      <c r="F563" s="288"/>
      <c r="G563" s="289"/>
      <c r="H563" s="290">
        <f t="shared" si="217"/>
        <v>6088000</v>
      </c>
    </row>
    <row r="564" spans="1:16372" s="201" customFormat="1" ht="15" customHeight="1" x14ac:dyDescent="0.25">
      <c r="A564" s="241" t="s">
        <v>663</v>
      </c>
      <c r="B564" s="154" t="s">
        <v>716</v>
      </c>
      <c r="C564" s="154">
        <v>11</v>
      </c>
      <c r="D564" s="155"/>
      <c r="E564" s="156">
        <v>382</v>
      </c>
      <c r="F564" s="244"/>
      <c r="G564" s="164"/>
      <c r="H564" s="158">
        <f t="shared" si="217"/>
        <v>6088000</v>
      </c>
    </row>
    <row r="565" spans="1:16372" s="201" customFormat="1" ht="15" customHeight="1" x14ac:dyDescent="0.25">
      <c r="A565" s="241" t="s">
        <v>663</v>
      </c>
      <c r="B565" s="161" t="s">
        <v>716</v>
      </c>
      <c r="C565" s="161">
        <v>11</v>
      </c>
      <c r="D565" s="162" t="s">
        <v>25</v>
      </c>
      <c r="E565" s="163">
        <v>3821</v>
      </c>
      <c r="F565" s="245" t="s">
        <v>38</v>
      </c>
      <c r="G565" s="164"/>
      <c r="H565" s="234">
        <v>6088000</v>
      </c>
    </row>
    <row r="566" spans="1:16372" s="396" customFormat="1" ht="31.2" x14ac:dyDescent="0.25">
      <c r="A566" s="354" t="s">
        <v>663</v>
      </c>
      <c r="B566" s="292" t="s">
        <v>291</v>
      </c>
      <c r="C566" s="292"/>
      <c r="D566" s="293"/>
      <c r="E566" s="293"/>
      <c r="F566" s="294" t="s">
        <v>292</v>
      </c>
      <c r="G566" s="295" t="s">
        <v>724</v>
      </c>
      <c r="H566" s="296">
        <f t="shared" ref="H566:H567" si="218">H567</f>
        <v>300000</v>
      </c>
      <c r="I566" s="271"/>
      <c r="J566" s="271"/>
      <c r="K566" s="271"/>
      <c r="L566" s="271"/>
      <c r="M566" s="395"/>
      <c r="N566" s="259"/>
      <c r="O566" s="259"/>
      <c r="P566" s="394"/>
      <c r="Q566" s="394"/>
      <c r="R566" s="270"/>
      <c r="S566" s="263"/>
      <c r="T566" s="271"/>
      <c r="U566" s="271"/>
      <c r="V566" s="271"/>
      <c r="W566" s="271"/>
      <c r="X566" s="271"/>
      <c r="Y566" s="395"/>
      <c r="Z566" s="259"/>
      <c r="AA566" s="259"/>
      <c r="AB566" s="394"/>
      <c r="AC566" s="394"/>
      <c r="AD566" s="270"/>
      <c r="AE566" s="263"/>
      <c r="AF566" s="271"/>
      <c r="AG566" s="271"/>
      <c r="AH566" s="271"/>
      <c r="AI566" s="271"/>
      <c r="AJ566" s="271"/>
      <c r="AK566" s="395"/>
      <c r="AL566" s="259"/>
      <c r="AM566" s="259"/>
      <c r="AN566" s="394"/>
      <c r="AO566" s="394"/>
      <c r="AP566" s="270"/>
      <c r="AQ566" s="263"/>
      <c r="AR566" s="271"/>
      <c r="AS566" s="271"/>
      <c r="AT566" s="271"/>
      <c r="AU566" s="271"/>
      <c r="AV566" s="271"/>
      <c r="AW566" s="395"/>
      <c r="AX566" s="259"/>
      <c r="AY566" s="259"/>
      <c r="AZ566" s="394"/>
      <c r="BA566" s="394"/>
      <c r="BB566" s="270"/>
      <c r="BC566" s="263"/>
      <c r="BD566" s="271"/>
      <c r="BE566" s="271"/>
      <c r="BF566" s="271"/>
      <c r="BG566" s="271"/>
      <c r="BH566" s="271"/>
      <c r="BI566" s="395"/>
      <c r="BJ566" s="259"/>
      <c r="BK566" s="259"/>
      <c r="BL566" s="394"/>
      <c r="BM566" s="394"/>
      <c r="BN566" s="270"/>
      <c r="BO566" s="263"/>
      <c r="BP566" s="271"/>
      <c r="BQ566" s="271"/>
      <c r="BR566" s="271"/>
      <c r="BS566" s="271"/>
      <c r="BT566" s="271"/>
      <c r="BU566" s="395"/>
      <c r="BV566" s="259"/>
      <c r="BW566" s="259"/>
      <c r="BX566" s="394"/>
      <c r="BY566" s="394"/>
      <c r="BZ566" s="270"/>
      <c r="CA566" s="263"/>
      <c r="CB566" s="271"/>
      <c r="CC566" s="271"/>
      <c r="CD566" s="271"/>
      <c r="CE566" s="271"/>
      <c r="CF566" s="271"/>
      <c r="CG566" s="395"/>
      <c r="CH566" s="259"/>
      <c r="CI566" s="259"/>
      <c r="CJ566" s="394"/>
      <c r="CK566" s="394"/>
      <c r="CL566" s="270"/>
      <c r="CM566" s="263"/>
      <c r="CN566" s="271"/>
      <c r="CO566" s="271"/>
      <c r="CP566" s="271"/>
      <c r="CQ566" s="271"/>
      <c r="CR566" s="271"/>
      <c r="CS566" s="395"/>
      <c r="CT566" s="259"/>
      <c r="CU566" s="259"/>
      <c r="CV566" s="394"/>
      <c r="CW566" s="394"/>
      <c r="CX566" s="270"/>
      <c r="CY566" s="263"/>
      <c r="CZ566" s="271"/>
      <c r="DA566" s="271"/>
      <c r="DB566" s="271"/>
      <c r="DC566" s="271"/>
      <c r="DD566" s="271"/>
      <c r="DE566" s="395"/>
      <c r="DF566" s="259"/>
      <c r="DG566" s="259"/>
      <c r="DH566" s="394"/>
      <c r="DI566" s="394"/>
      <c r="DJ566" s="270"/>
      <c r="DK566" s="263"/>
      <c r="DL566" s="271"/>
      <c r="DM566" s="271"/>
      <c r="DN566" s="271"/>
      <c r="DO566" s="271"/>
      <c r="DP566" s="271"/>
      <c r="DQ566" s="395"/>
      <c r="DR566" s="259"/>
      <c r="DS566" s="259"/>
      <c r="DT566" s="394"/>
      <c r="DU566" s="394"/>
      <c r="DV566" s="270"/>
      <c r="DW566" s="263"/>
      <c r="DX566" s="271"/>
      <c r="DY566" s="271"/>
      <c r="DZ566" s="271"/>
      <c r="EA566" s="271"/>
      <c r="EB566" s="271"/>
      <c r="EC566" s="395"/>
      <c r="ED566" s="259"/>
      <c r="EE566" s="259"/>
      <c r="EF566" s="394"/>
      <c r="EG566" s="394"/>
      <c r="EH566" s="270"/>
      <c r="EI566" s="263"/>
      <c r="EJ566" s="271"/>
      <c r="EK566" s="271"/>
      <c r="EL566" s="271"/>
      <c r="EM566" s="271"/>
      <c r="EN566" s="271"/>
      <c r="EO566" s="395"/>
      <c r="EP566" s="259"/>
      <c r="EQ566" s="259"/>
      <c r="ER566" s="394"/>
      <c r="ES566" s="394"/>
      <c r="ET566" s="270"/>
      <c r="EU566" s="263"/>
      <c r="EV566" s="271"/>
      <c r="EW566" s="271"/>
      <c r="EX566" s="271"/>
      <c r="EY566" s="271"/>
      <c r="EZ566" s="271"/>
      <c r="FA566" s="395"/>
      <c r="FB566" s="259"/>
      <c r="FC566" s="259"/>
      <c r="FD566" s="394"/>
      <c r="FE566" s="394"/>
      <c r="FF566" s="270"/>
      <c r="FG566" s="263"/>
      <c r="FH566" s="271"/>
      <c r="FI566" s="271"/>
      <c r="FJ566" s="271"/>
      <c r="FK566" s="271"/>
      <c r="FL566" s="271"/>
      <c r="FM566" s="395"/>
      <c r="FN566" s="259"/>
      <c r="FO566" s="259"/>
      <c r="FP566" s="394"/>
      <c r="FQ566" s="394"/>
      <c r="FR566" s="270"/>
      <c r="FS566" s="263"/>
      <c r="FT566" s="271"/>
      <c r="FU566" s="271"/>
      <c r="FV566" s="271"/>
      <c r="FW566" s="271"/>
      <c r="FX566" s="271"/>
      <c r="FY566" s="395"/>
      <c r="FZ566" s="259"/>
      <c r="GA566" s="259"/>
      <c r="GB566" s="394"/>
      <c r="GC566" s="394"/>
      <c r="GD566" s="270"/>
      <c r="GE566" s="263"/>
      <c r="GF566" s="271"/>
      <c r="GG566" s="271"/>
      <c r="GH566" s="271"/>
      <c r="GI566" s="271"/>
      <c r="GJ566" s="271"/>
      <c r="GK566" s="395"/>
      <c r="GL566" s="259"/>
      <c r="GM566" s="259"/>
      <c r="GN566" s="394"/>
      <c r="GO566" s="394"/>
      <c r="GP566" s="270"/>
      <c r="GQ566" s="263"/>
      <c r="GR566" s="271"/>
      <c r="GS566" s="271"/>
      <c r="GT566" s="271"/>
      <c r="GU566" s="271"/>
      <c r="GV566" s="271"/>
      <c r="GW566" s="395"/>
      <c r="GX566" s="259"/>
      <c r="GY566" s="259"/>
      <c r="GZ566" s="394"/>
      <c r="HA566" s="394"/>
      <c r="HB566" s="270"/>
      <c r="HC566" s="263"/>
      <c r="HD566" s="271"/>
      <c r="HE566" s="271"/>
      <c r="HF566" s="271"/>
      <c r="HG566" s="271"/>
      <c r="HH566" s="271"/>
      <c r="HI566" s="395"/>
      <c r="HJ566" s="259"/>
      <c r="HK566" s="259"/>
      <c r="HL566" s="394"/>
      <c r="HM566" s="394"/>
      <c r="HN566" s="270"/>
      <c r="HO566" s="263"/>
      <c r="HP566" s="271"/>
      <c r="HQ566" s="271"/>
      <c r="HR566" s="271"/>
      <c r="HS566" s="271"/>
      <c r="HT566" s="271"/>
      <c r="HU566" s="395"/>
      <c r="HV566" s="259"/>
      <c r="HW566" s="259"/>
      <c r="HX566" s="394"/>
      <c r="HY566" s="394"/>
      <c r="HZ566" s="270"/>
      <c r="IA566" s="263"/>
      <c r="IB566" s="271"/>
      <c r="IC566" s="271"/>
      <c r="ID566" s="271"/>
      <c r="IE566" s="271"/>
      <c r="IF566" s="271"/>
      <c r="IG566" s="395"/>
      <c r="IH566" s="259"/>
      <c r="II566" s="259"/>
      <c r="IJ566" s="394"/>
      <c r="IK566" s="394"/>
      <c r="IL566" s="270"/>
      <c r="IM566" s="263"/>
      <c r="IN566" s="271"/>
      <c r="IO566" s="271"/>
      <c r="IP566" s="271"/>
      <c r="IQ566" s="271"/>
      <c r="IR566" s="271"/>
      <c r="IS566" s="395"/>
      <c r="IT566" s="259"/>
      <c r="IU566" s="259"/>
      <c r="IV566" s="394"/>
      <c r="IW566" s="394"/>
      <c r="IX566" s="270"/>
      <c r="IY566" s="263"/>
      <c r="IZ566" s="271"/>
      <c r="JA566" s="271"/>
      <c r="JB566" s="271"/>
      <c r="JC566" s="271"/>
      <c r="JD566" s="271"/>
      <c r="JE566" s="395"/>
      <c r="JF566" s="259"/>
      <c r="JG566" s="259"/>
      <c r="JH566" s="394"/>
      <c r="JI566" s="394"/>
      <c r="JJ566" s="270"/>
      <c r="JK566" s="263"/>
      <c r="JL566" s="271"/>
      <c r="JM566" s="271"/>
      <c r="JN566" s="271"/>
      <c r="JO566" s="271"/>
      <c r="JP566" s="271"/>
      <c r="JQ566" s="395"/>
      <c r="JR566" s="259"/>
      <c r="JS566" s="259"/>
      <c r="JT566" s="394"/>
      <c r="JU566" s="394"/>
      <c r="JV566" s="270"/>
      <c r="JW566" s="263"/>
      <c r="JX566" s="271"/>
      <c r="JY566" s="271"/>
      <c r="JZ566" s="271"/>
      <c r="KA566" s="271"/>
      <c r="KB566" s="271"/>
      <c r="KC566" s="395"/>
      <c r="KD566" s="259"/>
      <c r="KE566" s="259"/>
      <c r="KF566" s="394"/>
      <c r="KG566" s="394"/>
      <c r="KH566" s="270"/>
      <c r="KI566" s="263"/>
      <c r="KJ566" s="271"/>
      <c r="KK566" s="271"/>
      <c r="KL566" s="271"/>
      <c r="KM566" s="271"/>
      <c r="KN566" s="271"/>
      <c r="KO566" s="395"/>
      <c r="KP566" s="259"/>
      <c r="KQ566" s="259"/>
      <c r="KR566" s="394"/>
      <c r="KS566" s="394"/>
      <c r="KT566" s="270"/>
      <c r="KU566" s="263"/>
      <c r="KV566" s="271"/>
      <c r="KW566" s="271"/>
      <c r="KX566" s="271"/>
      <c r="KY566" s="271"/>
      <c r="KZ566" s="271"/>
      <c r="LA566" s="395"/>
      <c r="LB566" s="259"/>
      <c r="LC566" s="259"/>
      <c r="LD566" s="394"/>
      <c r="LE566" s="394"/>
      <c r="LF566" s="270"/>
      <c r="LG566" s="263"/>
      <c r="LH566" s="271"/>
      <c r="LI566" s="271"/>
      <c r="LJ566" s="271"/>
      <c r="LK566" s="271"/>
      <c r="LL566" s="271"/>
      <c r="LM566" s="395"/>
      <c r="LN566" s="259"/>
      <c r="LO566" s="259"/>
      <c r="LP566" s="394"/>
      <c r="LQ566" s="394"/>
      <c r="LR566" s="270"/>
      <c r="LS566" s="263"/>
      <c r="LT566" s="271"/>
      <c r="LU566" s="271"/>
      <c r="LV566" s="271"/>
      <c r="LW566" s="271"/>
      <c r="LX566" s="271"/>
      <c r="LY566" s="395"/>
      <c r="LZ566" s="259"/>
      <c r="MA566" s="259"/>
      <c r="MB566" s="394"/>
      <c r="MC566" s="394"/>
      <c r="MD566" s="270"/>
      <c r="ME566" s="263"/>
      <c r="MF566" s="271"/>
      <c r="MG566" s="271"/>
      <c r="MH566" s="271"/>
      <c r="MI566" s="271"/>
      <c r="MJ566" s="271"/>
      <c r="MK566" s="395"/>
      <c r="ML566" s="259"/>
      <c r="MM566" s="259"/>
      <c r="MN566" s="394"/>
      <c r="MO566" s="394"/>
      <c r="MP566" s="270"/>
      <c r="MQ566" s="263"/>
      <c r="MR566" s="271"/>
      <c r="MS566" s="271"/>
      <c r="MT566" s="271"/>
      <c r="MU566" s="271"/>
      <c r="MV566" s="271"/>
      <c r="MW566" s="395"/>
      <c r="MX566" s="259"/>
      <c r="MY566" s="259"/>
      <c r="MZ566" s="394"/>
      <c r="NA566" s="394"/>
      <c r="NB566" s="270"/>
      <c r="NC566" s="263"/>
      <c r="ND566" s="271"/>
      <c r="NE566" s="271"/>
      <c r="NF566" s="271"/>
      <c r="NG566" s="271"/>
      <c r="NH566" s="271"/>
      <c r="NI566" s="395"/>
      <c r="NJ566" s="259"/>
      <c r="NK566" s="259"/>
      <c r="NL566" s="394"/>
      <c r="NM566" s="394"/>
      <c r="NN566" s="270"/>
      <c r="NO566" s="263"/>
      <c r="NP566" s="271"/>
      <c r="NQ566" s="271"/>
      <c r="NR566" s="271"/>
      <c r="NS566" s="271"/>
      <c r="NT566" s="271"/>
      <c r="NU566" s="395"/>
      <c r="NV566" s="259"/>
      <c r="NW566" s="259"/>
      <c r="NX566" s="394"/>
      <c r="NY566" s="394"/>
      <c r="NZ566" s="270"/>
      <c r="OA566" s="263"/>
      <c r="OB566" s="271"/>
      <c r="OC566" s="271"/>
      <c r="OD566" s="271"/>
      <c r="OE566" s="271"/>
      <c r="OF566" s="271"/>
      <c r="OG566" s="395"/>
      <c r="OH566" s="259"/>
      <c r="OI566" s="259"/>
      <c r="OJ566" s="394"/>
      <c r="OK566" s="394"/>
      <c r="OL566" s="270"/>
      <c r="OM566" s="263"/>
      <c r="ON566" s="271"/>
      <c r="OO566" s="271"/>
      <c r="OP566" s="271"/>
      <c r="OQ566" s="271"/>
      <c r="OR566" s="271"/>
      <c r="OS566" s="395"/>
      <c r="OT566" s="259"/>
      <c r="OU566" s="259"/>
      <c r="OV566" s="394"/>
      <c r="OW566" s="394"/>
      <c r="OX566" s="270"/>
      <c r="OY566" s="263"/>
      <c r="OZ566" s="271"/>
      <c r="PA566" s="271"/>
      <c r="PB566" s="271"/>
      <c r="PC566" s="271"/>
      <c r="PD566" s="271"/>
      <c r="PE566" s="395"/>
      <c r="PF566" s="259"/>
      <c r="PG566" s="259"/>
      <c r="PH566" s="394"/>
      <c r="PI566" s="394"/>
      <c r="PJ566" s="270"/>
      <c r="PK566" s="263"/>
      <c r="PL566" s="271"/>
      <c r="PM566" s="271"/>
      <c r="PN566" s="271"/>
      <c r="PO566" s="271"/>
      <c r="PP566" s="271"/>
      <c r="PQ566" s="395"/>
      <c r="PR566" s="259"/>
      <c r="PS566" s="259"/>
      <c r="PT566" s="394"/>
      <c r="PU566" s="394"/>
      <c r="PV566" s="270"/>
      <c r="PW566" s="263"/>
      <c r="PX566" s="271"/>
      <c r="PY566" s="271"/>
      <c r="PZ566" s="271"/>
      <c r="QA566" s="271"/>
      <c r="QB566" s="271"/>
      <c r="QC566" s="395"/>
      <c r="QD566" s="259"/>
      <c r="QE566" s="259"/>
      <c r="QF566" s="394"/>
      <c r="QG566" s="394"/>
      <c r="QH566" s="270"/>
      <c r="QI566" s="263"/>
      <c r="QJ566" s="271"/>
      <c r="QK566" s="271"/>
      <c r="QL566" s="271"/>
      <c r="QM566" s="271"/>
      <c r="QN566" s="271"/>
      <c r="QO566" s="395"/>
      <c r="QP566" s="259"/>
      <c r="QQ566" s="259"/>
      <c r="QR566" s="394"/>
      <c r="QS566" s="394"/>
      <c r="QT566" s="270"/>
      <c r="QU566" s="263"/>
      <c r="QV566" s="271"/>
      <c r="QW566" s="271"/>
      <c r="QX566" s="271"/>
      <c r="QY566" s="271"/>
      <c r="QZ566" s="271"/>
      <c r="RA566" s="395"/>
      <c r="RB566" s="259"/>
      <c r="RC566" s="259"/>
      <c r="RD566" s="394"/>
      <c r="RE566" s="394"/>
      <c r="RF566" s="270"/>
      <c r="RG566" s="263"/>
      <c r="RH566" s="271"/>
      <c r="RI566" s="271"/>
      <c r="RJ566" s="271"/>
      <c r="RK566" s="271"/>
      <c r="RL566" s="271"/>
      <c r="RM566" s="395"/>
      <c r="RN566" s="259"/>
      <c r="RO566" s="259"/>
      <c r="RP566" s="394"/>
      <c r="RQ566" s="394"/>
      <c r="RR566" s="270"/>
      <c r="RS566" s="263"/>
      <c r="RT566" s="271"/>
      <c r="RU566" s="271"/>
      <c r="RV566" s="271"/>
      <c r="RW566" s="271"/>
      <c r="RX566" s="271"/>
      <c r="RY566" s="395"/>
      <c r="RZ566" s="259"/>
      <c r="SA566" s="259"/>
      <c r="SB566" s="394"/>
      <c r="SC566" s="394"/>
      <c r="SD566" s="270"/>
      <c r="SE566" s="263"/>
      <c r="SF566" s="271"/>
      <c r="SG566" s="271"/>
      <c r="SH566" s="271"/>
      <c r="SI566" s="271"/>
      <c r="SJ566" s="271"/>
      <c r="SK566" s="395"/>
      <c r="SL566" s="259"/>
      <c r="SM566" s="259"/>
      <c r="SN566" s="394"/>
      <c r="SO566" s="394"/>
      <c r="SP566" s="270"/>
      <c r="SQ566" s="263"/>
      <c r="SR566" s="271"/>
      <c r="SS566" s="271"/>
      <c r="ST566" s="271"/>
      <c r="SU566" s="271"/>
      <c r="SV566" s="271"/>
      <c r="SW566" s="395"/>
      <c r="SX566" s="259"/>
      <c r="SY566" s="259"/>
      <c r="SZ566" s="394"/>
      <c r="TA566" s="394"/>
      <c r="TB566" s="270"/>
      <c r="TC566" s="263"/>
      <c r="TD566" s="271"/>
      <c r="TE566" s="271"/>
      <c r="TF566" s="271"/>
      <c r="TG566" s="271"/>
      <c r="TH566" s="271"/>
      <c r="TI566" s="395"/>
      <c r="TJ566" s="259"/>
      <c r="TK566" s="259"/>
      <c r="TL566" s="394"/>
      <c r="TM566" s="394"/>
      <c r="TN566" s="270"/>
      <c r="TO566" s="263"/>
      <c r="TP566" s="271"/>
      <c r="TQ566" s="271"/>
      <c r="TR566" s="271"/>
      <c r="TS566" s="271"/>
      <c r="TT566" s="271"/>
      <c r="TU566" s="395"/>
      <c r="TV566" s="259"/>
      <c r="TW566" s="259"/>
      <c r="TX566" s="394"/>
      <c r="TY566" s="394"/>
      <c r="TZ566" s="270"/>
      <c r="UA566" s="263"/>
      <c r="UB566" s="271"/>
      <c r="UC566" s="271"/>
      <c r="UD566" s="271"/>
      <c r="UE566" s="271"/>
      <c r="UF566" s="271"/>
      <c r="UG566" s="395"/>
      <c r="UH566" s="259"/>
      <c r="UI566" s="259"/>
      <c r="UJ566" s="394"/>
      <c r="UK566" s="394"/>
      <c r="UL566" s="270"/>
      <c r="UM566" s="263"/>
      <c r="UN566" s="271"/>
      <c r="UO566" s="271"/>
      <c r="UP566" s="271"/>
      <c r="UQ566" s="271"/>
      <c r="UR566" s="271"/>
      <c r="US566" s="395"/>
      <c r="UT566" s="259"/>
      <c r="UU566" s="259"/>
      <c r="UV566" s="394"/>
      <c r="UW566" s="394"/>
      <c r="UX566" s="270"/>
      <c r="UY566" s="263"/>
      <c r="UZ566" s="271"/>
      <c r="VA566" s="271"/>
      <c r="VB566" s="271"/>
      <c r="VC566" s="271"/>
      <c r="VD566" s="271"/>
      <c r="VE566" s="395"/>
      <c r="VF566" s="259"/>
      <c r="VG566" s="259"/>
      <c r="VH566" s="394"/>
      <c r="VI566" s="394"/>
      <c r="VJ566" s="270"/>
      <c r="VK566" s="263"/>
      <c r="VL566" s="271"/>
      <c r="VM566" s="271"/>
      <c r="VN566" s="271"/>
      <c r="VO566" s="271"/>
      <c r="VP566" s="271"/>
      <c r="VQ566" s="395"/>
      <c r="VR566" s="259"/>
      <c r="VS566" s="259"/>
      <c r="VT566" s="394"/>
      <c r="VU566" s="394"/>
      <c r="VV566" s="270"/>
      <c r="VW566" s="263"/>
      <c r="VX566" s="271"/>
      <c r="VY566" s="271"/>
      <c r="VZ566" s="271"/>
      <c r="WA566" s="271"/>
      <c r="WB566" s="271"/>
      <c r="WC566" s="395"/>
      <c r="WD566" s="259"/>
      <c r="WE566" s="259"/>
      <c r="WF566" s="394"/>
      <c r="WG566" s="394"/>
      <c r="WH566" s="270"/>
      <c r="WI566" s="263"/>
      <c r="WJ566" s="271"/>
      <c r="WK566" s="271"/>
      <c r="WL566" s="271"/>
      <c r="WM566" s="271"/>
      <c r="WN566" s="271"/>
      <c r="WO566" s="395"/>
      <c r="WP566" s="259"/>
      <c r="WQ566" s="259"/>
      <c r="WR566" s="394"/>
      <c r="WS566" s="394"/>
      <c r="WT566" s="270"/>
      <c r="WU566" s="263"/>
      <c r="WV566" s="271"/>
      <c r="WW566" s="271"/>
      <c r="WX566" s="271"/>
      <c r="WY566" s="271"/>
      <c r="WZ566" s="271"/>
      <c r="XA566" s="395"/>
      <c r="XB566" s="259"/>
      <c r="XC566" s="259"/>
      <c r="XD566" s="394"/>
      <c r="XE566" s="394"/>
      <c r="XF566" s="270"/>
      <c r="XG566" s="263"/>
      <c r="XH566" s="271"/>
      <c r="XI566" s="271"/>
      <c r="XJ566" s="271"/>
      <c r="XK566" s="271"/>
      <c r="XL566" s="271"/>
      <c r="XM566" s="395"/>
      <c r="XN566" s="259"/>
      <c r="XO566" s="259"/>
      <c r="XP566" s="394"/>
      <c r="XQ566" s="394"/>
      <c r="XR566" s="270"/>
      <c r="XS566" s="263"/>
      <c r="XT566" s="271"/>
      <c r="XU566" s="271"/>
      <c r="XV566" s="271"/>
      <c r="XW566" s="271"/>
      <c r="XX566" s="271"/>
      <c r="XY566" s="395"/>
      <c r="XZ566" s="259"/>
      <c r="YA566" s="259"/>
      <c r="YB566" s="394"/>
      <c r="YC566" s="394"/>
      <c r="YD566" s="270"/>
      <c r="YE566" s="263"/>
      <c r="YF566" s="271"/>
      <c r="YG566" s="271"/>
      <c r="YH566" s="271"/>
      <c r="YI566" s="271"/>
      <c r="YJ566" s="271"/>
      <c r="YK566" s="395"/>
      <c r="YL566" s="259"/>
      <c r="YM566" s="259"/>
      <c r="YN566" s="394"/>
      <c r="YO566" s="394"/>
      <c r="YP566" s="270"/>
      <c r="YQ566" s="263"/>
      <c r="YR566" s="271"/>
      <c r="YS566" s="271"/>
      <c r="YT566" s="271"/>
      <c r="YU566" s="271"/>
      <c r="YV566" s="271"/>
      <c r="YW566" s="395"/>
      <c r="YX566" s="259"/>
      <c r="YY566" s="259"/>
      <c r="YZ566" s="394"/>
      <c r="ZA566" s="394"/>
      <c r="ZB566" s="270"/>
      <c r="ZC566" s="263"/>
      <c r="ZD566" s="271"/>
      <c r="ZE566" s="271"/>
      <c r="ZF566" s="271"/>
      <c r="ZG566" s="271"/>
      <c r="ZH566" s="271"/>
      <c r="ZI566" s="395"/>
      <c r="ZJ566" s="259"/>
      <c r="ZK566" s="259"/>
      <c r="ZL566" s="394"/>
      <c r="ZM566" s="394"/>
      <c r="ZN566" s="270"/>
      <c r="ZO566" s="263"/>
      <c r="ZP566" s="271"/>
      <c r="ZQ566" s="271"/>
      <c r="ZR566" s="271"/>
      <c r="ZS566" s="271"/>
      <c r="ZT566" s="271"/>
      <c r="ZU566" s="395"/>
      <c r="ZV566" s="259"/>
      <c r="ZW566" s="259"/>
      <c r="ZX566" s="394"/>
      <c r="ZY566" s="394"/>
      <c r="ZZ566" s="270"/>
      <c r="AAA566" s="263"/>
      <c r="AAB566" s="271"/>
      <c r="AAC566" s="271"/>
      <c r="AAD566" s="271"/>
      <c r="AAE566" s="271"/>
      <c r="AAF566" s="271"/>
      <c r="AAG566" s="395"/>
      <c r="AAH566" s="259"/>
      <c r="AAI566" s="259"/>
      <c r="AAJ566" s="394"/>
      <c r="AAK566" s="394"/>
      <c r="AAL566" s="270"/>
      <c r="AAM566" s="263"/>
      <c r="AAN566" s="271"/>
      <c r="AAO566" s="271"/>
      <c r="AAP566" s="271"/>
      <c r="AAQ566" s="271"/>
      <c r="AAR566" s="271"/>
      <c r="AAS566" s="395"/>
      <c r="AAT566" s="259"/>
      <c r="AAU566" s="259"/>
      <c r="AAV566" s="394"/>
      <c r="AAW566" s="394"/>
      <c r="AAX566" s="270"/>
      <c r="AAY566" s="263"/>
      <c r="AAZ566" s="271"/>
      <c r="ABA566" s="271"/>
      <c r="ABB566" s="271"/>
      <c r="ABC566" s="271"/>
      <c r="ABD566" s="271"/>
      <c r="ABE566" s="395"/>
      <c r="ABF566" s="259"/>
      <c r="ABG566" s="259"/>
      <c r="ABH566" s="394"/>
      <c r="ABI566" s="394"/>
      <c r="ABJ566" s="270"/>
      <c r="ABK566" s="263"/>
      <c r="ABL566" s="271"/>
      <c r="ABM566" s="271"/>
      <c r="ABN566" s="271"/>
      <c r="ABO566" s="271"/>
      <c r="ABP566" s="271"/>
      <c r="ABQ566" s="395"/>
      <c r="ABR566" s="259"/>
      <c r="ABS566" s="259"/>
      <c r="ABT566" s="394"/>
      <c r="ABU566" s="394"/>
      <c r="ABV566" s="270"/>
      <c r="ABW566" s="263"/>
      <c r="ABX566" s="271"/>
      <c r="ABY566" s="271"/>
      <c r="ABZ566" s="271"/>
      <c r="ACA566" s="271"/>
      <c r="ACB566" s="271"/>
      <c r="ACC566" s="395"/>
      <c r="ACD566" s="259"/>
      <c r="ACE566" s="259"/>
      <c r="ACF566" s="394"/>
      <c r="ACG566" s="394"/>
      <c r="ACH566" s="270"/>
      <c r="ACI566" s="263"/>
      <c r="ACJ566" s="271"/>
      <c r="ACK566" s="271"/>
      <c r="ACL566" s="271"/>
      <c r="ACM566" s="271"/>
      <c r="ACN566" s="271"/>
      <c r="ACO566" s="395"/>
      <c r="ACP566" s="259"/>
      <c r="ACQ566" s="259"/>
      <c r="ACR566" s="394"/>
      <c r="ACS566" s="394"/>
      <c r="ACT566" s="270"/>
      <c r="ACU566" s="263"/>
      <c r="ACV566" s="271"/>
      <c r="ACW566" s="271"/>
      <c r="ACX566" s="271"/>
      <c r="ACY566" s="271"/>
      <c r="ACZ566" s="271"/>
      <c r="ADA566" s="395"/>
      <c r="ADB566" s="259"/>
      <c r="ADC566" s="259"/>
      <c r="ADD566" s="394"/>
      <c r="ADE566" s="394"/>
      <c r="ADF566" s="270"/>
      <c r="ADG566" s="263"/>
      <c r="ADH566" s="271"/>
      <c r="ADI566" s="271"/>
      <c r="ADJ566" s="271"/>
      <c r="ADK566" s="271"/>
      <c r="ADL566" s="271"/>
      <c r="ADM566" s="395"/>
      <c r="ADN566" s="259"/>
      <c r="ADO566" s="259"/>
      <c r="ADP566" s="394"/>
      <c r="ADQ566" s="394"/>
      <c r="ADR566" s="270"/>
      <c r="ADS566" s="263"/>
      <c r="ADT566" s="271"/>
      <c r="ADU566" s="271"/>
      <c r="ADV566" s="271"/>
      <c r="ADW566" s="271"/>
      <c r="ADX566" s="271"/>
      <c r="ADY566" s="395"/>
      <c r="ADZ566" s="259"/>
      <c r="AEA566" s="259"/>
      <c r="AEB566" s="394"/>
      <c r="AEC566" s="394"/>
      <c r="AED566" s="270"/>
      <c r="AEE566" s="263"/>
      <c r="AEF566" s="271"/>
      <c r="AEG566" s="271"/>
      <c r="AEH566" s="271"/>
      <c r="AEI566" s="271"/>
      <c r="AEJ566" s="271"/>
      <c r="AEK566" s="395"/>
      <c r="AEL566" s="259"/>
      <c r="AEM566" s="259"/>
      <c r="AEN566" s="394"/>
      <c r="AEO566" s="394"/>
      <c r="AEP566" s="270"/>
      <c r="AEQ566" s="263"/>
      <c r="AER566" s="271"/>
      <c r="AES566" s="271"/>
      <c r="AET566" s="271"/>
      <c r="AEU566" s="271"/>
      <c r="AEV566" s="271"/>
      <c r="AEW566" s="395"/>
      <c r="AEX566" s="259"/>
      <c r="AEY566" s="259"/>
      <c r="AEZ566" s="394"/>
      <c r="AFA566" s="394"/>
      <c r="AFB566" s="270"/>
      <c r="AFC566" s="263"/>
      <c r="AFD566" s="271"/>
      <c r="AFE566" s="271"/>
      <c r="AFF566" s="271"/>
      <c r="AFG566" s="271"/>
      <c r="AFH566" s="271"/>
      <c r="AFI566" s="395"/>
      <c r="AFJ566" s="259"/>
      <c r="AFK566" s="259"/>
      <c r="AFL566" s="394"/>
      <c r="AFM566" s="394"/>
      <c r="AFN566" s="270"/>
      <c r="AFO566" s="263"/>
      <c r="AFP566" s="271"/>
      <c r="AFQ566" s="271"/>
      <c r="AFR566" s="271"/>
      <c r="AFS566" s="271"/>
      <c r="AFT566" s="271"/>
      <c r="AFU566" s="395"/>
      <c r="AFV566" s="259"/>
      <c r="AFW566" s="259"/>
      <c r="AFX566" s="394"/>
      <c r="AFY566" s="394"/>
      <c r="AFZ566" s="270"/>
      <c r="AGA566" s="263"/>
      <c r="AGB566" s="271"/>
      <c r="AGC566" s="271"/>
      <c r="AGD566" s="271"/>
      <c r="AGE566" s="271"/>
      <c r="AGF566" s="271"/>
      <c r="AGG566" s="395"/>
      <c r="AGH566" s="259"/>
      <c r="AGI566" s="259"/>
      <c r="AGJ566" s="394"/>
      <c r="AGK566" s="394"/>
      <c r="AGL566" s="270"/>
      <c r="AGM566" s="263"/>
      <c r="AGN566" s="271"/>
      <c r="AGO566" s="271"/>
      <c r="AGP566" s="271"/>
      <c r="AGQ566" s="271"/>
      <c r="AGR566" s="271"/>
      <c r="AGS566" s="395"/>
      <c r="AGT566" s="259"/>
      <c r="AGU566" s="259"/>
      <c r="AGV566" s="394"/>
      <c r="AGW566" s="394"/>
      <c r="AGX566" s="270"/>
      <c r="AGY566" s="263"/>
      <c r="AGZ566" s="271"/>
      <c r="AHA566" s="271"/>
      <c r="AHB566" s="271"/>
      <c r="AHC566" s="271"/>
      <c r="AHD566" s="271"/>
      <c r="AHE566" s="395"/>
      <c r="AHF566" s="259"/>
      <c r="AHG566" s="259"/>
      <c r="AHH566" s="394"/>
      <c r="AHI566" s="394"/>
      <c r="AHJ566" s="270"/>
      <c r="AHK566" s="263"/>
      <c r="AHL566" s="271"/>
      <c r="AHM566" s="271"/>
      <c r="AHN566" s="271"/>
      <c r="AHO566" s="271"/>
      <c r="AHP566" s="271"/>
      <c r="AHQ566" s="395"/>
      <c r="AHR566" s="259"/>
      <c r="AHS566" s="259"/>
      <c r="AHT566" s="394"/>
      <c r="AHU566" s="394"/>
      <c r="AHV566" s="270"/>
      <c r="AHW566" s="263"/>
      <c r="AHX566" s="271"/>
      <c r="AHY566" s="271"/>
      <c r="AHZ566" s="271"/>
      <c r="AIA566" s="271"/>
      <c r="AIB566" s="271"/>
      <c r="AIC566" s="395"/>
      <c r="AID566" s="259"/>
      <c r="AIE566" s="259"/>
      <c r="AIF566" s="394"/>
      <c r="AIG566" s="394"/>
      <c r="AIH566" s="270"/>
      <c r="AII566" s="263"/>
      <c r="AIJ566" s="271"/>
      <c r="AIK566" s="271"/>
      <c r="AIL566" s="271"/>
      <c r="AIM566" s="271"/>
      <c r="AIN566" s="271"/>
      <c r="AIO566" s="395"/>
      <c r="AIP566" s="259"/>
      <c r="AIQ566" s="259"/>
      <c r="AIR566" s="394"/>
      <c r="AIS566" s="394"/>
      <c r="AIT566" s="270"/>
      <c r="AIU566" s="263"/>
      <c r="AIV566" s="271"/>
      <c r="AIW566" s="271"/>
      <c r="AIX566" s="271"/>
      <c r="AIY566" s="271"/>
      <c r="AIZ566" s="271"/>
      <c r="AJA566" s="395"/>
      <c r="AJB566" s="259"/>
      <c r="AJC566" s="259"/>
      <c r="AJD566" s="394"/>
      <c r="AJE566" s="394"/>
      <c r="AJF566" s="270"/>
      <c r="AJG566" s="263"/>
      <c r="AJH566" s="271"/>
      <c r="AJI566" s="271"/>
      <c r="AJJ566" s="271"/>
      <c r="AJK566" s="271"/>
      <c r="AJL566" s="271"/>
      <c r="AJM566" s="395"/>
      <c r="AJN566" s="259"/>
      <c r="AJO566" s="259"/>
      <c r="AJP566" s="394"/>
      <c r="AJQ566" s="394"/>
      <c r="AJR566" s="270"/>
      <c r="AJS566" s="263"/>
      <c r="AJT566" s="271"/>
      <c r="AJU566" s="271"/>
      <c r="AJV566" s="271"/>
      <c r="AJW566" s="271"/>
      <c r="AJX566" s="271"/>
      <c r="AJY566" s="395"/>
      <c r="AJZ566" s="259"/>
      <c r="AKA566" s="259"/>
      <c r="AKB566" s="394"/>
      <c r="AKC566" s="394"/>
      <c r="AKD566" s="270"/>
      <c r="AKE566" s="263"/>
      <c r="AKF566" s="271"/>
      <c r="AKG566" s="271"/>
      <c r="AKH566" s="271"/>
      <c r="AKI566" s="271"/>
      <c r="AKJ566" s="271"/>
      <c r="AKK566" s="395"/>
      <c r="AKL566" s="259"/>
      <c r="AKM566" s="259"/>
      <c r="AKN566" s="394"/>
      <c r="AKO566" s="394"/>
      <c r="AKP566" s="270"/>
      <c r="AKQ566" s="263"/>
      <c r="AKR566" s="271"/>
      <c r="AKS566" s="271"/>
      <c r="AKT566" s="271"/>
      <c r="AKU566" s="271"/>
      <c r="AKV566" s="271"/>
      <c r="AKW566" s="395"/>
      <c r="AKX566" s="259"/>
      <c r="AKY566" s="259"/>
      <c r="AKZ566" s="394"/>
      <c r="ALA566" s="394"/>
      <c r="ALB566" s="270"/>
      <c r="ALC566" s="263"/>
      <c r="ALD566" s="271"/>
      <c r="ALE566" s="271"/>
      <c r="ALF566" s="271"/>
      <c r="ALG566" s="271"/>
      <c r="ALH566" s="271"/>
      <c r="ALI566" s="395"/>
      <c r="ALJ566" s="259"/>
      <c r="ALK566" s="259"/>
      <c r="ALL566" s="394"/>
      <c r="ALM566" s="394"/>
      <c r="ALN566" s="270"/>
      <c r="ALO566" s="263"/>
      <c r="ALP566" s="271"/>
      <c r="ALQ566" s="271"/>
      <c r="ALR566" s="271"/>
      <c r="ALS566" s="271"/>
      <c r="ALT566" s="271"/>
      <c r="ALU566" s="395"/>
      <c r="ALV566" s="259"/>
      <c r="ALW566" s="259"/>
      <c r="ALX566" s="394"/>
      <c r="ALY566" s="394"/>
      <c r="ALZ566" s="270"/>
      <c r="AMA566" s="263"/>
      <c r="AMB566" s="271"/>
      <c r="AMC566" s="271"/>
      <c r="AMD566" s="271"/>
      <c r="AME566" s="271"/>
      <c r="AMF566" s="271"/>
      <c r="AMG566" s="395"/>
      <c r="AMH566" s="259"/>
      <c r="AMI566" s="259"/>
      <c r="AMJ566" s="394"/>
      <c r="AMK566" s="394"/>
      <c r="AML566" s="270"/>
      <c r="AMM566" s="263"/>
      <c r="AMN566" s="271"/>
      <c r="AMO566" s="271"/>
      <c r="AMP566" s="271"/>
      <c r="AMQ566" s="271"/>
      <c r="AMR566" s="271"/>
      <c r="AMS566" s="395"/>
      <c r="AMT566" s="259"/>
      <c r="AMU566" s="259"/>
      <c r="AMV566" s="394"/>
      <c r="AMW566" s="394"/>
      <c r="AMX566" s="270"/>
      <c r="AMY566" s="263"/>
      <c r="AMZ566" s="271"/>
      <c r="ANA566" s="271"/>
      <c r="ANB566" s="271"/>
      <c r="ANC566" s="271"/>
      <c r="AND566" s="271"/>
      <c r="ANE566" s="395"/>
      <c r="ANF566" s="259"/>
      <c r="ANG566" s="259"/>
      <c r="ANH566" s="394"/>
      <c r="ANI566" s="394"/>
      <c r="ANJ566" s="270"/>
      <c r="ANK566" s="263"/>
      <c r="ANL566" s="271"/>
      <c r="ANM566" s="271"/>
      <c r="ANN566" s="271"/>
      <c r="ANO566" s="271"/>
      <c r="ANP566" s="271"/>
      <c r="ANQ566" s="395"/>
      <c r="ANR566" s="259"/>
      <c r="ANS566" s="259"/>
      <c r="ANT566" s="394"/>
      <c r="ANU566" s="394"/>
      <c r="ANV566" s="270"/>
      <c r="ANW566" s="263"/>
      <c r="ANX566" s="271"/>
      <c r="ANY566" s="271"/>
      <c r="ANZ566" s="271"/>
      <c r="AOA566" s="271"/>
      <c r="AOB566" s="271"/>
      <c r="AOC566" s="395"/>
      <c r="AOD566" s="259"/>
      <c r="AOE566" s="259"/>
      <c r="AOF566" s="394"/>
      <c r="AOG566" s="394"/>
      <c r="AOH566" s="270"/>
      <c r="AOI566" s="263"/>
      <c r="AOJ566" s="271"/>
      <c r="AOK566" s="271"/>
      <c r="AOL566" s="271"/>
      <c r="AOM566" s="271"/>
      <c r="AON566" s="271"/>
      <c r="AOO566" s="395"/>
      <c r="AOP566" s="259"/>
      <c r="AOQ566" s="259"/>
      <c r="AOR566" s="394"/>
      <c r="AOS566" s="394"/>
      <c r="AOT566" s="270"/>
      <c r="AOU566" s="263"/>
      <c r="AOV566" s="271"/>
      <c r="AOW566" s="271"/>
      <c r="AOX566" s="271"/>
      <c r="AOY566" s="271"/>
      <c r="AOZ566" s="271"/>
      <c r="APA566" s="395"/>
      <c r="APB566" s="259"/>
      <c r="APC566" s="259"/>
      <c r="APD566" s="394"/>
      <c r="APE566" s="394"/>
      <c r="APF566" s="270"/>
      <c r="APG566" s="263"/>
      <c r="APH566" s="271"/>
      <c r="API566" s="271"/>
      <c r="APJ566" s="271"/>
      <c r="APK566" s="271"/>
      <c r="APL566" s="271"/>
      <c r="APM566" s="395"/>
      <c r="APN566" s="259"/>
      <c r="APO566" s="259"/>
      <c r="APP566" s="394"/>
      <c r="APQ566" s="394"/>
      <c r="APR566" s="270"/>
      <c r="APS566" s="263"/>
      <c r="APT566" s="271"/>
      <c r="APU566" s="271"/>
      <c r="APV566" s="271"/>
      <c r="APW566" s="271"/>
      <c r="APX566" s="271"/>
      <c r="APY566" s="395"/>
      <c r="APZ566" s="259"/>
      <c r="AQA566" s="259"/>
      <c r="AQB566" s="394"/>
      <c r="AQC566" s="394"/>
      <c r="AQD566" s="270"/>
      <c r="AQE566" s="263"/>
      <c r="AQF566" s="271"/>
      <c r="AQG566" s="271"/>
      <c r="AQH566" s="271"/>
      <c r="AQI566" s="271"/>
      <c r="AQJ566" s="271"/>
      <c r="AQK566" s="395"/>
      <c r="AQL566" s="259"/>
      <c r="AQM566" s="259"/>
      <c r="AQN566" s="394"/>
      <c r="AQO566" s="394"/>
      <c r="AQP566" s="270"/>
      <c r="AQQ566" s="263"/>
      <c r="AQR566" s="271"/>
      <c r="AQS566" s="271"/>
      <c r="AQT566" s="271"/>
      <c r="AQU566" s="271"/>
      <c r="AQV566" s="271"/>
      <c r="AQW566" s="395"/>
      <c r="AQX566" s="259"/>
      <c r="AQY566" s="259"/>
      <c r="AQZ566" s="394"/>
      <c r="ARA566" s="394"/>
      <c r="ARB566" s="270"/>
      <c r="ARC566" s="263"/>
      <c r="ARD566" s="271"/>
      <c r="ARE566" s="271"/>
      <c r="ARF566" s="271"/>
      <c r="ARG566" s="271"/>
      <c r="ARH566" s="271"/>
      <c r="ARI566" s="395"/>
      <c r="ARJ566" s="259"/>
      <c r="ARK566" s="259"/>
      <c r="ARL566" s="394"/>
      <c r="ARM566" s="394"/>
      <c r="ARN566" s="270"/>
      <c r="ARO566" s="263"/>
      <c r="ARP566" s="271"/>
      <c r="ARQ566" s="271"/>
      <c r="ARR566" s="271"/>
      <c r="ARS566" s="271"/>
      <c r="ART566" s="271"/>
      <c r="ARU566" s="395"/>
      <c r="ARV566" s="259"/>
      <c r="ARW566" s="259"/>
      <c r="ARX566" s="394"/>
      <c r="ARY566" s="394"/>
      <c r="ARZ566" s="270"/>
      <c r="ASA566" s="263"/>
      <c r="ASB566" s="271"/>
      <c r="ASC566" s="271"/>
      <c r="ASD566" s="271"/>
      <c r="ASE566" s="271"/>
      <c r="ASF566" s="271"/>
      <c r="ASG566" s="395"/>
      <c r="ASH566" s="259"/>
      <c r="ASI566" s="259"/>
      <c r="ASJ566" s="394"/>
      <c r="ASK566" s="394"/>
      <c r="ASL566" s="270"/>
      <c r="ASM566" s="263"/>
      <c r="ASN566" s="271"/>
      <c r="ASO566" s="271"/>
      <c r="ASP566" s="271"/>
      <c r="ASQ566" s="271"/>
      <c r="ASR566" s="271"/>
      <c r="ASS566" s="395"/>
      <c r="AST566" s="259"/>
      <c r="ASU566" s="259"/>
      <c r="ASV566" s="394"/>
      <c r="ASW566" s="394"/>
      <c r="ASX566" s="270"/>
      <c r="ASY566" s="263"/>
      <c r="ASZ566" s="271"/>
      <c r="ATA566" s="271"/>
      <c r="ATB566" s="271"/>
      <c r="ATC566" s="271"/>
      <c r="ATD566" s="271"/>
      <c r="ATE566" s="395"/>
      <c r="ATF566" s="259"/>
      <c r="ATG566" s="259"/>
      <c r="ATH566" s="394"/>
      <c r="ATI566" s="394"/>
      <c r="ATJ566" s="270"/>
      <c r="ATK566" s="263"/>
      <c r="ATL566" s="271"/>
      <c r="ATM566" s="271"/>
      <c r="ATN566" s="271"/>
      <c r="ATO566" s="271"/>
      <c r="ATP566" s="271"/>
      <c r="ATQ566" s="395"/>
      <c r="ATR566" s="259"/>
      <c r="ATS566" s="259"/>
      <c r="ATT566" s="394"/>
      <c r="ATU566" s="394"/>
      <c r="ATV566" s="270"/>
      <c r="ATW566" s="263"/>
      <c r="ATX566" s="271"/>
      <c r="ATY566" s="271"/>
      <c r="ATZ566" s="271"/>
      <c r="AUA566" s="271"/>
      <c r="AUB566" s="271"/>
      <c r="AUC566" s="395"/>
      <c r="AUD566" s="259"/>
      <c r="AUE566" s="259"/>
      <c r="AUF566" s="394"/>
      <c r="AUG566" s="394"/>
      <c r="AUH566" s="270"/>
      <c r="AUI566" s="263"/>
      <c r="AUJ566" s="271"/>
      <c r="AUK566" s="271"/>
      <c r="AUL566" s="271"/>
      <c r="AUM566" s="271"/>
      <c r="AUN566" s="271"/>
      <c r="AUO566" s="395"/>
      <c r="AUP566" s="259"/>
      <c r="AUQ566" s="259"/>
      <c r="AUR566" s="394"/>
      <c r="AUS566" s="394"/>
      <c r="AUT566" s="270"/>
      <c r="AUU566" s="263"/>
      <c r="AUV566" s="271"/>
      <c r="AUW566" s="271"/>
      <c r="AUX566" s="271"/>
      <c r="AUY566" s="271"/>
      <c r="AUZ566" s="271"/>
      <c r="AVA566" s="395"/>
      <c r="AVB566" s="259"/>
      <c r="AVC566" s="259"/>
      <c r="AVD566" s="394"/>
      <c r="AVE566" s="394"/>
      <c r="AVF566" s="270"/>
      <c r="AVG566" s="263"/>
      <c r="AVH566" s="271"/>
      <c r="AVI566" s="271"/>
      <c r="AVJ566" s="271"/>
      <c r="AVK566" s="271"/>
      <c r="AVL566" s="271"/>
      <c r="AVM566" s="395"/>
      <c r="AVN566" s="259"/>
      <c r="AVO566" s="259"/>
      <c r="AVP566" s="394"/>
      <c r="AVQ566" s="394"/>
      <c r="AVR566" s="270"/>
      <c r="AVS566" s="263"/>
      <c r="AVT566" s="271"/>
      <c r="AVU566" s="271"/>
      <c r="AVV566" s="271"/>
      <c r="AVW566" s="271"/>
      <c r="AVX566" s="271"/>
      <c r="AVY566" s="395"/>
      <c r="AVZ566" s="259"/>
      <c r="AWA566" s="259"/>
      <c r="AWB566" s="394"/>
      <c r="AWC566" s="394"/>
      <c r="AWD566" s="270"/>
      <c r="AWE566" s="263"/>
      <c r="AWF566" s="271"/>
      <c r="AWG566" s="271"/>
      <c r="AWH566" s="271"/>
      <c r="AWI566" s="271"/>
      <c r="AWJ566" s="271"/>
      <c r="AWK566" s="395"/>
      <c r="AWL566" s="259"/>
      <c r="AWM566" s="259"/>
      <c r="AWN566" s="394"/>
      <c r="AWO566" s="394"/>
      <c r="AWP566" s="270"/>
      <c r="AWQ566" s="263"/>
      <c r="AWR566" s="271"/>
      <c r="AWS566" s="271"/>
      <c r="AWT566" s="271"/>
      <c r="AWU566" s="271"/>
      <c r="AWV566" s="271"/>
      <c r="AWW566" s="395"/>
      <c r="AWX566" s="259"/>
      <c r="AWY566" s="259"/>
      <c r="AWZ566" s="394"/>
      <c r="AXA566" s="394"/>
      <c r="AXB566" s="270"/>
      <c r="AXC566" s="263"/>
      <c r="AXD566" s="271"/>
      <c r="AXE566" s="271"/>
      <c r="AXF566" s="271"/>
      <c r="AXG566" s="271"/>
      <c r="AXH566" s="271"/>
      <c r="AXI566" s="395"/>
      <c r="AXJ566" s="259"/>
      <c r="AXK566" s="259"/>
      <c r="AXL566" s="394"/>
      <c r="AXM566" s="394"/>
      <c r="AXN566" s="270"/>
      <c r="AXO566" s="263"/>
      <c r="AXP566" s="271"/>
      <c r="AXQ566" s="271"/>
      <c r="AXR566" s="271"/>
      <c r="AXS566" s="271"/>
      <c r="AXT566" s="271"/>
      <c r="AXU566" s="395"/>
      <c r="AXV566" s="259"/>
      <c r="AXW566" s="259"/>
      <c r="AXX566" s="394"/>
      <c r="AXY566" s="394"/>
      <c r="AXZ566" s="270"/>
      <c r="AYA566" s="263"/>
      <c r="AYB566" s="271"/>
      <c r="AYC566" s="271"/>
      <c r="AYD566" s="271"/>
      <c r="AYE566" s="271"/>
      <c r="AYF566" s="271"/>
      <c r="AYG566" s="395"/>
      <c r="AYH566" s="259"/>
      <c r="AYI566" s="259"/>
      <c r="AYJ566" s="394"/>
      <c r="AYK566" s="394"/>
      <c r="AYL566" s="270"/>
      <c r="AYM566" s="263"/>
      <c r="AYN566" s="271"/>
      <c r="AYO566" s="271"/>
      <c r="AYP566" s="271"/>
      <c r="AYQ566" s="271"/>
      <c r="AYR566" s="271"/>
      <c r="AYS566" s="395"/>
      <c r="AYT566" s="259"/>
      <c r="AYU566" s="259"/>
      <c r="AYV566" s="394"/>
      <c r="AYW566" s="394"/>
      <c r="AYX566" s="270"/>
      <c r="AYY566" s="263"/>
      <c r="AYZ566" s="271"/>
      <c r="AZA566" s="271"/>
      <c r="AZB566" s="271"/>
      <c r="AZC566" s="271"/>
      <c r="AZD566" s="271"/>
      <c r="AZE566" s="395"/>
      <c r="AZF566" s="259"/>
      <c r="AZG566" s="259"/>
      <c r="AZH566" s="394"/>
      <c r="AZI566" s="394"/>
      <c r="AZJ566" s="270"/>
      <c r="AZK566" s="263"/>
      <c r="AZL566" s="271"/>
      <c r="AZM566" s="271"/>
      <c r="AZN566" s="271"/>
      <c r="AZO566" s="271"/>
      <c r="AZP566" s="271"/>
      <c r="AZQ566" s="395"/>
      <c r="AZR566" s="259"/>
      <c r="AZS566" s="259"/>
      <c r="AZT566" s="394"/>
      <c r="AZU566" s="394"/>
      <c r="AZV566" s="270"/>
      <c r="AZW566" s="263"/>
      <c r="AZX566" s="271"/>
      <c r="AZY566" s="271"/>
      <c r="AZZ566" s="271"/>
      <c r="BAA566" s="271"/>
      <c r="BAB566" s="271"/>
      <c r="BAC566" s="395"/>
      <c r="BAD566" s="259"/>
      <c r="BAE566" s="259"/>
      <c r="BAF566" s="394"/>
      <c r="BAG566" s="394"/>
      <c r="BAH566" s="270"/>
      <c r="BAI566" s="263"/>
      <c r="BAJ566" s="271"/>
      <c r="BAK566" s="271"/>
      <c r="BAL566" s="271"/>
      <c r="BAM566" s="271"/>
      <c r="BAN566" s="271"/>
      <c r="BAO566" s="395"/>
      <c r="BAP566" s="259"/>
      <c r="BAQ566" s="259"/>
      <c r="BAR566" s="394"/>
      <c r="BAS566" s="394"/>
      <c r="BAT566" s="270"/>
      <c r="BAU566" s="263"/>
      <c r="BAV566" s="271"/>
      <c r="BAW566" s="271"/>
      <c r="BAX566" s="271"/>
      <c r="BAY566" s="271"/>
      <c r="BAZ566" s="271"/>
      <c r="BBA566" s="395"/>
      <c r="BBB566" s="259"/>
      <c r="BBC566" s="259"/>
      <c r="BBD566" s="394"/>
      <c r="BBE566" s="394"/>
      <c r="BBF566" s="270"/>
      <c r="BBG566" s="263"/>
      <c r="BBH566" s="271"/>
      <c r="BBI566" s="271"/>
      <c r="BBJ566" s="271"/>
      <c r="BBK566" s="271"/>
      <c r="BBL566" s="271"/>
      <c r="BBM566" s="395"/>
      <c r="BBN566" s="259"/>
      <c r="BBO566" s="259"/>
      <c r="BBP566" s="394"/>
      <c r="BBQ566" s="394"/>
      <c r="BBR566" s="270"/>
      <c r="BBS566" s="263"/>
      <c r="BBT566" s="271"/>
      <c r="BBU566" s="271"/>
      <c r="BBV566" s="271"/>
      <c r="BBW566" s="271"/>
      <c r="BBX566" s="271"/>
      <c r="BBY566" s="395"/>
      <c r="BBZ566" s="259"/>
      <c r="BCA566" s="259"/>
      <c r="BCB566" s="394"/>
      <c r="BCC566" s="394"/>
      <c r="BCD566" s="270"/>
      <c r="BCE566" s="263"/>
      <c r="BCF566" s="271"/>
      <c r="BCG566" s="271"/>
      <c r="BCH566" s="271"/>
      <c r="BCI566" s="271"/>
      <c r="BCJ566" s="271"/>
      <c r="BCK566" s="395"/>
      <c r="BCL566" s="259"/>
      <c r="BCM566" s="259"/>
      <c r="BCN566" s="394"/>
      <c r="BCO566" s="394"/>
      <c r="BCP566" s="270"/>
      <c r="BCQ566" s="263"/>
      <c r="BCR566" s="271"/>
      <c r="BCS566" s="271"/>
      <c r="BCT566" s="271"/>
      <c r="BCU566" s="271"/>
      <c r="BCV566" s="271"/>
      <c r="BCW566" s="395"/>
      <c r="BCX566" s="259"/>
      <c r="BCY566" s="259"/>
      <c r="BCZ566" s="394"/>
      <c r="BDA566" s="394"/>
      <c r="BDB566" s="270"/>
      <c r="BDC566" s="263"/>
      <c r="BDD566" s="271"/>
      <c r="BDE566" s="271"/>
      <c r="BDF566" s="271"/>
      <c r="BDG566" s="271"/>
      <c r="BDH566" s="271"/>
      <c r="BDI566" s="395"/>
      <c r="BDJ566" s="259"/>
      <c r="BDK566" s="259"/>
      <c r="BDL566" s="394"/>
      <c r="BDM566" s="394"/>
      <c r="BDN566" s="270"/>
      <c r="BDO566" s="263"/>
      <c r="BDP566" s="271"/>
      <c r="BDQ566" s="271"/>
      <c r="BDR566" s="271"/>
      <c r="BDS566" s="271"/>
      <c r="BDT566" s="271"/>
      <c r="BDU566" s="395"/>
      <c r="BDV566" s="259"/>
      <c r="BDW566" s="259"/>
      <c r="BDX566" s="394"/>
      <c r="BDY566" s="394"/>
      <c r="BDZ566" s="270"/>
      <c r="BEA566" s="263"/>
      <c r="BEB566" s="271"/>
      <c r="BEC566" s="271"/>
      <c r="BED566" s="271"/>
      <c r="BEE566" s="271"/>
      <c r="BEF566" s="271"/>
      <c r="BEG566" s="395"/>
      <c r="BEH566" s="259"/>
      <c r="BEI566" s="259"/>
      <c r="BEJ566" s="394"/>
      <c r="BEK566" s="394"/>
      <c r="BEL566" s="270"/>
      <c r="BEM566" s="263"/>
      <c r="BEN566" s="271"/>
      <c r="BEO566" s="271"/>
      <c r="BEP566" s="271"/>
      <c r="BEQ566" s="271"/>
      <c r="BER566" s="271"/>
      <c r="BES566" s="395"/>
      <c r="BET566" s="259"/>
      <c r="BEU566" s="259"/>
      <c r="BEV566" s="394"/>
      <c r="BEW566" s="394"/>
      <c r="BEX566" s="270"/>
      <c r="BEY566" s="263"/>
      <c r="BEZ566" s="271"/>
      <c r="BFA566" s="271"/>
      <c r="BFB566" s="271"/>
      <c r="BFC566" s="271"/>
      <c r="BFD566" s="271"/>
      <c r="BFE566" s="395"/>
      <c r="BFF566" s="259"/>
      <c r="BFG566" s="259"/>
      <c r="BFH566" s="394"/>
      <c r="BFI566" s="394"/>
      <c r="BFJ566" s="270"/>
      <c r="BFK566" s="263"/>
      <c r="BFL566" s="271"/>
      <c r="BFM566" s="271"/>
      <c r="BFN566" s="271"/>
      <c r="BFO566" s="271"/>
      <c r="BFP566" s="271"/>
      <c r="BFQ566" s="395"/>
      <c r="BFR566" s="259"/>
      <c r="BFS566" s="259"/>
      <c r="BFT566" s="394"/>
      <c r="BFU566" s="394"/>
      <c r="BFV566" s="270"/>
      <c r="BFW566" s="263"/>
      <c r="BFX566" s="271"/>
      <c r="BFY566" s="271"/>
      <c r="BFZ566" s="271"/>
      <c r="BGA566" s="271"/>
      <c r="BGB566" s="271"/>
      <c r="BGC566" s="395"/>
      <c r="BGD566" s="259"/>
      <c r="BGE566" s="259"/>
      <c r="BGF566" s="394"/>
      <c r="BGG566" s="394"/>
      <c r="BGH566" s="270"/>
      <c r="BGI566" s="263"/>
      <c r="BGJ566" s="271"/>
      <c r="BGK566" s="271"/>
      <c r="BGL566" s="271"/>
      <c r="BGM566" s="271"/>
      <c r="BGN566" s="271"/>
      <c r="BGO566" s="395"/>
      <c r="BGP566" s="259"/>
      <c r="BGQ566" s="259"/>
      <c r="BGR566" s="394"/>
      <c r="BGS566" s="394"/>
      <c r="BGT566" s="270"/>
      <c r="BGU566" s="263"/>
      <c r="BGV566" s="271"/>
      <c r="BGW566" s="271"/>
      <c r="BGX566" s="271"/>
      <c r="BGY566" s="271"/>
      <c r="BGZ566" s="271"/>
      <c r="BHA566" s="395"/>
      <c r="BHB566" s="259"/>
      <c r="BHC566" s="259"/>
      <c r="BHD566" s="394"/>
      <c r="BHE566" s="394"/>
      <c r="BHF566" s="270"/>
      <c r="BHG566" s="263"/>
      <c r="BHH566" s="271"/>
      <c r="BHI566" s="271"/>
      <c r="BHJ566" s="271"/>
      <c r="BHK566" s="271"/>
      <c r="BHL566" s="271"/>
      <c r="BHM566" s="395"/>
      <c r="BHN566" s="259"/>
      <c r="BHO566" s="259"/>
      <c r="BHP566" s="394"/>
      <c r="BHQ566" s="394"/>
      <c r="BHR566" s="270"/>
      <c r="BHS566" s="263"/>
      <c r="BHT566" s="271"/>
      <c r="BHU566" s="271"/>
      <c r="BHV566" s="271"/>
      <c r="BHW566" s="271"/>
      <c r="BHX566" s="271"/>
      <c r="BHY566" s="395"/>
      <c r="BHZ566" s="259"/>
      <c r="BIA566" s="259"/>
      <c r="BIB566" s="394"/>
      <c r="BIC566" s="394"/>
      <c r="BID566" s="270"/>
      <c r="BIE566" s="263"/>
      <c r="BIF566" s="271"/>
      <c r="BIG566" s="271"/>
      <c r="BIH566" s="271"/>
      <c r="BII566" s="271"/>
      <c r="BIJ566" s="271"/>
      <c r="BIK566" s="395"/>
      <c r="BIL566" s="259"/>
      <c r="BIM566" s="259"/>
      <c r="BIN566" s="394"/>
      <c r="BIO566" s="394"/>
      <c r="BIP566" s="270"/>
      <c r="BIQ566" s="263"/>
      <c r="BIR566" s="271"/>
      <c r="BIS566" s="271"/>
      <c r="BIT566" s="271"/>
      <c r="BIU566" s="271"/>
      <c r="BIV566" s="271"/>
      <c r="BIW566" s="395"/>
      <c r="BIX566" s="259"/>
      <c r="BIY566" s="259"/>
      <c r="BIZ566" s="394"/>
      <c r="BJA566" s="394"/>
      <c r="BJB566" s="270"/>
      <c r="BJC566" s="263"/>
      <c r="BJD566" s="271"/>
      <c r="BJE566" s="271"/>
      <c r="BJF566" s="271"/>
      <c r="BJG566" s="271"/>
      <c r="BJH566" s="271"/>
      <c r="BJI566" s="395"/>
      <c r="BJJ566" s="259"/>
      <c r="BJK566" s="259"/>
      <c r="BJL566" s="394"/>
      <c r="BJM566" s="394"/>
      <c r="BJN566" s="270"/>
      <c r="BJO566" s="263"/>
      <c r="BJP566" s="271"/>
      <c r="BJQ566" s="271"/>
      <c r="BJR566" s="271"/>
      <c r="BJS566" s="271"/>
      <c r="BJT566" s="271"/>
      <c r="BJU566" s="395"/>
      <c r="BJV566" s="259"/>
      <c r="BJW566" s="259"/>
      <c r="BJX566" s="394"/>
      <c r="BJY566" s="394"/>
      <c r="BJZ566" s="270"/>
      <c r="BKA566" s="263"/>
      <c r="BKB566" s="271"/>
      <c r="BKC566" s="271"/>
      <c r="BKD566" s="271"/>
      <c r="BKE566" s="271"/>
      <c r="BKF566" s="271"/>
      <c r="BKG566" s="395"/>
      <c r="BKH566" s="259"/>
      <c r="BKI566" s="259"/>
      <c r="BKJ566" s="394"/>
      <c r="BKK566" s="394"/>
      <c r="BKL566" s="270"/>
      <c r="BKM566" s="263"/>
      <c r="BKN566" s="271"/>
      <c r="BKO566" s="271"/>
      <c r="BKP566" s="271"/>
      <c r="BKQ566" s="271"/>
      <c r="BKR566" s="271"/>
      <c r="BKS566" s="395"/>
      <c r="BKT566" s="259"/>
      <c r="BKU566" s="259"/>
      <c r="BKV566" s="394"/>
      <c r="BKW566" s="394"/>
      <c r="BKX566" s="270"/>
      <c r="BKY566" s="263"/>
      <c r="BKZ566" s="271"/>
      <c r="BLA566" s="271"/>
      <c r="BLB566" s="271"/>
      <c r="BLC566" s="271"/>
      <c r="BLD566" s="271"/>
      <c r="BLE566" s="395"/>
      <c r="BLF566" s="259"/>
      <c r="BLG566" s="259"/>
      <c r="BLH566" s="394"/>
      <c r="BLI566" s="394"/>
      <c r="BLJ566" s="270"/>
      <c r="BLK566" s="263"/>
      <c r="BLL566" s="271"/>
      <c r="BLM566" s="271"/>
      <c r="BLN566" s="271"/>
      <c r="BLO566" s="271"/>
      <c r="BLP566" s="271"/>
      <c r="BLQ566" s="395"/>
      <c r="BLR566" s="259"/>
      <c r="BLS566" s="259"/>
      <c r="BLT566" s="394"/>
      <c r="BLU566" s="394"/>
      <c r="BLV566" s="270"/>
      <c r="BLW566" s="263"/>
      <c r="BLX566" s="271"/>
      <c r="BLY566" s="271"/>
      <c r="BLZ566" s="271"/>
      <c r="BMA566" s="271"/>
      <c r="BMB566" s="271"/>
      <c r="BMC566" s="395"/>
      <c r="BMD566" s="259"/>
      <c r="BME566" s="259"/>
      <c r="BMF566" s="394"/>
      <c r="BMG566" s="394"/>
      <c r="BMH566" s="270"/>
      <c r="BMI566" s="263"/>
      <c r="BMJ566" s="271"/>
      <c r="BMK566" s="271"/>
      <c r="BML566" s="271"/>
      <c r="BMM566" s="271"/>
      <c r="BMN566" s="271"/>
      <c r="BMO566" s="395"/>
      <c r="BMP566" s="259"/>
      <c r="BMQ566" s="259"/>
      <c r="BMR566" s="394"/>
      <c r="BMS566" s="394"/>
      <c r="BMT566" s="270"/>
      <c r="BMU566" s="263"/>
      <c r="BMV566" s="271"/>
      <c r="BMW566" s="271"/>
      <c r="BMX566" s="271"/>
      <c r="BMY566" s="271"/>
      <c r="BMZ566" s="271"/>
      <c r="BNA566" s="395"/>
      <c r="BNB566" s="259"/>
      <c r="BNC566" s="259"/>
      <c r="BND566" s="394"/>
      <c r="BNE566" s="394"/>
      <c r="BNF566" s="270"/>
      <c r="BNG566" s="263"/>
      <c r="BNH566" s="271"/>
      <c r="BNI566" s="271"/>
      <c r="BNJ566" s="271"/>
      <c r="BNK566" s="271"/>
      <c r="BNL566" s="271"/>
      <c r="BNM566" s="395"/>
      <c r="BNN566" s="259"/>
      <c r="BNO566" s="259"/>
      <c r="BNP566" s="394"/>
      <c r="BNQ566" s="394"/>
      <c r="BNR566" s="270"/>
      <c r="BNS566" s="263"/>
      <c r="BNT566" s="271"/>
      <c r="BNU566" s="271"/>
      <c r="BNV566" s="271"/>
      <c r="BNW566" s="271"/>
      <c r="BNX566" s="271"/>
      <c r="BNY566" s="395"/>
      <c r="BNZ566" s="259"/>
      <c r="BOA566" s="259"/>
      <c r="BOB566" s="394"/>
      <c r="BOC566" s="394"/>
      <c r="BOD566" s="270"/>
      <c r="BOE566" s="263"/>
      <c r="BOF566" s="271"/>
      <c r="BOG566" s="271"/>
      <c r="BOH566" s="271"/>
      <c r="BOI566" s="271"/>
      <c r="BOJ566" s="271"/>
      <c r="BOK566" s="395"/>
      <c r="BOL566" s="259"/>
      <c r="BOM566" s="259"/>
      <c r="BON566" s="394"/>
      <c r="BOO566" s="394"/>
      <c r="BOP566" s="270"/>
      <c r="BOQ566" s="263"/>
      <c r="BOR566" s="271"/>
      <c r="BOS566" s="271"/>
      <c r="BOT566" s="271"/>
      <c r="BOU566" s="271"/>
      <c r="BOV566" s="271"/>
      <c r="BOW566" s="395"/>
      <c r="BOX566" s="259"/>
      <c r="BOY566" s="259"/>
      <c r="BOZ566" s="394"/>
      <c r="BPA566" s="394"/>
      <c r="BPB566" s="270"/>
      <c r="BPC566" s="263"/>
      <c r="BPD566" s="271"/>
      <c r="BPE566" s="271"/>
      <c r="BPF566" s="271"/>
      <c r="BPG566" s="271"/>
      <c r="BPH566" s="271"/>
      <c r="BPI566" s="395"/>
      <c r="BPJ566" s="259"/>
      <c r="BPK566" s="259"/>
      <c r="BPL566" s="394"/>
      <c r="BPM566" s="394"/>
      <c r="BPN566" s="270"/>
      <c r="BPO566" s="263"/>
      <c r="BPP566" s="271"/>
      <c r="BPQ566" s="271"/>
      <c r="BPR566" s="271"/>
      <c r="BPS566" s="271"/>
      <c r="BPT566" s="271"/>
      <c r="BPU566" s="395"/>
      <c r="BPV566" s="259"/>
      <c r="BPW566" s="259"/>
      <c r="BPX566" s="394"/>
      <c r="BPY566" s="394"/>
      <c r="BPZ566" s="270"/>
      <c r="BQA566" s="263"/>
      <c r="BQB566" s="271"/>
      <c r="BQC566" s="271"/>
      <c r="BQD566" s="271"/>
      <c r="BQE566" s="271"/>
      <c r="BQF566" s="271"/>
      <c r="BQG566" s="395"/>
      <c r="BQH566" s="259"/>
      <c r="BQI566" s="259"/>
      <c r="BQJ566" s="394"/>
      <c r="BQK566" s="394"/>
      <c r="BQL566" s="270"/>
      <c r="BQM566" s="263"/>
      <c r="BQN566" s="271"/>
      <c r="BQO566" s="271"/>
      <c r="BQP566" s="271"/>
      <c r="BQQ566" s="271"/>
      <c r="BQR566" s="271"/>
      <c r="BQS566" s="395"/>
      <c r="BQT566" s="259"/>
      <c r="BQU566" s="259"/>
      <c r="BQV566" s="394"/>
      <c r="BQW566" s="394"/>
      <c r="BQX566" s="270"/>
      <c r="BQY566" s="263"/>
      <c r="BQZ566" s="271"/>
      <c r="BRA566" s="271"/>
      <c r="BRB566" s="271"/>
      <c r="BRC566" s="271"/>
      <c r="BRD566" s="271"/>
      <c r="BRE566" s="395"/>
      <c r="BRF566" s="259"/>
      <c r="BRG566" s="259"/>
      <c r="BRH566" s="394"/>
      <c r="BRI566" s="394"/>
      <c r="BRJ566" s="270"/>
      <c r="BRK566" s="263"/>
      <c r="BRL566" s="271"/>
      <c r="BRM566" s="271"/>
      <c r="BRN566" s="271"/>
      <c r="BRO566" s="271"/>
      <c r="BRP566" s="271"/>
      <c r="BRQ566" s="395"/>
      <c r="BRR566" s="259"/>
      <c r="BRS566" s="259"/>
      <c r="BRT566" s="394"/>
      <c r="BRU566" s="394"/>
      <c r="BRV566" s="270"/>
      <c r="BRW566" s="263"/>
      <c r="BRX566" s="271"/>
      <c r="BRY566" s="271"/>
      <c r="BRZ566" s="271"/>
      <c r="BSA566" s="271"/>
      <c r="BSB566" s="271"/>
      <c r="BSC566" s="395"/>
      <c r="BSD566" s="259"/>
      <c r="BSE566" s="259"/>
      <c r="BSF566" s="394"/>
      <c r="BSG566" s="394"/>
      <c r="BSH566" s="270"/>
      <c r="BSI566" s="263"/>
      <c r="BSJ566" s="271"/>
      <c r="BSK566" s="271"/>
      <c r="BSL566" s="271"/>
      <c r="BSM566" s="271"/>
      <c r="BSN566" s="271"/>
      <c r="BSO566" s="395"/>
      <c r="BSP566" s="259"/>
      <c r="BSQ566" s="259"/>
      <c r="BSR566" s="394"/>
      <c r="BSS566" s="394"/>
      <c r="BST566" s="270"/>
      <c r="BSU566" s="263"/>
      <c r="BSV566" s="271"/>
      <c r="BSW566" s="271"/>
      <c r="BSX566" s="271"/>
      <c r="BSY566" s="271"/>
      <c r="BSZ566" s="271"/>
      <c r="BTA566" s="395"/>
      <c r="BTB566" s="259"/>
      <c r="BTC566" s="259"/>
      <c r="BTD566" s="394"/>
      <c r="BTE566" s="394"/>
      <c r="BTF566" s="270"/>
      <c r="BTG566" s="263"/>
      <c r="BTH566" s="271"/>
      <c r="BTI566" s="271"/>
      <c r="BTJ566" s="271"/>
      <c r="BTK566" s="271"/>
      <c r="BTL566" s="271"/>
      <c r="BTM566" s="395"/>
      <c r="BTN566" s="259"/>
      <c r="BTO566" s="259"/>
      <c r="BTP566" s="394"/>
      <c r="BTQ566" s="394"/>
      <c r="BTR566" s="270"/>
      <c r="BTS566" s="263"/>
      <c r="BTT566" s="271"/>
      <c r="BTU566" s="271"/>
      <c r="BTV566" s="271"/>
      <c r="BTW566" s="271"/>
      <c r="BTX566" s="271"/>
      <c r="BTY566" s="395"/>
      <c r="BTZ566" s="259"/>
      <c r="BUA566" s="259"/>
      <c r="BUB566" s="394"/>
      <c r="BUC566" s="394"/>
      <c r="BUD566" s="270"/>
      <c r="BUE566" s="263"/>
      <c r="BUF566" s="271"/>
      <c r="BUG566" s="271"/>
      <c r="BUH566" s="271"/>
      <c r="BUI566" s="271"/>
      <c r="BUJ566" s="271"/>
      <c r="BUK566" s="395"/>
      <c r="BUL566" s="259"/>
      <c r="BUM566" s="259"/>
      <c r="BUN566" s="394"/>
      <c r="BUO566" s="394"/>
      <c r="BUP566" s="270"/>
      <c r="BUQ566" s="263"/>
      <c r="BUR566" s="271"/>
      <c r="BUS566" s="271"/>
      <c r="BUT566" s="271"/>
      <c r="BUU566" s="271"/>
      <c r="BUV566" s="271"/>
      <c r="BUW566" s="395"/>
      <c r="BUX566" s="259"/>
      <c r="BUY566" s="259"/>
      <c r="BUZ566" s="394"/>
      <c r="BVA566" s="394"/>
      <c r="BVB566" s="270"/>
      <c r="BVC566" s="263"/>
      <c r="BVD566" s="271"/>
      <c r="BVE566" s="271"/>
      <c r="BVF566" s="271"/>
      <c r="BVG566" s="271"/>
      <c r="BVH566" s="271"/>
      <c r="BVI566" s="395"/>
      <c r="BVJ566" s="259"/>
      <c r="BVK566" s="259"/>
      <c r="BVL566" s="394"/>
      <c r="BVM566" s="394"/>
      <c r="BVN566" s="270"/>
      <c r="BVO566" s="263"/>
      <c r="BVP566" s="271"/>
      <c r="BVQ566" s="271"/>
      <c r="BVR566" s="271"/>
      <c r="BVS566" s="271"/>
      <c r="BVT566" s="271"/>
      <c r="BVU566" s="395"/>
      <c r="BVV566" s="259"/>
      <c r="BVW566" s="259"/>
      <c r="BVX566" s="394"/>
      <c r="BVY566" s="394"/>
      <c r="BVZ566" s="270"/>
      <c r="BWA566" s="263"/>
      <c r="BWB566" s="271"/>
      <c r="BWC566" s="271"/>
      <c r="BWD566" s="271"/>
      <c r="BWE566" s="271"/>
      <c r="BWF566" s="271"/>
      <c r="BWG566" s="395"/>
      <c r="BWH566" s="259"/>
      <c r="BWI566" s="259"/>
      <c r="BWJ566" s="394"/>
      <c r="BWK566" s="394"/>
      <c r="BWL566" s="270"/>
      <c r="BWM566" s="263"/>
      <c r="BWN566" s="271"/>
      <c r="BWO566" s="271"/>
      <c r="BWP566" s="271"/>
      <c r="BWQ566" s="271"/>
      <c r="BWR566" s="271"/>
      <c r="BWS566" s="395"/>
      <c r="BWT566" s="259"/>
      <c r="BWU566" s="259"/>
      <c r="BWV566" s="394"/>
      <c r="BWW566" s="394"/>
      <c r="BWX566" s="270"/>
      <c r="BWY566" s="263"/>
      <c r="BWZ566" s="271"/>
      <c r="BXA566" s="271"/>
      <c r="BXB566" s="271"/>
      <c r="BXC566" s="271"/>
      <c r="BXD566" s="271"/>
      <c r="BXE566" s="395"/>
      <c r="BXF566" s="259"/>
      <c r="BXG566" s="259"/>
      <c r="BXH566" s="394"/>
      <c r="BXI566" s="394"/>
      <c r="BXJ566" s="270"/>
      <c r="BXK566" s="263"/>
      <c r="BXL566" s="271"/>
      <c r="BXM566" s="271"/>
      <c r="BXN566" s="271"/>
      <c r="BXO566" s="271"/>
      <c r="BXP566" s="271"/>
      <c r="BXQ566" s="395"/>
      <c r="BXR566" s="259"/>
      <c r="BXS566" s="259"/>
      <c r="BXT566" s="394"/>
      <c r="BXU566" s="394"/>
      <c r="BXV566" s="270"/>
      <c r="BXW566" s="263"/>
      <c r="BXX566" s="271"/>
      <c r="BXY566" s="271"/>
      <c r="BXZ566" s="271"/>
      <c r="BYA566" s="271"/>
      <c r="BYB566" s="271"/>
      <c r="BYC566" s="395"/>
      <c r="BYD566" s="259"/>
      <c r="BYE566" s="259"/>
      <c r="BYF566" s="394"/>
      <c r="BYG566" s="394"/>
      <c r="BYH566" s="270"/>
      <c r="BYI566" s="263"/>
      <c r="BYJ566" s="271"/>
      <c r="BYK566" s="271"/>
      <c r="BYL566" s="271"/>
      <c r="BYM566" s="271"/>
      <c r="BYN566" s="271"/>
      <c r="BYO566" s="395"/>
      <c r="BYP566" s="259"/>
      <c r="BYQ566" s="259"/>
      <c r="BYR566" s="394"/>
      <c r="BYS566" s="394"/>
      <c r="BYT566" s="270"/>
      <c r="BYU566" s="263"/>
      <c r="BYV566" s="271"/>
      <c r="BYW566" s="271"/>
      <c r="BYX566" s="271"/>
      <c r="BYY566" s="271"/>
      <c r="BYZ566" s="271"/>
      <c r="BZA566" s="395"/>
      <c r="BZB566" s="259"/>
      <c r="BZC566" s="259"/>
      <c r="BZD566" s="394"/>
      <c r="BZE566" s="394"/>
      <c r="BZF566" s="270"/>
      <c r="BZG566" s="263"/>
      <c r="BZH566" s="271"/>
      <c r="BZI566" s="271"/>
      <c r="BZJ566" s="271"/>
      <c r="BZK566" s="271"/>
      <c r="BZL566" s="271"/>
      <c r="BZM566" s="395"/>
      <c r="BZN566" s="259"/>
      <c r="BZO566" s="259"/>
      <c r="BZP566" s="394"/>
      <c r="BZQ566" s="394"/>
      <c r="BZR566" s="270"/>
      <c r="BZS566" s="263"/>
      <c r="BZT566" s="271"/>
      <c r="BZU566" s="271"/>
      <c r="BZV566" s="271"/>
      <c r="BZW566" s="271"/>
      <c r="BZX566" s="271"/>
      <c r="BZY566" s="395"/>
      <c r="BZZ566" s="259"/>
      <c r="CAA566" s="259"/>
      <c r="CAB566" s="394"/>
      <c r="CAC566" s="394"/>
      <c r="CAD566" s="270"/>
      <c r="CAE566" s="263"/>
      <c r="CAF566" s="271"/>
      <c r="CAG566" s="271"/>
      <c r="CAH566" s="271"/>
      <c r="CAI566" s="271"/>
      <c r="CAJ566" s="271"/>
      <c r="CAK566" s="395"/>
      <c r="CAL566" s="259"/>
      <c r="CAM566" s="259"/>
      <c r="CAN566" s="394"/>
      <c r="CAO566" s="394"/>
      <c r="CAP566" s="270"/>
      <c r="CAQ566" s="263"/>
      <c r="CAR566" s="271"/>
      <c r="CAS566" s="271"/>
      <c r="CAT566" s="271"/>
      <c r="CAU566" s="271"/>
      <c r="CAV566" s="271"/>
      <c r="CAW566" s="395"/>
      <c r="CAX566" s="259"/>
      <c r="CAY566" s="259"/>
      <c r="CAZ566" s="394"/>
      <c r="CBA566" s="394"/>
      <c r="CBB566" s="270"/>
      <c r="CBC566" s="263"/>
      <c r="CBD566" s="271"/>
      <c r="CBE566" s="271"/>
      <c r="CBF566" s="271"/>
      <c r="CBG566" s="271"/>
      <c r="CBH566" s="271"/>
      <c r="CBI566" s="395"/>
      <c r="CBJ566" s="259"/>
      <c r="CBK566" s="259"/>
      <c r="CBL566" s="394"/>
      <c r="CBM566" s="394"/>
      <c r="CBN566" s="270"/>
      <c r="CBO566" s="263"/>
      <c r="CBP566" s="271"/>
      <c r="CBQ566" s="271"/>
      <c r="CBR566" s="271"/>
      <c r="CBS566" s="271"/>
      <c r="CBT566" s="271"/>
      <c r="CBU566" s="395"/>
      <c r="CBV566" s="259"/>
      <c r="CBW566" s="259"/>
      <c r="CBX566" s="394"/>
      <c r="CBY566" s="394"/>
      <c r="CBZ566" s="270"/>
      <c r="CCA566" s="263"/>
      <c r="CCB566" s="271"/>
      <c r="CCC566" s="271"/>
      <c r="CCD566" s="271"/>
      <c r="CCE566" s="271"/>
      <c r="CCF566" s="271"/>
      <c r="CCG566" s="395"/>
      <c r="CCH566" s="259"/>
      <c r="CCI566" s="259"/>
      <c r="CCJ566" s="394"/>
      <c r="CCK566" s="394"/>
      <c r="CCL566" s="270"/>
      <c r="CCM566" s="263"/>
      <c r="CCN566" s="271"/>
      <c r="CCO566" s="271"/>
      <c r="CCP566" s="271"/>
      <c r="CCQ566" s="271"/>
      <c r="CCR566" s="271"/>
      <c r="CCS566" s="395"/>
      <c r="CCT566" s="259"/>
      <c r="CCU566" s="259"/>
      <c r="CCV566" s="394"/>
      <c r="CCW566" s="394"/>
      <c r="CCX566" s="270"/>
      <c r="CCY566" s="263"/>
      <c r="CCZ566" s="271"/>
      <c r="CDA566" s="271"/>
      <c r="CDB566" s="271"/>
      <c r="CDC566" s="271"/>
      <c r="CDD566" s="271"/>
      <c r="CDE566" s="395"/>
      <c r="CDF566" s="259"/>
      <c r="CDG566" s="259"/>
      <c r="CDH566" s="394"/>
      <c r="CDI566" s="394"/>
      <c r="CDJ566" s="270"/>
      <c r="CDK566" s="263"/>
      <c r="CDL566" s="271"/>
      <c r="CDM566" s="271"/>
      <c r="CDN566" s="271"/>
      <c r="CDO566" s="271"/>
      <c r="CDP566" s="271"/>
      <c r="CDQ566" s="395"/>
      <c r="CDR566" s="259"/>
      <c r="CDS566" s="259"/>
      <c r="CDT566" s="394"/>
      <c r="CDU566" s="394"/>
      <c r="CDV566" s="270"/>
      <c r="CDW566" s="263"/>
      <c r="CDX566" s="271"/>
      <c r="CDY566" s="271"/>
      <c r="CDZ566" s="271"/>
      <c r="CEA566" s="271"/>
      <c r="CEB566" s="271"/>
      <c r="CEC566" s="395"/>
      <c r="CED566" s="259"/>
      <c r="CEE566" s="259"/>
      <c r="CEF566" s="394"/>
      <c r="CEG566" s="394"/>
      <c r="CEH566" s="270"/>
      <c r="CEI566" s="263"/>
      <c r="CEJ566" s="271"/>
      <c r="CEK566" s="271"/>
      <c r="CEL566" s="271"/>
      <c r="CEM566" s="271"/>
      <c r="CEN566" s="271"/>
      <c r="CEO566" s="395"/>
      <c r="CEP566" s="259"/>
      <c r="CEQ566" s="259"/>
      <c r="CER566" s="394"/>
      <c r="CES566" s="394"/>
      <c r="CET566" s="270"/>
      <c r="CEU566" s="263"/>
      <c r="CEV566" s="271"/>
      <c r="CEW566" s="271"/>
      <c r="CEX566" s="271"/>
      <c r="CEY566" s="271"/>
      <c r="CEZ566" s="271"/>
      <c r="CFA566" s="395"/>
      <c r="CFB566" s="259"/>
      <c r="CFC566" s="259"/>
      <c r="CFD566" s="394"/>
      <c r="CFE566" s="394"/>
      <c r="CFF566" s="270"/>
      <c r="CFG566" s="263"/>
      <c r="CFH566" s="271"/>
      <c r="CFI566" s="271"/>
      <c r="CFJ566" s="271"/>
      <c r="CFK566" s="271"/>
      <c r="CFL566" s="271"/>
      <c r="CFM566" s="395"/>
      <c r="CFN566" s="259"/>
      <c r="CFO566" s="259"/>
      <c r="CFP566" s="394"/>
      <c r="CFQ566" s="394"/>
      <c r="CFR566" s="270"/>
      <c r="CFS566" s="263"/>
      <c r="CFT566" s="271"/>
      <c r="CFU566" s="271"/>
      <c r="CFV566" s="271"/>
      <c r="CFW566" s="271"/>
      <c r="CFX566" s="271"/>
      <c r="CFY566" s="395"/>
      <c r="CFZ566" s="259"/>
      <c r="CGA566" s="259"/>
      <c r="CGB566" s="394"/>
      <c r="CGC566" s="394"/>
      <c r="CGD566" s="270"/>
      <c r="CGE566" s="263"/>
      <c r="CGF566" s="271"/>
      <c r="CGG566" s="271"/>
      <c r="CGH566" s="271"/>
      <c r="CGI566" s="271"/>
      <c r="CGJ566" s="271"/>
      <c r="CGK566" s="395"/>
      <c r="CGL566" s="259"/>
      <c r="CGM566" s="259"/>
      <c r="CGN566" s="394"/>
      <c r="CGO566" s="394"/>
      <c r="CGP566" s="270"/>
      <c r="CGQ566" s="263"/>
      <c r="CGR566" s="271"/>
      <c r="CGS566" s="271"/>
      <c r="CGT566" s="271"/>
      <c r="CGU566" s="271"/>
      <c r="CGV566" s="271"/>
      <c r="CGW566" s="395"/>
      <c r="CGX566" s="259"/>
      <c r="CGY566" s="259"/>
      <c r="CGZ566" s="394"/>
      <c r="CHA566" s="394"/>
      <c r="CHB566" s="270"/>
      <c r="CHC566" s="263"/>
      <c r="CHD566" s="271"/>
      <c r="CHE566" s="271"/>
      <c r="CHF566" s="271"/>
      <c r="CHG566" s="271"/>
      <c r="CHH566" s="271"/>
      <c r="CHI566" s="395"/>
      <c r="CHJ566" s="259"/>
      <c r="CHK566" s="259"/>
      <c r="CHL566" s="394"/>
      <c r="CHM566" s="394"/>
      <c r="CHN566" s="270"/>
      <c r="CHO566" s="263"/>
      <c r="CHP566" s="271"/>
      <c r="CHQ566" s="271"/>
      <c r="CHR566" s="271"/>
      <c r="CHS566" s="271"/>
      <c r="CHT566" s="271"/>
      <c r="CHU566" s="395"/>
      <c r="CHV566" s="259"/>
      <c r="CHW566" s="259"/>
      <c r="CHX566" s="394"/>
      <c r="CHY566" s="394"/>
      <c r="CHZ566" s="270"/>
      <c r="CIA566" s="263"/>
      <c r="CIB566" s="271"/>
      <c r="CIC566" s="271"/>
      <c r="CID566" s="271"/>
      <c r="CIE566" s="271"/>
      <c r="CIF566" s="271"/>
      <c r="CIG566" s="395"/>
      <c r="CIH566" s="259"/>
      <c r="CII566" s="259"/>
      <c r="CIJ566" s="394"/>
      <c r="CIK566" s="394"/>
      <c r="CIL566" s="270"/>
      <c r="CIM566" s="263"/>
      <c r="CIN566" s="271"/>
      <c r="CIO566" s="271"/>
      <c r="CIP566" s="271"/>
      <c r="CIQ566" s="271"/>
      <c r="CIR566" s="271"/>
      <c r="CIS566" s="395"/>
      <c r="CIT566" s="259"/>
      <c r="CIU566" s="259"/>
      <c r="CIV566" s="394"/>
      <c r="CIW566" s="394"/>
      <c r="CIX566" s="270"/>
      <c r="CIY566" s="263"/>
      <c r="CIZ566" s="271"/>
      <c r="CJA566" s="271"/>
      <c r="CJB566" s="271"/>
      <c r="CJC566" s="271"/>
      <c r="CJD566" s="271"/>
      <c r="CJE566" s="395"/>
      <c r="CJF566" s="259"/>
      <c r="CJG566" s="259"/>
      <c r="CJH566" s="394"/>
      <c r="CJI566" s="394"/>
      <c r="CJJ566" s="270"/>
      <c r="CJK566" s="263"/>
      <c r="CJL566" s="271"/>
      <c r="CJM566" s="271"/>
      <c r="CJN566" s="271"/>
      <c r="CJO566" s="271"/>
      <c r="CJP566" s="271"/>
      <c r="CJQ566" s="395"/>
      <c r="CJR566" s="259"/>
      <c r="CJS566" s="259"/>
      <c r="CJT566" s="394"/>
      <c r="CJU566" s="394"/>
      <c r="CJV566" s="270"/>
      <c r="CJW566" s="263"/>
      <c r="CJX566" s="271"/>
      <c r="CJY566" s="271"/>
      <c r="CJZ566" s="271"/>
      <c r="CKA566" s="271"/>
      <c r="CKB566" s="271"/>
      <c r="CKC566" s="395"/>
      <c r="CKD566" s="259"/>
      <c r="CKE566" s="259"/>
      <c r="CKF566" s="394"/>
      <c r="CKG566" s="394"/>
      <c r="CKH566" s="270"/>
      <c r="CKI566" s="263"/>
      <c r="CKJ566" s="271"/>
      <c r="CKK566" s="271"/>
      <c r="CKL566" s="271"/>
      <c r="CKM566" s="271"/>
      <c r="CKN566" s="271"/>
      <c r="CKO566" s="395"/>
      <c r="CKP566" s="259"/>
      <c r="CKQ566" s="259"/>
      <c r="CKR566" s="394"/>
      <c r="CKS566" s="394"/>
      <c r="CKT566" s="270"/>
      <c r="CKU566" s="263"/>
      <c r="CKV566" s="271"/>
      <c r="CKW566" s="271"/>
      <c r="CKX566" s="271"/>
      <c r="CKY566" s="271"/>
      <c r="CKZ566" s="271"/>
      <c r="CLA566" s="395"/>
      <c r="CLB566" s="259"/>
      <c r="CLC566" s="259"/>
      <c r="CLD566" s="394"/>
      <c r="CLE566" s="394"/>
      <c r="CLF566" s="270"/>
      <c r="CLG566" s="263"/>
      <c r="CLH566" s="271"/>
      <c r="CLI566" s="271"/>
      <c r="CLJ566" s="271"/>
      <c r="CLK566" s="271"/>
      <c r="CLL566" s="271"/>
      <c r="CLM566" s="395"/>
      <c r="CLN566" s="259"/>
      <c r="CLO566" s="259"/>
      <c r="CLP566" s="394"/>
      <c r="CLQ566" s="394"/>
      <c r="CLR566" s="270"/>
      <c r="CLS566" s="263"/>
      <c r="CLT566" s="271"/>
      <c r="CLU566" s="271"/>
      <c r="CLV566" s="271"/>
      <c r="CLW566" s="271"/>
      <c r="CLX566" s="271"/>
      <c r="CLY566" s="395"/>
      <c r="CLZ566" s="259"/>
      <c r="CMA566" s="259"/>
      <c r="CMB566" s="394"/>
      <c r="CMC566" s="394"/>
      <c r="CMD566" s="270"/>
      <c r="CME566" s="263"/>
      <c r="CMF566" s="271"/>
      <c r="CMG566" s="271"/>
      <c r="CMH566" s="271"/>
      <c r="CMI566" s="271"/>
      <c r="CMJ566" s="271"/>
      <c r="CMK566" s="395"/>
      <c r="CML566" s="259"/>
      <c r="CMM566" s="259"/>
      <c r="CMN566" s="394"/>
      <c r="CMO566" s="394"/>
      <c r="CMP566" s="270"/>
      <c r="CMQ566" s="263"/>
      <c r="CMR566" s="271"/>
      <c r="CMS566" s="271"/>
      <c r="CMT566" s="271"/>
      <c r="CMU566" s="271"/>
      <c r="CMV566" s="271"/>
      <c r="CMW566" s="395"/>
      <c r="CMX566" s="259"/>
      <c r="CMY566" s="259"/>
      <c r="CMZ566" s="394"/>
      <c r="CNA566" s="394"/>
      <c r="CNB566" s="270"/>
      <c r="CNC566" s="263"/>
      <c r="CND566" s="271"/>
      <c r="CNE566" s="271"/>
      <c r="CNF566" s="271"/>
      <c r="CNG566" s="271"/>
      <c r="CNH566" s="271"/>
      <c r="CNI566" s="395"/>
      <c r="CNJ566" s="259"/>
      <c r="CNK566" s="259"/>
      <c r="CNL566" s="394"/>
      <c r="CNM566" s="394"/>
      <c r="CNN566" s="270"/>
      <c r="CNO566" s="263"/>
      <c r="CNP566" s="271"/>
      <c r="CNQ566" s="271"/>
      <c r="CNR566" s="271"/>
      <c r="CNS566" s="271"/>
      <c r="CNT566" s="271"/>
      <c r="CNU566" s="395"/>
      <c r="CNV566" s="259"/>
      <c r="CNW566" s="259"/>
      <c r="CNX566" s="394"/>
      <c r="CNY566" s="394"/>
      <c r="CNZ566" s="270"/>
      <c r="COA566" s="263"/>
      <c r="COB566" s="271"/>
      <c r="COC566" s="271"/>
      <c r="COD566" s="271"/>
      <c r="COE566" s="271"/>
      <c r="COF566" s="271"/>
      <c r="COG566" s="395"/>
      <c r="COH566" s="259"/>
      <c r="COI566" s="259"/>
      <c r="COJ566" s="394"/>
      <c r="COK566" s="394"/>
      <c r="COL566" s="270"/>
      <c r="COM566" s="263"/>
      <c r="CON566" s="271"/>
      <c r="COO566" s="271"/>
      <c r="COP566" s="271"/>
      <c r="COQ566" s="271"/>
      <c r="COR566" s="271"/>
      <c r="COS566" s="395"/>
      <c r="COT566" s="259"/>
      <c r="COU566" s="259"/>
      <c r="COV566" s="394"/>
      <c r="COW566" s="394"/>
      <c r="COX566" s="270"/>
      <c r="COY566" s="263"/>
      <c r="COZ566" s="271"/>
      <c r="CPA566" s="271"/>
      <c r="CPB566" s="271"/>
      <c r="CPC566" s="271"/>
      <c r="CPD566" s="271"/>
      <c r="CPE566" s="395"/>
      <c r="CPF566" s="259"/>
      <c r="CPG566" s="259"/>
      <c r="CPH566" s="394"/>
      <c r="CPI566" s="394"/>
      <c r="CPJ566" s="270"/>
      <c r="CPK566" s="263"/>
      <c r="CPL566" s="271"/>
      <c r="CPM566" s="271"/>
      <c r="CPN566" s="271"/>
      <c r="CPO566" s="271"/>
      <c r="CPP566" s="271"/>
      <c r="CPQ566" s="395"/>
      <c r="CPR566" s="259"/>
      <c r="CPS566" s="259"/>
      <c r="CPT566" s="394"/>
      <c r="CPU566" s="394"/>
      <c r="CPV566" s="270"/>
      <c r="CPW566" s="263"/>
      <c r="CPX566" s="271"/>
      <c r="CPY566" s="271"/>
      <c r="CPZ566" s="271"/>
      <c r="CQA566" s="271"/>
      <c r="CQB566" s="271"/>
      <c r="CQC566" s="395"/>
      <c r="CQD566" s="259"/>
      <c r="CQE566" s="259"/>
      <c r="CQF566" s="394"/>
      <c r="CQG566" s="394"/>
      <c r="CQH566" s="270"/>
      <c r="CQI566" s="263"/>
      <c r="CQJ566" s="271"/>
      <c r="CQK566" s="271"/>
      <c r="CQL566" s="271"/>
      <c r="CQM566" s="271"/>
      <c r="CQN566" s="271"/>
      <c r="CQO566" s="395"/>
      <c r="CQP566" s="259"/>
      <c r="CQQ566" s="259"/>
      <c r="CQR566" s="394"/>
      <c r="CQS566" s="394"/>
      <c r="CQT566" s="270"/>
      <c r="CQU566" s="263"/>
      <c r="CQV566" s="271"/>
      <c r="CQW566" s="271"/>
      <c r="CQX566" s="271"/>
      <c r="CQY566" s="271"/>
      <c r="CQZ566" s="271"/>
      <c r="CRA566" s="395"/>
      <c r="CRB566" s="259"/>
      <c r="CRC566" s="259"/>
      <c r="CRD566" s="394"/>
      <c r="CRE566" s="394"/>
      <c r="CRF566" s="270"/>
      <c r="CRG566" s="263"/>
      <c r="CRH566" s="271"/>
      <c r="CRI566" s="271"/>
      <c r="CRJ566" s="271"/>
      <c r="CRK566" s="271"/>
      <c r="CRL566" s="271"/>
      <c r="CRM566" s="395"/>
      <c r="CRN566" s="259"/>
      <c r="CRO566" s="259"/>
      <c r="CRP566" s="394"/>
      <c r="CRQ566" s="394"/>
      <c r="CRR566" s="270"/>
      <c r="CRS566" s="263"/>
      <c r="CRT566" s="271"/>
      <c r="CRU566" s="271"/>
      <c r="CRV566" s="271"/>
      <c r="CRW566" s="271"/>
      <c r="CRX566" s="271"/>
      <c r="CRY566" s="395"/>
      <c r="CRZ566" s="259"/>
      <c r="CSA566" s="259"/>
      <c r="CSB566" s="394"/>
      <c r="CSC566" s="394"/>
      <c r="CSD566" s="270"/>
      <c r="CSE566" s="263"/>
      <c r="CSF566" s="271"/>
      <c r="CSG566" s="271"/>
      <c r="CSH566" s="271"/>
      <c r="CSI566" s="271"/>
      <c r="CSJ566" s="271"/>
      <c r="CSK566" s="395"/>
      <c r="CSL566" s="259"/>
      <c r="CSM566" s="259"/>
      <c r="CSN566" s="394"/>
      <c r="CSO566" s="394"/>
      <c r="CSP566" s="270"/>
      <c r="CSQ566" s="263"/>
      <c r="CSR566" s="271"/>
      <c r="CSS566" s="271"/>
      <c r="CST566" s="271"/>
      <c r="CSU566" s="271"/>
      <c r="CSV566" s="271"/>
      <c r="CSW566" s="395"/>
      <c r="CSX566" s="259"/>
      <c r="CSY566" s="259"/>
      <c r="CSZ566" s="394"/>
      <c r="CTA566" s="394"/>
      <c r="CTB566" s="270"/>
      <c r="CTC566" s="263"/>
      <c r="CTD566" s="271"/>
      <c r="CTE566" s="271"/>
      <c r="CTF566" s="271"/>
      <c r="CTG566" s="271"/>
      <c r="CTH566" s="271"/>
      <c r="CTI566" s="395"/>
      <c r="CTJ566" s="259"/>
      <c r="CTK566" s="259"/>
      <c r="CTL566" s="394"/>
      <c r="CTM566" s="394"/>
      <c r="CTN566" s="270"/>
      <c r="CTO566" s="263"/>
      <c r="CTP566" s="271"/>
      <c r="CTQ566" s="271"/>
      <c r="CTR566" s="271"/>
      <c r="CTS566" s="271"/>
      <c r="CTT566" s="271"/>
      <c r="CTU566" s="395"/>
      <c r="CTV566" s="259"/>
      <c r="CTW566" s="259"/>
      <c r="CTX566" s="394"/>
      <c r="CTY566" s="394"/>
      <c r="CTZ566" s="270"/>
      <c r="CUA566" s="263"/>
      <c r="CUB566" s="271"/>
      <c r="CUC566" s="271"/>
      <c r="CUD566" s="271"/>
      <c r="CUE566" s="271"/>
      <c r="CUF566" s="271"/>
      <c r="CUG566" s="395"/>
      <c r="CUH566" s="259"/>
      <c r="CUI566" s="259"/>
      <c r="CUJ566" s="394"/>
      <c r="CUK566" s="394"/>
      <c r="CUL566" s="270"/>
      <c r="CUM566" s="263"/>
      <c r="CUN566" s="271"/>
      <c r="CUO566" s="271"/>
      <c r="CUP566" s="271"/>
      <c r="CUQ566" s="271"/>
      <c r="CUR566" s="271"/>
      <c r="CUS566" s="395"/>
      <c r="CUT566" s="259"/>
      <c r="CUU566" s="259"/>
      <c r="CUV566" s="394"/>
      <c r="CUW566" s="394"/>
      <c r="CUX566" s="270"/>
      <c r="CUY566" s="263"/>
      <c r="CUZ566" s="271"/>
      <c r="CVA566" s="271"/>
      <c r="CVB566" s="271"/>
      <c r="CVC566" s="271"/>
      <c r="CVD566" s="271"/>
      <c r="CVE566" s="395"/>
      <c r="CVF566" s="259"/>
      <c r="CVG566" s="259"/>
      <c r="CVH566" s="394"/>
      <c r="CVI566" s="394"/>
      <c r="CVJ566" s="270"/>
      <c r="CVK566" s="263"/>
      <c r="CVL566" s="271"/>
      <c r="CVM566" s="271"/>
      <c r="CVN566" s="271"/>
      <c r="CVO566" s="271"/>
      <c r="CVP566" s="271"/>
      <c r="CVQ566" s="395"/>
      <c r="CVR566" s="259"/>
      <c r="CVS566" s="259"/>
      <c r="CVT566" s="394"/>
      <c r="CVU566" s="394"/>
      <c r="CVV566" s="270"/>
      <c r="CVW566" s="263"/>
      <c r="CVX566" s="271"/>
      <c r="CVY566" s="271"/>
      <c r="CVZ566" s="271"/>
      <c r="CWA566" s="271"/>
      <c r="CWB566" s="271"/>
      <c r="CWC566" s="395"/>
      <c r="CWD566" s="259"/>
      <c r="CWE566" s="259"/>
      <c r="CWF566" s="394"/>
      <c r="CWG566" s="394"/>
      <c r="CWH566" s="270"/>
      <c r="CWI566" s="263"/>
      <c r="CWJ566" s="271"/>
      <c r="CWK566" s="271"/>
      <c r="CWL566" s="271"/>
      <c r="CWM566" s="271"/>
      <c r="CWN566" s="271"/>
      <c r="CWO566" s="395"/>
      <c r="CWP566" s="259"/>
      <c r="CWQ566" s="259"/>
      <c r="CWR566" s="394"/>
      <c r="CWS566" s="394"/>
      <c r="CWT566" s="270"/>
      <c r="CWU566" s="263"/>
      <c r="CWV566" s="271"/>
      <c r="CWW566" s="271"/>
      <c r="CWX566" s="271"/>
      <c r="CWY566" s="271"/>
      <c r="CWZ566" s="271"/>
      <c r="CXA566" s="395"/>
      <c r="CXB566" s="259"/>
      <c r="CXC566" s="259"/>
      <c r="CXD566" s="394"/>
      <c r="CXE566" s="394"/>
      <c r="CXF566" s="270"/>
      <c r="CXG566" s="263"/>
      <c r="CXH566" s="271"/>
      <c r="CXI566" s="271"/>
      <c r="CXJ566" s="271"/>
      <c r="CXK566" s="271"/>
      <c r="CXL566" s="271"/>
      <c r="CXM566" s="395"/>
      <c r="CXN566" s="259"/>
      <c r="CXO566" s="259"/>
      <c r="CXP566" s="394"/>
      <c r="CXQ566" s="394"/>
      <c r="CXR566" s="270"/>
      <c r="CXS566" s="263"/>
      <c r="CXT566" s="271"/>
      <c r="CXU566" s="271"/>
      <c r="CXV566" s="271"/>
      <c r="CXW566" s="271"/>
      <c r="CXX566" s="271"/>
      <c r="CXY566" s="395"/>
      <c r="CXZ566" s="259"/>
      <c r="CYA566" s="259"/>
      <c r="CYB566" s="394"/>
      <c r="CYC566" s="394"/>
      <c r="CYD566" s="270"/>
      <c r="CYE566" s="263"/>
      <c r="CYF566" s="271"/>
      <c r="CYG566" s="271"/>
      <c r="CYH566" s="271"/>
      <c r="CYI566" s="271"/>
      <c r="CYJ566" s="271"/>
      <c r="CYK566" s="395"/>
      <c r="CYL566" s="259"/>
      <c r="CYM566" s="259"/>
      <c r="CYN566" s="394"/>
      <c r="CYO566" s="394"/>
      <c r="CYP566" s="270"/>
      <c r="CYQ566" s="263"/>
      <c r="CYR566" s="271"/>
      <c r="CYS566" s="271"/>
      <c r="CYT566" s="271"/>
      <c r="CYU566" s="271"/>
      <c r="CYV566" s="271"/>
      <c r="CYW566" s="395"/>
      <c r="CYX566" s="259"/>
      <c r="CYY566" s="259"/>
      <c r="CYZ566" s="394"/>
      <c r="CZA566" s="394"/>
      <c r="CZB566" s="270"/>
      <c r="CZC566" s="263"/>
      <c r="CZD566" s="271"/>
      <c r="CZE566" s="271"/>
      <c r="CZF566" s="271"/>
      <c r="CZG566" s="271"/>
      <c r="CZH566" s="271"/>
      <c r="CZI566" s="395"/>
      <c r="CZJ566" s="259"/>
      <c r="CZK566" s="259"/>
      <c r="CZL566" s="394"/>
      <c r="CZM566" s="394"/>
      <c r="CZN566" s="270"/>
      <c r="CZO566" s="263"/>
      <c r="CZP566" s="271"/>
      <c r="CZQ566" s="271"/>
      <c r="CZR566" s="271"/>
      <c r="CZS566" s="271"/>
      <c r="CZT566" s="271"/>
      <c r="CZU566" s="395"/>
      <c r="CZV566" s="259"/>
      <c r="CZW566" s="259"/>
      <c r="CZX566" s="394"/>
      <c r="CZY566" s="394"/>
      <c r="CZZ566" s="270"/>
      <c r="DAA566" s="263"/>
      <c r="DAB566" s="271"/>
      <c r="DAC566" s="271"/>
      <c r="DAD566" s="271"/>
      <c r="DAE566" s="271"/>
      <c r="DAF566" s="271"/>
      <c r="DAG566" s="395"/>
      <c r="DAH566" s="259"/>
      <c r="DAI566" s="259"/>
      <c r="DAJ566" s="394"/>
      <c r="DAK566" s="394"/>
      <c r="DAL566" s="270"/>
      <c r="DAM566" s="263"/>
      <c r="DAN566" s="271"/>
      <c r="DAO566" s="271"/>
      <c r="DAP566" s="271"/>
      <c r="DAQ566" s="271"/>
      <c r="DAR566" s="271"/>
      <c r="DAS566" s="395"/>
      <c r="DAT566" s="259"/>
      <c r="DAU566" s="259"/>
      <c r="DAV566" s="394"/>
      <c r="DAW566" s="394"/>
      <c r="DAX566" s="270"/>
      <c r="DAY566" s="263"/>
      <c r="DAZ566" s="271"/>
      <c r="DBA566" s="271"/>
      <c r="DBB566" s="271"/>
      <c r="DBC566" s="271"/>
      <c r="DBD566" s="271"/>
      <c r="DBE566" s="395"/>
      <c r="DBF566" s="259"/>
      <c r="DBG566" s="259"/>
      <c r="DBH566" s="394"/>
      <c r="DBI566" s="394"/>
      <c r="DBJ566" s="270"/>
      <c r="DBK566" s="263"/>
      <c r="DBL566" s="271"/>
      <c r="DBM566" s="271"/>
      <c r="DBN566" s="271"/>
      <c r="DBO566" s="271"/>
      <c r="DBP566" s="271"/>
      <c r="DBQ566" s="395"/>
      <c r="DBR566" s="259"/>
      <c r="DBS566" s="259"/>
      <c r="DBT566" s="394"/>
      <c r="DBU566" s="394"/>
      <c r="DBV566" s="270"/>
      <c r="DBW566" s="263"/>
      <c r="DBX566" s="271"/>
      <c r="DBY566" s="271"/>
      <c r="DBZ566" s="271"/>
      <c r="DCA566" s="271"/>
      <c r="DCB566" s="271"/>
      <c r="DCC566" s="395"/>
      <c r="DCD566" s="259"/>
      <c r="DCE566" s="259"/>
      <c r="DCF566" s="394"/>
      <c r="DCG566" s="394"/>
      <c r="DCH566" s="270"/>
      <c r="DCI566" s="263"/>
      <c r="DCJ566" s="271"/>
      <c r="DCK566" s="271"/>
      <c r="DCL566" s="271"/>
      <c r="DCM566" s="271"/>
      <c r="DCN566" s="271"/>
      <c r="DCO566" s="395"/>
      <c r="DCP566" s="259"/>
      <c r="DCQ566" s="259"/>
      <c r="DCR566" s="394"/>
      <c r="DCS566" s="394"/>
      <c r="DCT566" s="270"/>
      <c r="DCU566" s="263"/>
      <c r="DCV566" s="271"/>
      <c r="DCW566" s="271"/>
      <c r="DCX566" s="271"/>
      <c r="DCY566" s="271"/>
      <c r="DCZ566" s="271"/>
      <c r="DDA566" s="395"/>
      <c r="DDB566" s="259"/>
      <c r="DDC566" s="259"/>
      <c r="DDD566" s="394"/>
      <c r="DDE566" s="394"/>
      <c r="DDF566" s="270"/>
      <c r="DDG566" s="263"/>
      <c r="DDH566" s="271"/>
      <c r="DDI566" s="271"/>
      <c r="DDJ566" s="271"/>
      <c r="DDK566" s="271"/>
      <c r="DDL566" s="271"/>
      <c r="DDM566" s="395"/>
      <c r="DDN566" s="259"/>
      <c r="DDO566" s="259"/>
      <c r="DDP566" s="394"/>
      <c r="DDQ566" s="394"/>
      <c r="DDR566" s="270"/>
      <c r="DDS566" s="263"/>
      <c r="DDT566" s="271"/>
      <c r="DDU566" s="271"/>
      <c r="DDV566" s="271"/>
      <c r="DDW566" s="271"/>
      <c r="DDX566" s="271"/>
      <c r="DDY566" s="395"/>
      <c r="DDZ566" s="259"/>
      <c r="DEA566" s="259"/>
      <c r="DEB566" s="394"/>
      <c r="DEC566" s="394"/>
      <c r="DED566" s="270"/>
      <c r="DEE566" s="263"/>
      <c r="DEF566" s="271"/>
      <c r="DEG566" s="271"/>
      <c r="DEH566" s="271"/>
      <c r="DEI566" s="271"/>
      <c r="DEJ566" s="271"/>
      <c r="DEK566" s="395"/>
      <c r="DEL566" s="259"/>
      <c r="DEM566" s="259"/>
      <c r="DEN566" s="394"/>
      <c r="DEO566" s="394"/>
      <c r="DEP566" s="270"/>
      <c r="DEQ566" s="263"/>
      <c r="DER566" s="271"/>
      <c r="DES566" s="271"/>
      <c r="DET566" s="271"/>
      <c r="DEU566" s="271"/>
      <c r="DEV566" s="271"/>
      <c r="DEW566" s="395"/>
      <c r="DEX566" s="259"/>
      <c r="DEY566" s="259"/>
      <c r="DEZ566" s="394"/>
      <c r="DFA566" s="394"/>
      <c r="DFB566" s="270"/>
      <c r="DFC566" s="263"/>
      <c r="DFD566" s="271"/>
      <c r="DFE566" s="271"/>
      <c r="DFF566" s="271"/>
      <c r="DFG566" s="271"/>
      <c r="DFH566" s="271"/>
      <c r="DFI566" s="395"/>
      <c r="DFJ566" s="259"/>
      <c r="DFK566" s="259"/>
      <c r="DFL566" s="394"/>
      <c r="DFM566" s="394"/>
      <c r="DFN566" s="270"/>
      <c r="DFO566" s="263"/>
      <c r="DFP566" s="271"/>
      <c r="DFQ566" s="271"/>
      <c r="DFR566" s="271"/>
      <c r="DFS566" s="271"/>
      <c r="DFT566" s="271"/>
      <c r="DFU566" s="395"/>
      <c r="DFV566" s="259"/>
      <c r="DFW566" s="259"/>
      <c r="DFX566" s="394"/>
      <c r="DFY566" s="394"/>
      <c r="DFZ566" s="270"/>
      <c r="DGA566" s="263"/>
      <c r="DGB566" s="271"/>
      <c r="DGC566" s="271"/>
      <c r="DGD566" s="271"/>
      <c r="DGE566" s="271"/>
      <c r="DGF566" s="271"/>
      <c r="DGG566" s="395"/>
      <c r="DGH566" s="259"/>
      <c r="DGI566" s="259"/>
      <c r="DGJ566" s="394"/>
      <c r="DGK566" s="394"/>
      <c r="DGL566" s="270"/>
      <c r="DGM566" s="263"/>
      <c r="DGN566" s="271"/>
      <c r="DGO566" s="271"/>
      <c r="DGP566" s="271"/>
      <c r="DGQ566" s="271"/>
      <c r="DGR566" s="271"/>
      <c r="DGS566" s="395"/>
      <c r="DGT566" s="259"/>
      <c r="DGU566" s="259"/>
      <c r="DGV566" s="394"/>
      <c r="DGW566" s="394"/>
      <c r="DGX566" s="270"/>
      <c r="DGY566" s="263"/>
      <c r="DGZ566" s="271"/>
      <c r="DHA566" s="271"/>
      <c r="DHB566" s="271"/>
      <c r="DHC566" s="271"/>
      <c r="DHD566" s="271"/>
      <c r="DHE566" s="395"/>
      <c r="DHF566" s="259"/>
      <c r="DHG566" s="259"/>
      <c r="DHH566" s="394"/>
      <c r="DHI566" s="394"/>
      <c r="DHJ566" s="270"/>
      <c r="DHK566" s="263"/>
      <c r="DHL566" s="271"/>
      <c r="DHM566" s="271"/>
      <c r="DHN566" s="271"/>
      <c r="DHO566" s="271"/>
      <c r="DHP566" s="271"/>
      <c r="DHQ566" s="395"/>
      <c r="DHR566" s="259"/>
      <c r="DHS566" s="259"/>
      <c r="DHT566" s="394"/>
      <c r="DHU566" s="394"/>
      <c r="DHV566" s="270"/>
      <c r="DHW566" s="263"/>
      <c r="DHX566" s="271"/>
      <c r="DHY566" s="271"/>
      <c r="DHZ566" s="271"/>
      <c r="DIA566" s="271"/>
      <c r="DIB566" s="271"/>
      <c r="DIC566" s="395"/>
      <c r="DID566" s="259"/>
      <c r="DIE566" s="259"/>
      <c r="DIF566" s="394"/>
      <c r="DIG566" s="394"/>
      <c r="DIH566" s="270"/>
      <c r="DII566" s="263"/>
      <c r="DIJ566" s="271"/>
      <c r="DIK566" s="271"/>
      <c r="DIL566" s="271"/>
      <c r="DIM566" s="271"/>
      <c r="DIN566" s="271"/>
      <c r="DIO566" s="395"/>
      <c r="DIP566" s="259"/>
      <c r="DIQ566" s="259"/>
      <c r="DIR566" s="394"/>
      <c r="DIS566" s="394"/>
      <c r="DIT566" s="270"/>
      <c r="DIU566" s="263"/>
      <c r="DIV566" s="271"/>
      <c r="DIW566" s="271"/>
      <c r="DIX566" s="271"/>
      <c r="DIY566" s="271"/>
      <c r="DIZ566" s="271"/>
      <c r="DJA566" s="395"/>
      <c r="DJB566" s="259"/>
      <c r="DJC566" s="259"/>
      <c r="DJD566" s="394"/>
      <c r="DJE566" s="394"/>
      <c r="DJF566" s="270"/>
      <c r="DJG566" s="263"/>
      <c r="DJH566" s="271"/>
      <c r="DJI566" s="271"/>
      <c r="DJJ566" s="271"/>
      <c r="DJK566" s="271"/>
      <c r="DJL566" s="271"/>
      <c r="DJM566" s="395"/>
      <c r="DJN566" s="259"/>
      <c r="DJO566" s="259"/>
      <c r="DJP566" s="394"/>
      <c r="DJQ566" s="394"/>
      <c r="DJR566" s="270"/>
      <c r="DJS566" s="263"/>
      <c r="DJT566" s="271"/>
      <c r="DJU566" s="271"/>
      <c r="DJV566" s="271"/>
      <c r="DJW566" s="271"/>
      <c r="DJX566" s="271"/>
      <c r="DJY566" s="395"/>
      <c r="DJZ566" s="259"/>
      <c r="DKA566" s="259"/>
      <c r="DKB566" s="394"/>
      <c r="DKC566" s="394"/>
      <c r="DKD566" s="270"/>
      <c r="DKE566" s="263"/>
      <c r="DKF566" s="271"/>
      <c r="DKG566" s="271"/>
      <c r="DKH566" s="271"/>
      <c r="DKI566" s="271"/>
      <c r="DKJ566" s="271"/>
      <c r="DKK566" s="395"/>
      <c r="DKL566" s="259"/>
      <c r="DKM566" s="259"/>
      <c r="DKN566" s="394"/>
      <c r="DKO566" s="394"/>
      <c r="DKP566" s="270"/>
      <c r="DKQ566" s="263"/>
      <c r="DKR566" s="271"/>
      <c r="DKS566" s="271"/>
      <c r="DKT566" s="271"/>
      <c r="DKU566" s="271"/>
      <c r="DKV566" s="271"/>
      <c r="DKW566" s="395"/>
      <c r="DKX566" s="259"/>
      <c r="DKY566" s="259"/>
      <c r="DKZ566" s="394"/>
      <c r="DLA566" s="394"/>
      <c r="DLB566" s="270"/>
      <c r="DLC566" s="263"/>
      <c r="DLD566" s="271"/>
      <c r="DLE566" s="271"/>
      <c r="DLF566" s="271"/>
      <c r="DLG566" s="271"/>
      <c r="DLH566" s="271"/>
      <c r="DLI566" s="395"/>
      <c r="DLJ566" s="259"/>
      <c r="DLK566" s="259"/>
      <c r="DLL566" s="394"/>
      <c r="DLM566" s="394"/>
      <c r="DLN566" s="270"/>
      <c r="DLO566" s="263"/>
      <c r="DLP566" s="271"/>
      <c r="DLQ566" s="271"/>
      <c r="DLR566" s="271"/>
      <c r="DLS566" s="271"/>
      <c r="DLT566" s="271"/>
      <c r="DLU566" s="395"/>
      <c r="DLV566" s="259"/>
      <c r="DLW566" s="259"/>
      <c r="DLX566" s="394"/>
      <c r="DLY566" s="394"/>
      <c r="DLZ566" s="270"/>
      <c r="DMA566" s="263"/>
      <c r="DMB566" s="271"/>
      <c r="DMC566" s="271"/>
      <c r="DMD566" s="271"/>
      <c r="DME566" s="271"/>
      <c r="DMF566" s="271"/>
      <c r="DMG566" s="395"/>
      <c r="DMH566" s="259"/>
      <c r="DMI566" s="259"/>
      <c r="DMJ566" s="394"/>
      <c r="DMK566" s="394"/>
      <c r="DML566" s="270"/>
      <c r="DMM566" s="263"/>
      <c r="DMN566" s="271"/>
      <c r="DMO566" s="271"/>
      <c r="DMP566" s="271"/>
      <c r="DMQ566" s="271"/>
      <c r="DMR566" s="271"/>
      <c r="DMS566" s="395"/>
      <c r="DMT566" s="259"/>
      <c r="DMU566" s="259"/>
      <c r="DMV566" s="394"/>
      <c r="DMW566" s="394"/>
      <c r="DMX566" s="270"/>
      <c r="DMY566" s="263"/>
      <c r="DMZ566" s="271"/>
      <c r="DNA566" s="271"/>
      <c r="DNB566" s="271"/>
      <c r="DNC566" s="271"/>
      <c r="DND566" s="271"/>
      <c r="DNE566" s="395"/>
      <c r="DNF566" s="259"/>
      <c r="DNG566" s="259"/>
      <c r="DNH566" s="394"/>
      <c r="DNI566" s="394"/>
      <c r="DNJ566" s="270"/>
      <c r="DNK566" s="263"/>
      <c r="DNL566" s="271"/>
      <c r="DNM566" s="271"/>
      <c r="DNN566" s="271"/>
      <c r="DNO566" s="271"/>
      <c r="DNP566" s="271"/>
      <c r="DNQ566" s="395"/>
      <c r="DNR566" s="259"/>
      <c r="DNS566" s="259"/>
      <c r="DNT566" s="394"/>
      <c r="DNU566" s="394"/>
      <c r="DNV566" s="270"/>
      <c r="DNW566" s="263"/>
      <c r="DNX566" s="271"/>
      <c r="DNY566" s="271"/>
      <c r="DNZ566" s="271"/>
      <c r="DOA566" s="271"/>
      <c r="DOB566" s="271"/>
      <c r="DOC566" s="395"/>
      <c r="DOD566" s="259"/>
      <c r="DOE566" s="259"/>
      <c r="DOF566" s="394"/>
      <c r="DOG566" s="394"/>
      <c r="DOH566" s="270"/>
      <c r="DOI566" s="263"/>
      <c r="DOJ566" s="271"/>
      <c r="DOK566" s="271"/>
      <c r="DOL566" s="271"/>
      <c r="DOM566" s="271"/>
      <c r="DON566" s="271"/>
      <c r="DOO566" s="395"/>
      <c r="DOP566" s="259"/>
      <c r="DOQ566" s="259"/>
      <c r="DOR566" s="394"/>
      <c r="DOS566" s="394"/>
      <c r="DOT566" s="270"/>
      <c r="DOU566" s="263"/>
      <c r="DOV566" s="271"/>
      <c r="DOW566" s="271"/>
      <c r="DOX566" s="271"/>
      <c r="DOY566" s="271"/>
      <c r="DOZ566" s="271"/>
      <c r="DPA566" s="395"/>
      <c r="DPB566" s="259"/>
      <c r="DPC566" s="259"/>
      <c r="DPD566" s="394"/>
      <c r="DPE566" s="394"/>
      <c r="DPF566" s="270"/>
      <c r="DPG566" s="263"/>
      <c r="DPH566" s="271"/>
      <c r="DPI566" s="271"/>
      <c r="DPJ566" s="271"/>
      <c r="DPK566" s="271"/>
      <c r="DPL566" s="271"/>
      <c r="DPM566" s="395"/>
      <c r="DPN566" s="259"/>
      <c r="DPO566" s="259"/>
      <c r="DPP566" s="394"/>
      <c r="DPQ566" s="394"/>
      <c r="DPR566" s="270"/>
      <c r="DPS566" s="263"/>
      <c r="DPT566" s="271"/>
      <c r="DPU566" s="271"/>
      <c r="DPV566" s="271"/>
      <c r="DPW566" s="271"/>
      <c r="DPX566" s="271"/>
      <c r="DPY566" s="395"/>
      <c r="DPZ566" s="259"/>
      <c r="DQA566" s="259"/>
      <c r="DQB566" s="394"/>
      <c r="DQC566" s="394"/>
      <c r="DQD566" s="270"/>
      <c r="DQE566" s="263"/>
      <c r="DQF566" s="271"/>
      <c r="DQG566" s="271"/>
      <c r="DQH566" s="271"/>
      <c r="DQI566" s="271"/>
      <c r="DQJ566" s="271"/>
      <c r="DQK566" s="395"/>
      <c r="DQL566" s="259"/>
      <c r="DQM566" s="259"/>
      <c r="DQN566" s="394"/>
      <c r="DQO566" s="394"/>
      <c r="DQP566" s="270"/>
      <c r="DQQ566" s="263"/>
      <c r="DQR566" s="271"/>
      <c r="DQS566" s="271"/>
      <c r="DQT566" s="271"/>
      <c r="DQU566" s="271"/>
      <c r="DQV566" s="271"/>
      <c r="DQW566" s="395"/>
      <c r="DQX566" s="259"/>
      <c r="DQY566" s="259"/>
      <c r="DQZ566" s="394"/>
      <c r="DRA566" s="394"/>
      <c r="DRB566" s="270"/>
      <c r="DRC566" s="263"/>
      <c r="DRD566" s="271"/>
      <c r="DRE566" s="271"/>
      <c r="DRF566" s="271"/>
      <c r="DRG566" s="271"/>
      <c r="DRH566" s="271"/>
      <c r="DRI566" s="395"/>
      <c r="DRJ566" s="259"/>
      <c r="DRK566" s="259"/>
      <c r="DRL566" s="394"/>
      <c r="DRM566" s="394"/>
      <c r="DRN566" s="270"/>
      <c r="DRO566" s="263"/>
      <c r="DRP566" s="271"/>
      <c r="DRQ566" s="271"/>
      <c r="DRR566" s="271"/>
      <c r="DRS566" s="271"/>
      <c r="DRT566" s="271"/>
      <c r="DRU566" s="395"/>
      <c r="DRV566" s="259"/>
      <c r="DRW566" s="259"/>
      <c r="DRX566" s="394"/>
      <c r="DRY566" s="394"/>
      <c r="DRZ566" s="270"/>
      <c r="DSA566" s="263"/>
      <c r="DSB566" s="271"/>
      <c r="DSC566" s="271"/>
      <c r="DSD566" s="271"/>
      <c r="DSE566" s="271"/>
      <c r="DSF566" s="271"/>
      <c r="DSG566" s="395"/>
      <c r="DSH566" s="259"/>
      <c r="DSI566" s="259"/>
      <c r="DSJ566" s="394"/>
      <c r="DSK566" s="394"/>
      <c r="DSL566" s="270"/>
      <c r="DSM566" s="263"/>
      <c r="DSN566" s="271"/>
      <c r="DSO566" s="271"/>
      <c r="DSP566" s="271"/>
      <c r="DSQ566" s="271"/>
      <c r="DSR566" s="271"/>
      <c r="DSS566" s="395"/>
      <c r="DST566" s="259"/>
      <c r="DSU566" s="259"/>
      <c r="DSV566" s="394"/>
      <c r="DSW566" s="394"/>
      <c r="DSX566" s="270"/>
      <c r="DSY566" s="263"/>
      <c r="DSZ566" s="271"/>
      <c r="DTA566" s="271"/>
      <c r="DTB566" s="271"/>
      <c r="DTC566" s="271"/>
      <c r="DTD566" s="271"/>
      <c r="DTE566" s="395"/>
      <c r="DTF566" s="259"/>
      <c r="DTG566" s="259"/>
      <c r="DTH566" s="394"/>
      <c r="DTI566" s="394"/>
      <c r="DTJ566" s="270"/>
      <c r="DTK566" s="263"/>
      <c r="DTL566" s="271"/>
      <c r="DTM566" s="271"/>
      <c r="DTN566" s="271"/>
      <c r="DTO566" s="271"/>
      <c r="DTP566" s="271"/>
      <c r="DTQ566" s="395"/>
      <c r="DTR566" s="259"/>
      <c r="DTS566" s="259"/>
      <c r="DTT566" s="394"/>
      <c r="DTU566" s="394"/>
      <c r="DTV566" s="270"/>
      <c r="DTW566" s="263"/>
      <c r="DTX566" s="271"/>
      <c r="DTY566" s="271"/>
      <c r="DTZ566" s="271"/>
      <c r="DUA566" s="271"/>
      <c r="DUB566" s="271"/>
      <c r="DUC566" s="395"/>
      <c r="DUD566" s="259"/>
      <c r="DUE566" s="259"/>
      <c r="DUF566" s="394"/>
      <c r="DUG566" s="394"/>
      <c r="DUH566" s="270"/>
      <c r="DUI566" s="263"/>
      <c r="DUJ566" s="271"/>
      <c r="DUK566" s="271"/>
      <c r="DUL566" s="271"/>
      <c r="DUM566" s="271"/>
      <c r="DUN566" s="271"/>
      <c r="DUO566" s="395"/>
      <c r="DUP566" s="259"/>
      <c r="DUQ566" s="259"/>
      <c r="DUR566" s="394"/>
      <c r="DUS566" s="394"/>
      <c r="DUT566" s="270"/>
      <c r="DUU566" s="263"/>
      <c r="DUV566" s="271"/>
      <c r="DUW566" s="271"/>
      <c r="DUX566" s="271"/>
      <c r="DUY566" s="271"/>
      <c r="DUZ566" s="271"/>
      <c r="DVA566" s="395"/>
      <c r="DVB566" s="259"/>
      <c r="DVC566" s="259"/>
      <c r="DVD566" s="394"/>
      <c r="DVE566" s="394"/>
      <c r="DVF566" s="270"/>
      <c r="DVG566" s="263"/>
      <c r="DVH566" s="271"/>
      <c r="DVI566" s="271"/>
      <c r="DVJ566" s="271"/>
      <c r="DVK566" s="271"/>
      <c r="DVL566" s="271"/>
      <c r="DVM566" s="395"/>
      <c r="DVN566" s="259"/>
      <c r="DVO566" s="259"/>
      <c r="DVP566" s="394"/>
      <c r="DVQ566" s="394"/>
      <c r="DVR566" s="270"/>
      <c r="DVS566" s="263"/>
      <c r="DVT566" s="271"/>
      <c r="DVU566" s="271"/>
      <c r="DVV566" s="271"/>
      <c r="DVW566" s="271"/>
      <c r="DVX566" s="271"/>
      <c r="DVY566" s="395"/>
      <c r="DVZ566" s="259"/>
      <c r="DWA566" s="259"/>
      <c r="DWB566" s="394"/>
      <c r="DWC566" s="394"/>
      <c r="DWD566" s="270"/>
      <c r="DWE566" s="263"/>
      <c r="DWF566" s="271"/>
      <c r="DWG566" s="271"/>
      <c r="DWH566" s="271"/>
      <c r="DWI566" s="271"/>
      <c r="DWJ566" s="271"/>
      <c r="DWK566" s="395"/>
      <c r="DWL566" s="259"/>
      <c r="DWM566" s="259"/>
      <c r="DWN566" s="394"/>
      <c r="DWO566" s="394"/>
      <c r="DWP566" s="270"/>
      <c r="DWQ566" s="263"/>
      <c r="DWR566" s="271"/>
      <c r="DWS566" s="271"/>
      <c r="DWT566" s="271"/>
      <c r="DWU566" s="271"/>
      <c r="DWV566" s="271"/>
      <c r="DWW566" s="395"/>
      <c r="DWX566" s="259"/>
      <c r="DWY566" s="259"/>
      <c r="DWZ566" s="394"/>
      <c r="DXA566" s="394"/>
      <c r="DXB566" s="270"/>
      <c r="DXC566" s="263"/>
      <c r="DXD566" s="271"/>
      <c r="DXE566" s="271"/>
      <c r="DXF566" s="271"/>
      <c r="DXG566" s="271"/>
      <c r="DXH566" s="271"/>
      <c r="DXI566" s="395"/>
      <c r="DXJ566" s="259"/>
      <c r="DXK566" s="259"/>
      <c r="DXL566" s="394"/>
      <c r="DXM566" s="394"/>
      <c r="DXN566" s="270"/>
      <c r="DXO566" s="263"/>
      <c r="DXP566" s="271"/>
      <c r="DXQ566" s="271"/>
      <c r="DXR566" s="271"/>
      <c r="DXS566" s="271"/>
      <c r="DXT566" s="271"/>
      <c r="DXU566" s="395"/>
      <c r="DXV566" s="259"/>
      <c r="DXW566" s="259"/>
      <c r="DXX566" s="394"/>
      <c r="DXY566" s="394"/>
      <c r="DXZ566" s="270"/>
      <c r="DYA566" s="263"/>
      <c r="DYB566" s="271"/>
      <c r="DYC566" s="271"/>
      <c r="DYD566" s="271"/>
      <c r="DYE566" s="271"/>
      <c r="DYF566" s="271"/>
      <c r="DYG566" s="395"/>
      <c r="DYH566" s="259"/>
      <c r="DYI566" s="259"/>
      <c r="DYJ566" s="394"/>
      <c r="DYK566" s="394"/>
      <c r="DYL566" s="270"/>
      <c r="DYM566" s="263"/>
      <c r="DYN566" s="271"/>
      <c r="DYO566" s="271"/>
      <c r="DYP566" s="271"/>
      <c r="DYQ566" s="271"/>
      <c r="DYR566" s="271"/>
      <c r="DYS566" s="395"/>
      <c r="DYT566" s="259"/>
      <c r="DYU566" s="259"/>
      <c r="DYV566" s="394"/>
      <c r="DYW566" s="394"/>
      <c r="DYX566" s="270"/>
      <c r="DYY566" s="263"/>
      <c r="DYZ566" s="271"/>
      <c r="DZA566" s="271"/>
      <c r="DZB566" s="271"/>
      <c r="DZC566" s="271"/>
      <c r="DZD566" s="271"/>
      <c r="DZE566" s="395"/>
      <c r="DZF566" s="259"/>
      <c r="DZG566" s="259"/>
      <c r="DZH566" s="394"/>
      <c r="DZI566" s="394"/>
      <c r="DZJ566" s="270"/>
      <c r="DZK566" s="263"/>
      <c r="DZL566" s="271"/>
      <c r="DZM566" s="271"/>
      <c r="DZN566" s="271"/>
      <c r="DZO566" s="271"/>
      <c r="DZP566" s="271"/>
      <c r="DZQ566" s="395"/>
      <c r="DZR566" s="259"/>
      <c r="DZS566" s="259"/>
      <c r="DZT566" s="394"/>
      <c r="DZU566" s="394"/>
      <c r="DZV566" s="270"/>
      <c r="DZW566" s="263"/>
      <c r="DZX566" s="271"/>
      <c r="DZY566" s="271"/>
      <c r="DZZ566" s="271"/>
      <c r="EAA566" s="271"/>
      <c r="EAB566" s="271"/>
      <c r="EAC566" s="395"/>
      <c r="EAD566" s="259"/>
      <c r="EAE566" s="259"/>
      <c r="EAF566" s="394"/>
      <c r="EAG566" s="394"/>
      <c r="EAH566" s="270"/>
      <c r="EAI566" s="263"/>
      <c r="EAJ566" s="271"/>
      <c r="EAK566" s="271"/>
      <c r="EAL566" s="271"/>
      <c r="EAM566" s="271"/>
      <c r="EAN566" s="271"/>
      <c r="EAO566" s="395"/>
      <c r="EAP566" s="259"/>
      <c r="EAQ566" s="259"/>
      <c r="EAR566" s="394"/>
      <c r="EAS566" s="394"/>
      <c r="EAT566" s="270"/>
      <c r="EAU566" s="263"/>
      <c r="EAV566" s="271"/>
      <c r="EAW566" s="271"/>
      <c r="EAX566" s="271"/>
      <c r="EAY566" s="271"/>
      <c r="EAZ566" s="271"/>
      <c r="EBA566" s="395"/>
      <c r="EBB566" s="259"/>
      <c r="EBC566" s="259"/>
      <c r="EBD566" s="394"/>
      <c r="EBE566" s="394"/>
      <c r="EBF566" s="270"/>
      <c r="EBG566" s="263"/>
      <c r="EBH566" s="271"/>
      <c r="EBI566" s="271"/>
      <c r="EBJ566" s="271"/>
      <c r="EBK566" s="271"/>
      <c r="EBL566" s="271"/>
      <c r="EBM566" s="395"/>
      <c r="EBN566" s="259"/>
      <c r="EBO566" s="259"/>
      <c r="EBP566" s="394"/>
      <c r="EBQ566" s="394"/>
      <c r="EBR566" s="270"/>
      <c r="EBS566" s="263"/>
      <c r="EBT566" s="271"/>
      <c r="EBU566" s="271"/>
      <c r="EBV566" s="271"/>
      <c r="EBW566" s="271"/>
      <c r="EBX566" s="271"/>
      <c r="EBY566" s="395"/>
      <c r="EBZ566" s="259"/>
      <c r="ECA566" s="259"/>
      <c r="ECB566" s="394"/>
      <c r="ECC566" s="394"/>
      <c r="ECD566" s="270"/>
      <c r="ECE566" s="263"/>
      <c r="ECF566" s="271"/>
      <c r="ECG566" s="271"/>
      <c r="ECH566" s="271"/>
      <c r="ECI566" s="271"/>
      <c r="ECJ566" s="271"/>
      <c r="ECK566" s="395"/>
      <c r="ECL566" s="259"/>
      <c r="ECM566" s="259"/>
      <c r="ECN566" s="394"/>
      <c r="ECO566" s="394"/>
      <c r="ECP566" s="270"/>
      <c r="ECQ566" s="263"/>
      <c r="ECR566" s="271"/>
      <c r="ECS566" s="271"/>
      <c r="ECT566" s="271"/>
      <c r="ECU566" s="271"/>
      <c r="ECV566" s="271"/>
      <c r="ECW566" s="395"/>
      <c r="ECX566" s="259"/>
      <c r="ECY566" s="259"/>
      <c r="ECZ566" s="394"/>
      <c r="EDA566" s="394"/>
      <c r="EDB566" s="270"/>
      <c r="EDC566" s="263"/>
      <c r="EDD566" s="271"/>
      <c r="EDE566" s="271"/>
      <c r="EDF566" s="271"/>
      <c r="EDG566" s="271"/>
      <c r="EDH566" s="271"/>
      <c r="EDI566" s="395"/>
      <c r="EDJ566" s="259"/>
      <c r="EDK566" s="259"/>
      <c r="EDL566" s="394"/>
      <c r="EDM566" s="394"/>
      <c r="EDN566" s="270"/>
      <c r="EDO566" s="263"/>
      <c r="EDP566" s="271"/>
      <c r="EDQ566" s="271"/>
      <c r="EDR566" s="271"/>
      <c r="EDS566" s="271"/>
      <c r="EDT566" s="271"/>
      <c r="EDU566" s="395"/>
      <c r="EDV566" s="259"/>
      <c r="EDW566" s="259"/>
      <c r="EDX566" s="394"/>
      <c r="EDY566" s="394"/>
      <c r="EDZ566" s="270"/>
      <c r="EEA566" s="263"/>
      <c r="EEB566" s="271"/>
      <c r="EEC566" s="271"/>
      <c r="EED566" s="271"/>
      <c r="EEE566" s="271"/>
      <c r="EEF566" s="271"/>
      <c r="EEG566" s="395"/>
      <c r="EEH566" s="259"/>
      <c r="EEI566" s="259"/>
      <c r="EEJ566" s="394"/>
      <c r="EEK566" s="394"/>
      <c r="EEL566" s="270"/>
      <c r="EEM566" s="263"/>
      <c r="EEN566" s="271"/>
      <c r="EEO566" s="271"/>
      <c r="EEP566" s="271"/>
      <c r="EEQ566" s="271"/>
      <c r="EER566" s="271"/>
      <c r="EES566" s="395"/>
      <c r="EET566" s="259"/>
      <c r="EEU566" s="259"/>
      <c r="EEV566" s="394"/>
      <c r="EEW566" s="394"/>
      <c r="EEX566" s="270"/>
      <c r="EEY566" s="263"/>
      <c r="EEZ566" s="271"/>
      <c r="EFA566" s="271"/>
      <c r="EFB566" s="271"/>
      <c r="EFC566" s="271"/>
      <c r="EFD566" s="271"/>
      <c r="EFE566" s="395"/>
      <c r="EFF566" s="259"/>
      <c r="EFG566" s="259"/>
      <c r="EFH566" s="394"/>
      <c r="EFI566" s="394"/>
      <c r="EFJ566" s="270"/>
      <c r="EFK566" s="263"/>
      <c r="EFL566" s="271"/>
      <c r="EFM566" s="271"/>
      <c r="EFN566" s="271"/>
      <c r="EFO566" s="271"/>
      <c r="EFP566" s="271"/>
      <c r="EFQ566" s="395"/>
      <c r="EFR566" s="259"/>
      <c r="EFS566" s="259"/>
      <c r="EFT566" s="394"/>
      <c r="EFU566" s="394"/>
      <c r="EFV566" s="270"/>
      <c r="EFW566" s="263"/>
      <c r="EFX566" s="271"/>
      <c r="EFY566" s="271"/>
      <c r="EFZ566" s="271"/>
      <c r="EGA566" s="271"/>
      <c r="EGB566" s="271"/>
      <c r="EGC566" s="395"/>
      <c r="EGD566" s="259"/>
      <c r="EGE566" s="259"/>
      <c r="EGF566" s="394"/>
      <c r="EGG566" s="394"/>
      <c r="EGH566" s="270"/>
      <c r="EGI566" s="263"/>
      <c r="EGJ566" s="271"/>
      <c r="EGK566" s="271"/>
      <c r="EGL566" s="271"/>
      <c r="EGM566" s="271"/>
      <c r="EGN566" s="271"/>
      <c r="EGO566" s="395"/>
      <c r="EGP566" s="259"/>
      <c r="EGQ566" s="259"/>
      <c r="EGR566" s="394"/>
      <c r="EGS566" s="394"/>
      <c r="EGT566" s="270"/>
      <c r="EGU566" s="263"/>
      <c r="EGV566" s="271"/>
      <c r="EGW566" s="271"/>
      <c r="EGX566" s="271"/>
      <c r="EGY566" s="271"/>
      <c r="EGZ566" s="271"/>
      <c r="EHA566" s="395"/>
      <c r="EHB566" s="259"/>
      <c r="EHC566" s="259"/>
      <c r="EHD566" s="394"/>
      <c r="EHE566" s="394"/>
      <c r="EHF566" s="270"/>
      <c r="EHG566" s="263"/>
      <c r="EHH566" s="271"/>
      <c r="EHI566" s="271"/>
      <c r="EHJ566" s="271"/>
      <c r="EHK566" s="271"/>
      <c r="EHL566" s="271"/>
      <c r="EHM566" s="395"/>
      <c r="EHN566" s="259"/>
      <c r="EHO566" s="259"/>
      <c r="EHP566" s="394"/>
      <c r="EHQ566" s="394"/>
      <c r="EHR566" s="270"/>
      <c r="EHS566" s="263"/>
      <c r="EHT566" s="271"/>
      <c r="EHU566" s="271"/>
      <c r="EHV566" s="271"/>
      <c r="EHW566" s="271"/>
      <c r="EHX566" s="271"/>
      <c r="EHY566" s="395"/>
      <c r="EHZ566" s="259"/>
      <c r="EIA566" s="259"/>
      <c r="EIB566" s="394"/>
      <c r="EIC566" s="394"/>
      <c r="EID566" s="270"/>
      <c r="EIE566" s="263"/>
      <c r="EIF566" s="271"/>
      <c r="EIG566" s="271"/>
      <c r="EIH566" s="271"/>
      <c r="EII566" s="271"/>
      <c r="EIJ566" s="271"/>
      <c r="EIK566" s="395"/>
      <c r="EIL566" s="259"/>
      <c r="EIM566" s="259"/>
      <c r="EIN566" s="394"/>
      <c r="EIO566" s="394"/>
      <c r="EIP566" s="270"/>
      <c r="EIQ566" s="263"/>
      <c r="EIR566" s="271"/>
      <c r="EIS566" s="271"/>
      <c r="EIT566" s="271"/>
      <c r="EIU566" s="271"/>
      <c r="EIV566" s="271"/>
      <c r="EIW566" s="395"/>
      <c r="EIX566" s="259"/>
      <c r="EIY566" s="259"/>
      <c r="EIZ566" s="394"/>
      <c r="EJA566" s="394"/>
      <c r="EJB566" s="270"/>
      <c r="EJC566" s="263"/>
      <c r="EJD566" s="271"/>
      <c r="EJE566" s="271"/>
      <c r="EJF566" s="271"/>
      <c r="EJG566" s="271"/>
      <c r="EJH566" s="271"/>
      <c r="EJI566" s="395"/>
      <c r="EJJ566" s="259"/>
      <c r="EJK566" s="259"/>
      <c r="EJL566" s="394"/>
      <c r="EJM566" s="394"/>
      <c r="EJN566" s="270"/>
      <c r="EJO566" s="263"/>
      <c r="EJP566" s="271"/>
      <c r="EJQ566" s="271"/>
      <c r="EJR566" s="271"/>
      <c r="EJS566" s="271"/>
      <c r="EJT566" s="271"/>
      <c r="EJU566" s="395"/>
      <c r="EJV566" s="259"/>
      <c r="EJW566" s="259"/>
      <c r="EJX566" s="394"/>
      <c r="EJY566" s="394"/>
      <c r="EJZ566" s="270"/>
      <c r="EKA566" s="263"/>
      <c r="EKB566" s="271"/>
      <c r="EKC566" s="271"/>
      <c r="EKD566" s="271"/>
      <c r="EKE566" s="271"/>
      <c r="EKF566" s="271"/>
      <c r="EKG566" s="395"/>
      <c r="EKH566" s="259"/>
      <c r="EKI566" s="259"/>
      <c r="EKJ566" s="394"/>
      <c r="EKK566" s="394"/>
      <c r="EKL566" s="270"/>
      <c r="EKM566" s="263"/>
      <c r="EKN566" s="271"/>
      <c r="EKO566" s="271"/>
      <c r="EKP566" s="271"/>
      <c r="EKQ566" s="271"/>
      <c r="EKR566" s="271"/>
      <c r="EKS566" s="395"/>
      <c r="EKT566" s="259"/>
      <c r="EKU566" s="259"/>
      <c r="EKV566" s="394"/>
      <c r="EKW566" s="394"/>
      <c r="EKX566" s="270"/>
      <c r="EKY566" s="263"/>
      <c r="EKZ566" s="271"/>
      <c r="ELA566" s="271"/>
      <c r="ELB566" s="271"/>
      <c r="ELC566" s="271"/>
      <c r="ELD566" s="271"/>
      <c r="ELE566" s="395"/>
      <c r="ELF566" s="259"/>
      <c r="ELG566" s="259"/>
      <c r="ELH566" s="394"/>
      <c r="ELI566" s="394"/>
      <c r="ELJ566" s="270"/>
      <c r="ELK566" s="263"/>
      <c r="ELL566" s="271"/>
      <c r="ELM566" s="271"/>
      <c r="ELN566" s="271"/>
      <c r="ELO566" s="271"/>
      <c r="ELP566" s="271"/>
      <c r="ELQ566" s="395"/>
      <c r="ELR566" s="259"/>
      <c r="ELS566" s="259"/>
      <c r="ELT566" s="394"/>
      <c r="ELU566" s="394"/>
      <c r="ELV566" s="270"/>
      <c r="ELW566" s="263"/>
      <c r="ELX566" s="271"/>
      <c r="ELY566" s="271"/>
      <c r="ELZ566" s="271"/>
      <c r="EMA566" s="271"/>
      <c r="EMB566" s="271"/>
      <c r="EMC566" s="395"/>
      <c r="EMD566" s="259"/>
      <c r="EME566" s="259"/>
      <c r="EMF566" s="394"/>
      <c r="EMG566" s="394"/>
      <c r="EMH566" s="270"/>
      <c r="EMI566" s="263"/>
      <c r="EMJ566" s="271"/>
      <c r="EMK566" s="271"/>
      <c r="EML566" s="271"/>
      <c r="EMM566" s="271"/>
      <c r="EMN566" s="271"/>
      <c r="EMO566" s="395"/>
      <c r="EMP566" s="259"/>
      <c r="EMQ566" s="259"/>
      <c r="EMR566" s="394"/>
      <c r="EMS566" s="394"/>
      <c r="EMT566" s="270"/>
      <c r="EMU566" s="263"/>
      <c r="EMV566" s="271"/>
      <c r="EMW566" s="271"/>
      <c r="EMX566" s="271"/>
      <c r="EMY566" s="271"/>
      <c r="EMZ566" s="271"/>
      <c r="ENA566" s="395"/>
      <c r="ENB566" s="259"/>
      <c r="ENC566" s="259"/>
      <c r="END566" s="394"/>
      <c r="ENE566" s="394"/>
      <c r="ENF566" s="270"/>
      <c r="ENG566" s="263"/>
      <c r="ENH566" s="271"/>
      <c r="ENI566" s="271"/>
      <c r="ENJ566" s="271"/>
      <c r="ENK566" s="271"/>
      <c r="ENL566" s="271"/>
      <c r="ENM566" s="395"/>
      <c r="ENN566" s="259"/>
      <c r="ENO566" s="259"/>
      <c r="ENP566" s="394"/>
      <c r="ENQ566" s="394"/>
      <c r="ENR566" s="270"/>
      <c r="ENS566" s="263"/>
      <c r="ENT566" s="271"/>
      <c r="ENU566" s="271"/>
      <c r="ENV566" s="271"/>
      <c r="ENW566" s="271"/>
      <c r="ENX566" s="271"/>
      <c r="ENY566" s="395"/>
      <c r="ENZ566" s="259"/>
      <c r="EOA566" s="259"/>
      <c r="EOB566" s="394"/>
      <c r="EOC566" s="394"/>
      <c r="EOD566" s="270"/>
      <c r="EOE566" s="263"/>
      <c r="EOF566" s="271"/>
      <c r="EOG566" s="271"/>
      <c r="EOH566" s="271"/>
      <c r="EOI566" s="271"/>
      <c r="EOJ566" s="271"/>
      <c r="EOK566" s="395"/>
      <c r="EOL566" s="259"/>
      <c r="EOM566" s="259"/>
      <c r="EON566" s="394"/>
      <c r="EOO566" s="394"/>
      <c r="EOP566" s="270"/>
      <c r="EOQ566" s="263"/>
      <c r="EOR566" s="271"/>
      <c r="EOS566" s="271"/>
      <c r="EOT566" s="271"/>
      <c r="EOU566" s="271"/>
      <c r="EOV566" s="271"/>
      <c r="EOW566" s="395"/>
      <c r="EOX566" s="259"/>
      <c r="EOY566" s="259"/>
      <c r="EOZ566" s="394"/>
      <c r="EPA566" s="394"/>
      <c r="EPB566" s="270"/>
      <c r="EPC566" s="263"/>
      <c r="EPD566" s="271"/>
      <c r="EPE566" s="271"/>
      <c r="EPF566" s="271"/>
      <c r="EPG566" s="271"/>
      <c r="EPH566" s="271"/>
      <c r="EPI566" s="395"/>
      <c r="EPJ566" s="259"/>
      <c r="EPK566" s="259"/>
      <c r="EPL566" s="394"/>
      <c r="EPM566" s="394"/>
      <c r="EPN566" s="270"/>
      <c r="EPO566" s="263"/>
      <c r="EPP566" s="271"/>
      <c r="EPQ566" s="271"/>
      <c r="EPR566" s="271"/>
      <c r="EPS566" s="271"/>
      <c r="EPT566" s="271"/>
      <c r="EPU566" s="395"/>
      <c r="EPV566" s="259"/>
      <c r="EPW566" s="259"/>
      <c r="EPX566" s="394"/>
      <c r="EPY566" s="394"/>
      <c r="EPZ566" s="270"/>
      <c r="EQA566" s="263"/>
      <c r="EQB566" s="271"/>
      <c r="EQC566" s="271"/>
      <c r="EQD566" s="271"/>
      <c r="EQE566" s="271"/>
      <c r="EQF566" s="271"/>
      <c r="EQG566" s="395"/>
      <c r="EQH566" s="259"/>
      <c r="EQI566" s="259"/>
      <c r="EQJ566" s="394"/>
      <c r="EQK566" s="394"/>
      <c r="EQL566" s="270"/>
      <c r="EQM566" s="263"/>
      <c r="EQN566" s="271"/>
      <c r="EQO566" s="271"/>
      <c r="EQP566" s="271"/>
      <c r="EQQ566" s="271"/>
      <c r="EQR566" s="271"/>
      <c r="EQS566" s="395"/>
      <c r="EQT566" s="259"/>
      <c r="EQU566" s="259"/>
      <c r="EQV566" s="394"/>
      <c r="EQW566" s="394"/>
      <c r="EQX566" s="270"/>
      <c r="EQY566" s="263"/>
      <c r="EQZ566" s="271"/>
      <c r="ERA566" s="271"/>
      <c r="ERB566" s="271"/>
      <c r="ERC566" s="271"/>
      <c r="ERD566" s="271"/>
      <c r="ERE566" s="395"/>
      <c r="ERF566" s="259"/>
      <c r="ERG566" s="259"/>
      <c r="ERH566" s="394"/>
      <c r="ERI566" s="394"/>
      <c r="ERJ566" s="270"/>
      <c r="ERK566" s="263"/>
      <c r="ERL566" s="271"/>
      <c r="ERM566" s="271"/>
      <c r="ERN566" s="271"/>
      <c r="ERO566" s="271"/>
      <c r="ERP566" s="271"/>
      <c r="ERQ566" s="395"/>
      <c r="ERR566" s="259"/>
      <c r="ERS566" s="259"/>
      <c r="ERT566" s="394"/>
      <c r="ERU566" s="394"/>
      <c r="ERV566" s="270"/>
      <c r="ERW566" s="263"/>
      <c r="ERX566" s="271"/>
      <c r="ERY566" s="271"/>
      <c r="ERZ566" s="271"/>
      <c r="ESA566" s="271"/>
      <c r="ESB566" s="271"/>
      <c r="ESC566" s="395"/>
      <c r="ESD566" s="259"/>
      <c r="ESE566" s="259"/>
      <c r="ESF566" s="394"/>
      <c r="ESG566" s="394"/>
      <c r="ESH566" s="270"/>
      <c r="ESI566" s="263"/>
      <c r="ESJ566" s="271"/>
      <c r="ESK566" s="271"/>
      <c r="ESL566" s="271"/>
      <c r="ESM566" s="271"/>
      <c r="ESN566" s="271"/>
      <c r="ESO566" s="395"/>
      <c r="ESP566" s="259"/>
      <c r="ESQ566" s="259"/>
      <c r="ESR566" s="394"/>
      <c r="ESS566" s="394"/>
      <c r="EST566" s="270"/>
      <c r="ESU566" s="263"/>
      <c r="ESV566" s="271"/>
      <c r="ESW566" s="271"/>
      <c r="ESX566" s="271"/>
      <c r="ESY566" s="271"/>
      <c r="ESZ566" s="271"/>
      <c r="ETA566" s="395"/>
      <c r="ETB566" s="259"/>
      <c r="ETC566" s="259"/>
      <c r="ETD566" s="394"/>
      <c r="ETE566" s="394"/>
      <c r="ETF566" s="270"/>
      <c r="ETG566" s="263"/>
      <c r="ETH566" s="271"/>
      <c r="ETI566" s="271"/>
      <c r="ETJ566" s="271"/>
      <c r="ETK566" s="271"/>
      <c r="ETL566" s="271"/>
      <c r="ETM566" s="395"/>
      <c r="ETN566" s="259"/>
      <c r="ETO566" s="259"/>
      <c r="ETP566" s="394"/>
      <c r="ETQ566" s="394"/>
      <c r="ETR566" s="270"/>
      <c r="ETS566" s="263"/>
      <c r="ETT566" s="271"/>
      <c r="ETU566" s="271"/>
      <c r="ETV566" s="271"/>
      <c r="ETW566" s="271"/>
      <c r="ETX566" s="271"/>
      <c r="ETY566" s="395"/>
      <c r="ETZ566" s="259"/>
      <c r="EUA566" s="259"/>
      <c r="EUB566" s="394"/>
      <c r="EUC566" s="394"/>
      <c r="EUD566" s="270"/>
      <c r="EUE566" s="263"/>
      <c r="EUF566" s="271"/>
      <c r="EUG566" s="271"/>
      <c r="EUH566" s="271"/>
      <c r="EUI566" s="271"/>
      <c r="EUJ566" s="271"/>
      <c r="EUK566" s="395"/>
      <c r="EUL566" s="259"/>
      <c r="EUM566" s="259"/>
      <c r="EUN566" s="394"/>
      <c r="EUO566" s="394"/>
      <c r="EUP566" s="270"/>
      <c r="EUQ566" s="263"/>
      <c r="EUR566" s="271"/>
      <c r="EUS566" s="271"/>
      <c r="EUT566" s="271"/>
      <c r="EUU566" s="271"/>
      <c r="EUV566" s="271"/>
      <c r="EUW566" s="395"/>
      <c r="EUX566" s="259"/>
      <c r="EUY566" s="259"/>
      <c r="EUZ566" s="394"/>
      <c r="EVA566" s="394"/>
      <c r="EVB566" s="270"/>
      <c r="EVC566" s="263"/>
      <c r="EVD566" s="271"/>
      <c r="EVE566" s="271"/>
      <c r="EVF566" s="271"/>
      <c r="EVG566" s="271"/>
      <c r="EVH566" s="271"/>
      <c r="EVI566" s="395"/>
      <c r="EVJ566" s="259"/>
      <c r="EVK566" s="259"/>
      <c r="EVL566" s="394"/>
      <c r="EVM566" s="394"/>
      <c r="EVN566" s="270"/>
      <c r="EVO566" s="263"/>
      <c r="EVP566" s="271"/>
      <c r="EVQ566" s="271"/>
      <c r="EVR566" s="271"/>
      <c r="EVS566" s="271"/>
      <c r="EVT566" s="271"/>
      <c r="EVU566" s="395"/>
      <c r="EVV566" s="259"/>
      <c r="EVW566" s="259"/>
      <c r="EVX566" s="394"/>
      <c r="EVY566" s="394"/>
      <c r="EVZ566" s="270"/>
      <c r="EWA566" s="263"/>
      <c r="EWB566" s="271"/>
      <c r="EWC566" s="271"/>
      <c r="EWD566" s="271"/>
      <c r="EWE566" s="271"/>
      <c r="EWF566" s="271"/>
      <c r="EWG566" s="395"/>
      <c r="EWH566" s="259"/>
      <c r="EWI566" s="259"/>
      <c r="EWJ566" s="394"/>
      <c r="EWK566" s="394"/>
      <c r="EWL566" s="270"/>
      <c r="EWM566" s="263"/>
      <c r="EWN566" s="271"/>
      <c r="EWO566" s="271"/>
      <c r="EWP566" s="271"/>
      <c r="EWQ566" s="271"/>
      <c r="EWR566" s="271"/>
      <c r="EWS566" s="395"/>
      <c r="EWT566" s="259"/>
      <c r="EWU566" s="259"/>
      <c r="EWV566" s="394"/>
      <c r="EWW566" s="394"/>
      <c r="EWX566" s="270"/>
      <c r="EWY566" s="263"/>
      <c r="EWZ566" s="271"/>
      <c r="EXA566" s="271"/>
      <c r="EXB566" s="271"/>
      <c r="EXC566" s="271"/>
      <c r="EXD566" s="271"/>
      <c r="EXE566" s="395"/>
      <c r="EXF566" s="259"/>
      <c r="EXG566" s="259"/>
      <c r="EXH566" s="394"/>
      <c r="EXI566" s="394"/>
      <c r="EXJ566" s="270"/>
      <c r="EXK566" s="263"/>
      <c r="EXL566" s="271"/>
      <c r="EXM566" s="271"/>
      <c r="EXN566" s="271"/>
      <c r="EXO566" s="271"/>
      <c r="EXP566" s="271"/>
      <c r="EXQ566" s="395"/>
      <c r="EXR566" s="259"/>
      <c r="EXS566" s="259"/>
      <c r="EXT566" s="394"/>
      <c r="EXU566" s="394"/>
      <c r="EXV566" s="270"/>
      <c r="EXW566" s="263"/>
      <c r="EXX566" s="271"/>
      <c r="EXY566" s="271"/>
      <c r="EXZ566" s="271"/>
      <c r="EYA566" s="271"/>
      <c r="EYB566" s="271"/>
      <c r="EYC566" s="395"/>
      <c r="EYD566" s="259"/>
      <c r="EYE566" s="259"/>
      <c r="EYF566" s="394"/>
      <c r="EYG566" s="394"/>
      <c r="EYH566" s="270"/>
      <c r="EYI566" s="263"/>
      <c r="EYJ566" s="271"/>
      <c r="EYK566" s="271"/>
      <c r="EYL566" s="271"/>
      <c r="EYM566" s="271"/>
      <c r="EYN566" s="271"/>
      <c r="EYO566" s="395"/>
      <c r="EYP566" s="259"/>
      <c r="EYQ566" s="259"/>
      <c r="EYR566" s="394"/>
      <c r="EYS566" s="394"/>
      <c r="EYT566" s="270"/>
      <c r="EYU566" s="263"/>
      <c r="EYV566" s="271"/>
      <c r="EYW566" s="271"/>
      <c r="EYX566" s="271"/>
      <c r="EYY566" s="271"/>
      <c r="EYZ566" s="271"/>
      <c r="EZA566" s="395"/>
      <c r="EZB566" s="259"/>
      <c r="EZC566" s="259"/>
      <c r="EZD566" s="394"/>
      <c r="EZE566" s="394"/>
      <c r="EZF566" s="270"/>
      <c r="EZG566" s="263"/>
      <c r="EZH566" s="271"/>
      <c r="EZI566" s="271"/>
      <c r="EZJ566" s="271"/>
      <c r="EZK566" s="271"/>
      <c r="EZL566" s="271"/>
      <c r="EZM566" s="395"/>
      <c r="EZN566" s="259"/>
      <c r="EZO566" s="259"/>
      <c r="EZP566" s="394"/>
      <c r="EZQ566" s="394"/>
      <c r="EZR566" s="270"/>
      <c r="EZS566" s="263"/>
      <c r="EZT566" s="271"/>
      <c r="EZU566" s="271"/>
      <c r="EZV566" s="271"/>
      <c r="EZW566" s="271"/>
      <c r="EZX566" s="271"/>
      <c r="EZY566" s="395"/>
      <c r="EZZ566" s="259"/>
      <c r="FAA566" s="259"/>
      <c r="FAB566" s="394"/>
      <c r="FAC566" s="394"/>
      <c r="FAD566" s="270"/>
      <c r="FAE566" s="263"/>
      <c r="FAF566" s="271"/>
      <c r="FAG566" s="271"/>
      <c r="FAH566" s="271"/>
      <c r="FAI566" s="271"/>
      <c r="FAJ566" s="271"/>
      <c r="FAK566" s="395"/>
      <c r="FAL566" s="259"/>
      <c r="FAM566" s="259"/>
      <c r="FAN566" s="394"/>
      <c r="FAO566" s="394"/>
      <c r="FAP566" s="270"/>
      <c r="FAQ566" s="263"/>
      <c r="FAR566" s="271"/>
      <c r="FAS566" s="271"/>
      <c r="FAT566" s="271"/>
      <c r="FAU566" s="271"/>
      <c r="FAV566" s="271"/>
      <c r="FAW566" s="395"/>
      <c r="FAX566" s="259"/>
      <c r="FAY566" s="259"/>
      <c r="FAZ566" s="394"/>
      <c r="FBA566" s="394"/>
      <c r="FBB566" s="270"/>
      <c r="FBC566" s="263"/>
      <c r="FBD566" s="271"/>
      <c r="FBE566" s="271"/>
      <c r="FBF566" s="271"/>
      <c r="FBG566" s="271"/>
      <c r="FBH566" s="271"/>
      <c r="FBI566" s="395"/>
      <c r="FBJ566" s="259"/>
      <c r="FBK566" s="259"/>
      <c r="FBL566" s="394"/>
      <c r="FBM566" s="394"/>
      <c r="FBN566" s="270"/>
      <c r="FBO566" s="263"/>
      <c r="FBP566" s="271"/>
      <c r="FBQ566" s="271"/>
      <c r="FBR566" s="271"/>
      <c r="FBS566" s="271"/>
      <c r="FBT566" s="271"/>
      <c r="FBU566" s="395"/>
      <c r="FBV566" s="259"/>
      <c r="FBW566" s="259"/>
      <c r="FBX566" s="394"/>
      <c r="FBY566" s="394"/>
      <c r="FBZ566" s="270"/>
      <c r="FCA566" s="263"/>
      <c r="FCB566" s="271"/>
      <c r="FCC566" s="271"/>
      <c r="FCD566" s="271"/>
      <c r="FCE566" s="271"/>
      <c r="FCF566" s="271"/>
      <c r="FCG566" s="395"/>
      <c r="FCH566" s="259"/>
      <c r="FCI566" s="259"/>
      <c r="FCJ566" s="394"/>
      <c r="FCK566" s="394"/>
      <c r="FCL566" s="270"/>
      <c r="FCM566" s="263"/>
      <c r="FCN566" s="271"/>
      <c r="FCO566" s="271"/>
      <c r="FCP566" s="271"/>
      <c r="FCQ566" s="271"/>
      <c r="FCR566" s="271"/>
      <c r="FCS566" s="395"/>
      <c r="FCT566" s="259"/>
      <c r="FCU566" s="259"/>
      <c r="FCV566" s="394"/>
      <c r="FCW566" s="394"/>
      <c r="FCX566" s="270"/>
      <c r="FCY566" s="263"/>
      <c r="FCZ566" s="271"/>
      <c r="FDA566" s="271"/>
      <c r="FDB566" s="271"/>
      <c r="FDC566" s="271"/>
      <c r="FDD566" s="271"/>
      <c r="FDE566" s="395"/>
      <c r="FDF566" s="259"/>
      <c r="FDG566" s="259"/>
      <c r="FDH566" s="394"/>
      <c r="FDI566" s="394"/>
      <c r="FDJ566" s="270"/>
      <c r="FDK566" s="263"/>
      <c r="FDL566" s="271"/>
      <c r="FDM566" s="271"/>
      <c r="FDN566" s="271"/>
      <c r="FDO566" s="271"/>
      <c r="FDP566" s="271"/>
      <c r="FDQ566" s="395"/>
      <c r="FDR566" s="259"/>
      <c r="FDS566" s="259"/>
      <c r="FDT566" s="394"/>
      <c r="FDU566" s="394"/>
      <c r="FDV566" s="270"/>
      <c r="FDW566" s="263"/>
      <c r="FDX566" s="271"/>
      <c r="FDY566" s="271"/>
      <c r="FDZ566" s="271"/>
      <c r="FEA566" s="271"/>
      <c r="FEB566" s="271"/>
      <c r="FEC566" s="395"/>
      <c r="FED566" s="259"/>
      <c r="FEE566" s="259"/>
      <c r="FEF566" s="394"/>
      <c r="FEG566" s="394"/>
      <c r="FEH566" s="270"/>
      <c r="FEI566" s="263"/>
      <c r="FEJ566" s="271"/>
      <c r="FEK566" s="271"/>
      <c r="FEL566" s="271"/>
      <c r="FEM566" s="271"/>
      <c r="FEN566" s="271"/>
      <c r="FEO566" s="395"/>
      <c r="FEP566" s="259"/>
      <c r="FEQ566" s="259"/>
      <c r="FER566" s="394"/>
      <c r="FES566" s="394"/>
      <c r="FET566" s="270"/>
      <c r="FEU566" s="263"/>
      <c r="FEV566" s="271"/>
      <c r="FEW566" s="271"/>
      <c r="FEX566" s="271"/>
      <c r="FEY566" s="271"/>
      <c r="FEZ566" s="271"/>
      <c r="FFA566" s="395"/>
      <c r="FFB566" s="259"/>
      <c r="FFC566" s="259"/>
      <c r="FFD566" s="394"/>
      <c r="FFE566" s="394"/>
      <c r="FFF566" s="270"/>
      <c r="FFG566" s="263"/>
      <c r="FFH566" s="271"/>
      <c r="FFI566" s="271"/>
      <c r="FFJ566" s="271"/>
      <c r="FFK566" s="271"/>
      <c r="FFL566" s="271"/>
      <c r="FFM566" s="395"/>
      <c r="FFN566" s="259"/>
      <c r="FFO566" s="259"/>
      <c r="FFP566" s="394"/>
      <c r="FFQ566" s="394"/>
      <c r="FFR566" s="270"/>
      <c r="FFS566" s="263"/>
      <c r="FFT566" s="271"/>
      <c r="FFU566" s="271"/>
      <c r="FFV566" s="271"/>
      <c r="FFW566" s="271"/>
      <c r="FFX566" s="271"/>
      <c r="FFY566" s="395"/>
      <c r="FFZ566" s="259"/>
      <c r="FGA566" s="259"/>
      <c r="FGB566" s="394"/>
      <c r="FGC566" s="394"/>
      <c r="FGD566" s="270"/>
      <c r="FGE566" s="263"/>
      <c r="FGF566" s="271"/>
      <c r="FGG566" s="271"/>
      <c r="FGH566" s="271"/>
      <c r="FGI566" s="271"/>
      <c r="FGJ566" s="271"/>
      <c r="FGK566" s="395"/>
      <c r="FGL566" s="259"/>
      <c r="FGM566" s="259"/>
      <c r="FGN566" s="394"/>
      <c r="FGO566" s="394"/>
      <c r="FGP566" s="270"/>
      <c r="FGQ566" s="263"/>
      <c r="FGR566" s="271"/>
      <c r="FGS566" s="271"/>
      <c r="FGT566" s="271"/>
      <c r="FGU566" s="271"/>
      <c r="FGV566" s="271"/>
      <c r="FGW566" s="395"/>
      <c r="FGX566" s="259"/>
      <c r="FGY566" s="259"/>
      <c r="FGZ566" s="394"/>
      <c r="FHA566" s="394"/>
      <c r="FHB566" s="270"/>
      <c r="FHC566" s="263"/>
      <c r="FHD566" s="271"/>
      <c r="FHE566" s="271"/>
      <c r="FHF566" s="271"/>
      <c r="FHG566" s="271"/>
      <c r="FHH566" s="271"/>
      <c r="FHI566" s="395"/>
      <c r="FHJ566" s="259"/>
      <c r="FHK566" s="259"/>
      <c r="FHL566" s="394"/>
      <c r="FHM566" s="394"/>
      <c r="FHN566" s="270"/>
      <c r="FHO566" s="263"/>
      <c r="FHP566" s="271"/>
      <c r="FHQ566" s="271"/>
      <c r="FHR566" s="271"/>
      <c r="FHS566" s="271"/>
      <c r="FHT566" s="271"/>
      <c r="FHU566" s="395"/>
      <c r="FHV566" s="259"/>
      <c r="FHW566" s="259"/>
      <c r="FHX566" s="394"/>
      <c r="FHY566" s="394"/>
      <c r="FHZ566" s="270"/>
      <c r="FIA566" s="263"/>
      <c r="FIB566" s="271"/>
      <c r="FIC566" s="271"/>
      <c r="FID566" s="271"/>
      <c r="FIE566" s="271"/>
      <c r="FIF566" s="271"/>
      <c r="FIG566" s="395"/>
      <c r="FIH566" s="259"/>
      <c r="FII566" s="259"/>
      <c r="FIJ566" s="394"/>
      <c r="FIK566" s="394"/>
      <c r="FIL566" s="270"/>
      <c r="FIM566" s="263"/>
      <c r="FIN566" s="271"/>
      <c r="FIO566" s="271"/>
      <c r="FIP566" s="271"/>
      <c r="FIQ566" s="271"/>
      <c r="FIR566" s="271"/>
      <c r="FIS566" s="395"/>
      <c r="FIT566" s="259"/>
      <c r="FIU566" s="259"/>
      <c r="FIV566" s="394"/>
      <c r="FIW566" s="394"/>
      <c r="FIX566" s="270"/>
      <c r="FIY566" s="263"/>
      <c r="FIZ566" s="271"/>
      <c r="FJA566" s="271"/>
      <c r="FJB566" s="271"/>
      <c r="FJC566" s="271"/>
      <c r="FJD566" s="271"/>
      <c r="FJE566" s="395"/>
      <c r="FJF566" s="259"/>
      <c r="FJG566" s="259"/>
      <c r="FJH566" s="394"/>
      <c r="FJI566" s="394"/>
      <c r="FJJ566" s="270"/>
      <c r="FJK566" s="263"/>
      <c r="FJL566" s="271"/>
      <c r="FJM566" s="271"/>
      <c r="FJN566" s="271"/>
      <c r="FJO566" s="271"/>
      <c r="FJP566" s="271"/>
      <c r="FJQ566" s="395"/>
      <c r="FJR566" s="259"/>
      <c r="FJS566" s="259"/>
      <c r="FJT566" s="394"/>
      <c r="FJU566" s="394"/>
      <c r="FJV566" s="270"/>
      <c r="FJW566" s="263"/>
      <c r="FJX566" s="271"/>
      <c r="FJY566" s="271"/>
      <c r="FJZ566" s="271"/>
      <c r="FKA566" s="271"/>
      <c r="FKB566" s="271"/>
      <c r="FKC566" s="395"/>
      <c r="FKD566" s="259"/>
      <c r="FKE566" s="259"/>
      <c r="FKF566" s="394"/>
      <c r="FKG566" s="394"/>
      <c r="FKH566" s="270"/>
      <c r="FKI566" s="263"/>
      <c r="FKJ566" s="271"/>
      <c r="FKK566" s="271"/>
      <c r="FKL566" s="271"/>
      <c r="FKM566" s="271"/>
      <c r="FKN566" s="271"/>
      <c r="FKO566" s="395"/>
      <c r="FKP566" s="259"/>
      <c r="FKQ566" s="259"/>
      <c r="FKR566" s="394"/>
      <c r="FKS566" s="394"/>
      <c r="FKT566" s="270"/>
      <c r="FKU566" s="263"/>
      <c r="FKV566" s="271"/>
      <c r="FKW566" s="271"/>
      <c r="FKX566" s="271"/>
      <c r="FKY566" s="271"/>
      <c r="FKZ566" s="271"/>
      <c r="FLA566" s="395"/>
      <c r="FLB566" s="259"/>
      <c r="FLC566" s="259"/>
      <c r="FLD566" s="394"/>
      <c r="FLE566" s="394"/>
      <c r="FLF566" s="270"/>
      <c r="FLG566" s="263"/>
      <c r="FLH566" s="271"/>
      <c r="FLI566" s="271"/>
      <c r="FLJ566" s="271"/>
      <c r="FLK566" s="271"/>
      <c r="FLL566" s="271"/>
      <c r="FLM566" s="395"/>
      <c r="FLN566" s="259"/>
      <c r="FLO566" s="259"/>
      <c r="FLP566" s="394"/>
      <c r="FLQ566" s="394"/>
      <c r="FLR566" s="270"/>
      <c r="FLS566" s="263"/>
      <c r="FLT566" s="271"/>
      <c r="FLU566" s="271"/>
      <c r="FLV566" s="271"/>
      <c r="FLW566" s="271"/>
      <c r="FLX566" s="271"/>
      <c r="FLY566" s="395"/>
      <c r="FLZ566" s="259"/>
      <c r="FMA566" s="259"/>
      <c r="FMB566" s="394"/>
      <c r="FMC566" s="394"/>
      <c r="FMD566" s="270"/>
      <c r="FME566" s="263"/>
      <c r="FMF566" s="271"/>
      <c r="FMG566" s="271"/>
      <c r="FMH566" s="271"/>
      <c r="FMI566" s="271"/>
      <c r="FMJ566" s="271"/>
      <c r="FMK566" s="395"/>
      <c r="FML566" s="259"/>
      <c r="FMM566" s="259"/>
      <c r="FMN566" s="394"/>
      <c r="FMO566" s="394"/>
      <c r="FMP566" s="270"/>
      <c r="FMQ566" s="263"/>
      <c r="FMR566" s="271"/>
      <c r="FMS566" s="271"/>
      <c r="FMT566" s="271"/>
      <c r="FMU566" s="271"/>
      <c r="FMV566" s="271"/>
      <c r="FMW566" s="395"/>
      <c r="FMX566" s="259"/>
      <c r="FMY566" s="259"/>
      <c r="FMZ566" s="394"/>
      <c r="FNA566" s="394"/>
      <c r="FNB566" s="270"/>
      <c r="FNC566" s="263"/>
      <c r="FND566" s="271"/>
      <c r="FNE566" s="271"/>
      <c r="FNF566" s="271"/>
      <c r="FNG566" s="271"/>
      <c r="FNH566" s="271"/>
      <c r="FNI566" s="395"/>
      <c r="FNJ566" s="259"/>
      <c r="FNK566" s="259"/>
      <c r="FNL566" s="394"/>
      <c r="FNM566" s="394"/>
      <c r="FNN566" s="270"/>
      <c r="FNO566" s="263"/>
      <c r="FNP566" s="271"/>
      <c r="FNQ566" s="271"/>
      <c r="FNR566" s="271"/>
      <c r="FNS566" s="271"/>
      <c r="FNT566" s="271"/>
      <c r="FNU566" s="395"/>
      <c r="FNV566" s="259"/>
      <c r="FNW566" s="259"/>
      <c r="FNX566" s="394"/>
      <c r="FNY566" s="394"/>
      <c r="FNZ566" s="270"/>
      <c r="FOA566" s="263"/>
      <c r="FOB566" s="271"/>
      <c r="FOC566" s="271"/>
      <c r="FOD566" s="271"/>
      <c r="FOE566" s="271"/>
      <c r="FOF566" s="271"/>
      <c r="FOG566" s="395"/>
      <c r="FOH566" s="259"/>
      <c r="FOI566" s="259"/>
      <c r="FOJ566" s="394"/>
      <c r="FOK566" s="394"/>
      <c r="FOL566" s="270"/>
      <c r="FOM566" s="263"/>
      <c r="FON566" s="271"/>
      <c r="FOO566" s="271"/>
      <c r="FOP566" s="271"/>
      <c r="FOQ566" s="271"/>
      <c r="FOR566" s="271"/>
      <c r="FOS566" s="395"/>
      <c r="FOT566" s="259"/>
      <c r="FOU566" s="259"/>
      <c r="FOV566" s="394"/>
      <c r="FOW566" s="394"/>
      <c r="FOX566" s="270"/>
      <c r="FOY566" s="263"/>
      <c r="FOZ566" s="271"/>
      <c r="FPA566" s="271"/>
      <c r="FPB566" s="271"/>
      <c r="FPC566" s="271"/>
      <c r="FPD566" s="271"/>
      <c r="FPE566" s="395"/>
      <c r="FPF566" s="259"/>
      <c r="FPG566" s="259"/>
      <c r="FPH566" s="394"/>
      <c r="FPI566" s="394"/>
      <c r="FPJ566" s="270"/>
      <c r="FPK566" s="263"/>
      <c r="FPL566" s="271"/>
      <c r="FPM566" s="271"/>
      <c r="FPN566" s="271"/>
      <c r="FPO566" s="271"/>
      <c r="FPP566" s="271"/>
      <c r="FPQ566" s="395"/>
      <c r="FPR566" s="259"/>
      <c r="FPS566" s="259"/>
      <c r="FPT566" s="394"/>
      <c r="FPU566" s="394"/>
      <c r="FPV566" s="270"/>
      <c r="FPW566" s="263"/>
      <c r="FPX566" s="271"/>
      <c r="FPY566" s="271"/>
      <c r="FPZ566" s="271"/>
      <c r="FQA566" s="271"/>
      <c r="FQB566" s="271"/>
      <c r="FQC566" s="395"/>
      <c r="FQD566" s="259"/>
      <c r="FQE566" s="259"/>
      <c r="FQF566" s="394"/>
      <c r="FQG566" s="394"/>
      <c r="FQH566" s="270"/>
      <c r="FQI566" s="263"/>
      <c r="FQJ566" s="271"/>
      <c r="FQK566" s="271"/>
      <c r="FQL566" s="271"/>
      <c r="FQM566" s="271"/>
      <c r="FQN566" s="271"/>
      <c r="FQO566" s="395"/>
      <c r="FQP566" s="259"/>
      <c r="FQQ566" s="259"/>
      <c r="FQR566" s="394"/>
      <c r="FQS566" s="394"/>
      <c r="FQT566" s="270"/>
      <c r="FQU566" s="263"/>
      <c r="FQV566" s="271"/>
      <c r="FQW566" s="271"/>
      <c r="FQX566" s="271"/>
      <c r="FQY566" s="271"/>
      <c r="FQZ566" s="271"/>
      <c r="FRA566" s="395"/>
      <c r="FRB566" s="259"/>
      <c r="FRC566" s="259"/>
      <c r="FRD566" s="394"/>
      <c r="FRE566" s="394"/>
      <c r="FRF566" s="270"/>
      <c r="FRG566" s="263"/>
      <c r="FRH566" s="271"/>
      <c r="FRI566" s="271"/>
      <c r="FRJ566" s="271"/>
      <c r="FRK566" s="271"/>
      <c r="FRL566" s="271"/>
      <c r="FRM566" s="395"/>
      <c r="FRN566" s="259"/>
      <c r="FRO566" s="259"/>
      <c r="FRP566" s="394"/>
      <c r="FRQ566" s="394"/>
      <c r="FRR566" s="270"/>
      <c r="FRS566" s="263"/>
      <c r="FRT566" s="271"/>
      <c r="FRU566" s="271"/>
      <c r="FRV566" s="271"/>
      <c r="FRW566" s="271"/>
      <c r="FRX566" s="271"/>
      <c r="FRY566" s="395"/>
      <c r="FRZ566" s="259"/>
      <c r="FSA566" s="259"/>
      <c r="FSB566" s="394"/>
      <c r="FSC566" s="394"/>
      <c r="FSD566" s="270"/>
      <c r="FSE566" s="263"/>
      <c r="FSF566" s="271"/>
      <c r="FSG566" s="271"/>
      <c r="FSH566" s="271"/>
      <c r="FSI566" s="271"/>
      <c r="FSJ566" s="271"/>
      <c r="FSK566" s="395"/>
      <c r="FSL566" s="259"/>
      <c r="FSM566" s="259"/>
      <c r="FSN566" s="394"/>
      <c r="FSO566" s="394"/>
      <c r="FSP566" s="270"/>
      <c r="FSQ566" s="263"/>
      <c r="FSR566" s="271"/>
      <c r="FSS566" s="271"/>
      <c r="FST566" s="271"/>
      <c r="FSU566" s="271"/>
      <c r="FSV566" s="271"/>
      <c r="FSW566" s="395"/>
      <c r="FSX566" s="259"/>
      <c r="FSY566" s="259"/>
      <c r="FSZ566" s="394"/>
      <c r="FTA566" s="394"/>
      <c r="FTB566" s="270"/>
      <c r="FTC566" s="263"/>
      <c r="FTD566" s="271"/>
      <c r="FTE566" s="271"/>
      <c r="FTF566" s="271"/>
      <c r="FTG566" s="271"/>
      <c r="FTH566" s="271"/>
      <c r="FTI566" s="395"/>
      <c r="FTJ566" s="259"/>
      <c r="FTK566" s="259"/>
      <c r="FTL566" s="394"/>
      <c r="FTM566" s="394"/>
      <c r="FTN566" s="270"/>
      <c r="FTO566" s="263"/>
      <c r="FTP566" s="271"/>
      <c r="FTQ566" s="271"/>
      <c r="FTR566" s="271"/>
      <c r="FTS566" s="271"/>
      <c r="FTT566" s="271"/>
      <c r="FTU566" s="395"/>
      <c r="FTV566" s="259"/>
      <c r="FTW566" s="259"/>
      <c r="FTX566" s="394"/>
      <c r="FTY566" s="394"/>
      <c r="FTZ566" s="270"/>
      <c r="FUA566" s="263"/>
      <c r="FUB566" s="271"/>
      <c r="FUC566" s="271"/>
      <c r="FUD566" s="271"/>
      <c r="FUE566" s="271"/>
      <c r="FUF566" s="271"/>
      <c r="FUG566" s="395"/>
      <c r="FUH566" s="259"/>
      <c r="FUI566" s="259"/>
      <c r="FUJ566" s="394"/>
      <c r="FUK566" s="394"/>
      <c r="FUL566" s="270"/>
      <c r="FUM566" s="263"/>
      <c r="FUN566" s="271"/>
      <c r="FUO566" s="271"/>
      <c r="FUP566" s="271"/>
      <c r="FUQ566" s="271"/>
      <c r="FUR566" s="271"/>
      <c r="FUS566" s="395"/>
      <c r="FUT566" s="259"/>
      <c r="FUU566" s="259"/>
      <c r="FUV566" s="394"/>
      <c r="FUW566" s="394"/>
      <c r="FUX566" s="270"/>
      <c r="FUY566" s="263"/>
      <c r="FUZ566" s="271"/>
      <c r="FVA566" s="271"/>
      <c r="FVB566" s="271"/>
      <c r="FVC566" s="271"/>
      <c r="FVD566" s="271"/>
      <c r="FVE566" s="395"/>
      <c r="FVF566" s="259"/>
      <c r="FVG566" s="259"/>
      <c r="FVH566" s="394"/>
      <c r="FVI566" s="394"/>
      <c r="FVJ566" s="270"/>
      <c r="FVK566" s="263"/>
      <c r="FVL566" s="271"/>
      <c r="FVM566" s="271"/>
      <c r="FVN566" s="271"/>
      <c r="FVO566" s="271"/>
      <c r="FVP566" s="271"/>
      <c r="FVQ566" s="395"/>
      <c r="FVR566" s="259"/>
      <c r="FVS566" s="259"/>
      <c r="FVT566" s="394"/>
      <c r="FVU566" s="394"/>
      <c r="FVV566" s="270"/>
      <c r="FVW566" s="263"/>
      <c r="FVX566" s="271"/>
      <c r="FVY566" s="271"/>
      <c r="FVZ566" s="271"/>
      <c r="FWA566" s="271"/>
      <c r="FWB566" s="271"/>
      <c r="FWC566" s="395"/>
      <c r="FWD566" s="259"/>
      <c r="FWE566" s="259"/>
      <c r="FWF566" s="394"/>
      <c r="FWG566" s="394"/>
      <c r="FWH566" s="270"/>
      <c r="FWI566" s="263"/>
      <c r="FWJ566" s="271"/>
      <c r="FWK566" s="271"/>
      <c r="FWL566" s="271"/>
      <c r="FWM566" s="271"/>
      <c r="FWN566" s="271"/>
      <c r="FWO566" s="395"/>
      <c r="FWP566" s="259"/>
      <c r="FWQ566" s="259"/>
      <c r="FWR566" s="394"/>
      <c r="FWS566" s="394"/>
      <c r="FWT566" s="270"/>
      <c r="FWU566" s="263"/>
      <c r="FWV566" s="271"/>
      <c r="FWW566" s="271"/>
      <c r="FWX566" s="271"/>
      <c r="FWY566" s="271"/>
      <c r="FWZ566" s="271"/>
      <c r="FXA566" s="395"/>
      <c r="FXB566" s="259"/>
      <c r="FXC566" s="259"/>
      <c r="FXD566" s="394"/>
      <c r="FXE566" s="394"/>
      <c r="FXF566" s="270"/>
      <c r="FXG566" s="263"/>
      <c r="FXH566" s="271"/>
      <c r="FXI566" s="271"/>
      <c r="FXJ566" s="271"/>
      <c r="FXK566" s="271"/>
      <c r="FXL566" s="271"/>
      <c r="FXM566" s="395"/>
      <c r="FXN566" s="259"/>
      <c r="FXO566" s="259"/>
      <c r="FXP566" s="394"/>
      <c r="FXQ566" s="394"/>
      <c r="FXR566" s="270"/>
      <c r="FXS566" s="263"/>
      <c r="FXT566" s="271"/>
      <c r="FXU566" s="271"/>
      <c r="FXV566" s="271"/>
      <c r="FXW566" s="271"/>
      <c r="FXX566" s="271"/>
      <c r="FXY566" s="395"/>
      <c r="FXZ566" s="259"/>
      <c r="FYA566" s="259"/>
      <c r="FYB566" s="394"/>
      <c r="FYC566" s="394"/>
      <c r="FYD566" s="270"/>
      <c r="FYE566" s="263"/>
      <c r="FYF566" s="271"/>
      <c r="FYG566" s="271"/>
      <c r="FYH566" s="271"/>
      <c r="FYI566" s="271"/>
      <c r="FYJ566" s="271"/>
      <c r="FYK566" s="395"/>
      <c r="FYL566" s="259"/>
      <c r="FYM566" s="259"/>
      <c r="FYN566" s="394"/>
      <c r="FYO566" s="394"/>
      <c r="FYP566" s="270"/>
      <c r="FYQ566" s="263"/>
      <c r="FYR566" s="271"/>
      <c r="FYS566" s="271"/>
      <c r="FYT566" s="271"/>
      <c r="FYU566" s="271"/>
      <c r="FYV566" s="271"/>
      <c r="FYW566" s="395"/>
      <c r="FYX566" s="259"/>
      <c r="FYY566" s="259"/>
      <c r="FYZ566" s="394"/>
      <c r="FZA566" s="394"/>
      <c r="FZB566" s="270"/>
      <c r="FZC566" s="263"/>
      <c r="FZD566" s="271"/>
      <c r="FZE566" s="271"/>
      <c r="FZF566" s="271"/>
      <c r="FZG566" s="271"/>
      <c r="FZH566" s="271"/>
      <c r="FZI566" s="395"/>
      <c r="FZJ566" s="259"/>
      <c r="FZK566" s="259"/>
      <c r="FZL566" s="394"/>
      <c r="FZM566" s="394"/>
      <c r="FZN566" s="270"/>
      <c r="FZO566" s="263"/>
      <c r="FZP566" s="271"/>
      <c r="FZQ566" s="271"/>
      <c r="FZR566" s="271"/>
      <c r="FZS566" s="271"/>
      <c r="FZT566" s="271"/>
      <c r="FZU566" s="395"/>
      <c r="FZV566" s="259"/>
      <c r="FZW566" s="259"/>
      <c r="FZX566" s="394"/>
      <c r="FZY566" s="394"/>
      <c r="FZZ566" s="270"/>
      <c r="GAA566" s="263"/>
      <c r="GAB566" s="271"/>
      <c r="GAC566" s="271"/>
      <c r="GAD566" s="271"/>
      <c r="GAE566" s="271"/>
      <c r="GAF566" s="271"/>
      <c r="GAG566" s="395"/>
      <c r="GAH566" s="259"/>
      <c r="GAI566" s="259"/>
      <c r="GAJ566" s="394"/>
      <c r="GAK566" s="394"/>
      <c r="GAL566" s="270"/>
      <c r="GAM566" s="263"/>
      <c r="GAN566" s="271"/>
      <c r="GAO566" s="271"/>
      <c r="GAP566" s="271"/>
      <c r="GAQ566" s="271"/>
      <c r="GAR566" s="271"/>
      <c r="GAS566" s="395"/>
      <c r="GAT566" s="259"/>
      <c r="GAU566" s="259"/>
      <c r="GAV566" s="394"/>
      <c r="GAW566" s="394"/>
      <c r="GAX566" s="270"/>
      <c r="GAY566" s="263"/>
      <c r="GAZ566" s="271"/>
      <c r="GBA566" s="271"/>
      <c r="GBB566" s="271"/>
      <c r="GBC566" s="271"/>
      <c r="GBD566" s="271"/>
      <c r="GBE566" s="395"/>
      <c r="GBF566" s="259"/>
      <c r="GBG566" s="259"/>
      <c r="GBH566" s="394"/>
      <c r="GBI566" s="394"/>
      <c r="GBJ566" s="270"/>
      <c r="GBK566" s="263"/>
      <c r="GBL566" s="271"/>
      <c r="GBM566" s="271"/>
      <c r="GBN566" s="271"/>
      <c r="GBO566" s="271"/>
      <c r="GBP566" s="271"/>
      <c r="GBQ566" s="395"/>
      <c r="GBR566" s="259"/>
      <c r="GBS566" s="259"/>
      <c r="GBT566" s="394"/>
      <c r="GBU566" s="394"/>
      <c r="GBV566" s="270"/>
      <c r="GBW566" s="263"/>
      <c r="GBX566" s="271"/>
      <c r="GBY566" s="271"/>
      <c r="GBZ566" s="271"/>
      <c r="GCA566" s="271"/>
      <c r="GCB566" s="271"/>
      <c r="GCC566" s="395"/>
      <c r="GCD566" s="259"/>
      <c r="GCE566" s="259"/>
      <c r="GCF566" s="394"/>
      <c r="GCG566" s="394"/>
      <c r="GCH566" s="270"/>
      <c r="GCI566" s="263"/>
      <c r="GCJ566" s="271"/>
      <c r="GCK566" s="271"/>
      <c r="GCL566" s="271"/>
      <c r="GCM566" s="271"/>
      <c r="GCN566" s="271"/>
      <c r="GCO566" s="395"/>
      <c r="GCP566" s="259"/>
      <c r="GCQ566" s="259"/>
      <c r="GCR566" s="394"/>
      <c r="GCS566" s="394"/>
      <c r="GCT566" s="270"/>
      <c r="GCU566" s="263"/>
      <c r="GCV566" s="271"/>
      <c r="GCW566" s="271"/>
      <c r="GCX566" s="271"/>
      <c r="GCY566" s="271"/>
      <c r="GCZ566" s="271"/>
      <c r="GDA566" s="395"/>
      <c r="GDB566" s="259"/>
      <c r="GDC566" s="259"/>
      <c r="GDD566" s="394"/>
      <c r="GDE566" s="394"/>
      <c r="GDF566" s="270"/>
      <c r="GDG566" s="263"/>
      <c r="GDH566" s="271"/>
      <c r="GDI566" s="271"/>
      <c r="GDJ566" s="271"/>
      <c r="GDK566" s="271"/>
      <c r="GDL566" s="271"/>
      <c r="GDM566" s="395"/>
      <c r="GDN566" s="259"/>
      <c r="GDO566" s="259"/>
      <c r="GDP566" s="394"/>
      <c r="GDQ566" s="394"/>
      <c r="GDR566" s="270"/>
      <c r="GDS566" s="263"/>
      <c r="GDT566" s="271"/>
      <c r="GDU566" s="271"/>
      <c r="GDV566" s="271"/>
      <c r="GDW566" s="271"/>
      <c r="GDX566" s="271"/>
      <c r="GDY566" s="395"/>
      <c r="GDZ566" s="259"/>
      <c r="GEA566" s="259"/>
      <c r="GEB566" s="394"/>
      <c r="GEC566" s="394"/>
      <c r="GED566" s="270"/>
      <c r="GEE566" s="263"/>
      <c r="GEF566" s="271"/>
      <c r="GEG566" s="271"/>
      <c r="GEH566" s="271"/>
      <c r="GEI566" s="271"/>
      <c r="GEJ566" s="271"/>
      <c r="GEK566" s="395"/>
      <c r="GEL566" s="259"/>
      <c r="GEM566" s="259"/>
      <c r="GEN566" s="394"/>
      <c r="GEO566" s="394"/>
      <c r="GEP566" s="270"/>
      <c r="GEQ566" s="263"/>
      <c r="GER566" s="271"/>
      <c r="GES566" s="271"/>
      <c r="GET566" s="271"/>
      <c r="GEU566" s="271"/>
      <c r="GEV566" s="271"/>
      <c r="GEW566" s="395"/>
      <c r="GEX566" s="259"/>
      <c r="GEY566" s="259"/>
      <c r="GEZ566" s="394"/>
      <c r="GFA566" s="394"/>
      <c r="GFB566" s="270"/>
      <c r="GFC566" s="263"/>
      <c r="GFD566" s="271"/>
      <c r="GFE566" s="271"/>
      <c r="GFF566" s="271"/>
      <c r="GFG566" s="271"/>
      <c r="GFH566" s="271"/>
      <c r="GFI566" s="395"/>
      <c r="GFJ566" s="259"/>
      <c r="GFK566" s="259"/>
      <c r="GFL566" s="394"/>
      <c r="GFM566" s="394"/>
      <c r="GFN566" s="270"/>
      <c r="GFO566" s="263"/>
      <c r="GFP566" s="271"/>
      <c r="GFQ566" s="271"/>
      <c r="GFR566" s="271"/>
      <c r="GFS566" s="271"/>
      <c r="GFT566" s="271"/>
      <c r="GFU566" s="395"/>
      <c r="GFV566" s="259"/>
      <c r="GFW566" s="259"/>
      <c r="GFX566" s="394"/>
      <c r="GFY566" s="394"/>
      <c r="GFZ566" s="270"/>
      <c r="GGA566" s="263"/>
      <c r="GGB566" s="271"/>
      <c r="GGC566" s="271"/>
      <c r="GGD566" s="271"/>
      <c r="GGE566" s="271"/>
      <c r="GGF566" s="271"/>
      <c r="GGG566" s="395"/>
      <c r="GGH566" s="259"/>
      <c r="GGI566" s="259"/>
      <c r="GGJ566" s="394"/>
      <c r="GGK566" s="394"/>
      <c r="GGL566" s="270"/>
      <c r="GGM566" s="263"/>
      <c r="GGN566" s="271"/>
      <c r="GGO566" s="271"/>
      <c r="GGP566" s="271"/>
      <c r="GGQ566" s="271"/>
      <c r="GGR566" s="271"/>
      <c r="GGS566" s="395"/>
      <c r="GGT566" s="259"/>
      <c r="GGU566" s="259"/>
      <c r="GGV566" s="394"/>
      <c r="GGW566" s="394"/>
      <c r="GGX566" s="270"/>
      <c r="GGY566" s="263"/>
      <c r="GGZ566" s="271"/>
      <c r="GHA566" s="271"/>
      <c r="GHB566" s="271"/>
      <c r="GHC566" s="271"/>
      <c r="GHD566" s="271"/>
      <c r="GHE566" s="395"/>
      <c r="GHF566" s="259"/>
      <c r="GHG566" s="259"/>
      <c r="GHH566" s="394"/>
      <c r="GHI566" s="394"/>
      <c r="GHJ566" s="270"/>
      <c r="GHK566" s="263"/>
      <c r="GHL566" s="271"/>
      <c r="GHM566" s="271"/>
      <c r="GHN566" s="271"/>
      <c r="GHO566" s="271"/>
      <c r="GHP566" s="271"/>
      <c r="GHQ566" s="395"/>
      <c r="GHR566" s="259"/>
      <c r="GHS566" s="259"/>
      <c r="GHT566" s="394"/>
      <c r="GHU566" s="394"/>
      <c r="GHV566" s="270"/>
      <c r="GHW566" s="263"/>
      <c r="GHX566" s="271"/>
      <c r="GHY566" s="271"/>
      <c r="GHZ566" s="271"/>
      <c r="GIA566" s="271"/>
      <c r="GIB566" s="271"/>
      <c r="GIC566" s="395"/>
      <c r="GID566" s="259"/>
      <c r="GIE566" s="259"/>
      <c r="GIF566" s="394"/>
      <c r="GIG566" s="394"/>
      <c r="GIH566" s="270"/>
      <c r="GII566" s="263"/>
      <c r="GIJ566" s="271"/>
      <c r="GIK566" s="271"/>
      <c r="GIL566" s="271"/>
      <c r="GIM566" s="271"/>
      <c r="GIN566" s="271"/>
      <c r="GIO566" s="395"/>
      <c r="GIP566" s="259"/>
      <c r="GIQ566" s="259"/>
      <c r="GIR566" s="394"/>
      <c r="GIS566" s="394"/>
      <c r="GIT566" s="270"/>
      <c r="GIU566" s="263"/>
      <c r="GIV566" s="271"/>
      <c r="GIW566" s="271"/>
      <c r="GIX566" s="271"/>
      <c r="GIY566" s="271"/>
      <c r="GIZ566" s="271"/>
      <c r="GJA566" s="395"/>
      <c r="GJB566" s="259"/>
      <c r="GJC566" s="259"/>
      <c r="GJD566" s="394"/>
      <c r="GJE566" s="394"/>
      <c r="GJF566" s="270"/>
      <c r="GJG566" s="263"/>
      <c r="GJH566" s="271"/>
      <c r="GJI566" s="271"/>
      <c r="GJJ566" s="271"/>
      <c r="GJK566" s="271"/>
      <c r="GJL566" s="271"/>
      <c r="GJM566" s="395"/>
      <c r="GJN566" s="259"/>
      <c r="GJO566" s="259"/>
      <c r="GJP566" s="394"/>
      <c r="GJQ566" s="394"/>
      <c r="GJR566" s="270"/>
      <c r="GJS566" s="263"/>
      <c r="GJT566" s="271"/>
      <c r="GJU566" s="271"/>
      <c r="GJV566" s="271"/>
      <c r="GJW566" s="271"/>
      <c r="GJX566" s="271"/>
      <c r="GJY566" s="395"/>
      <c r="GJZ566" s="259"/>
      <c r="GKA566" s="259"/>
      <c r="GKB566" s="394"/>
      <c r="GKC566" s="394"/>
      <c r="GKD566" s="270"/>
      <c r="GKE566" s="263"/>
      <c r="GKF566" s="271"/>
      <c r="GKG566" s="271"/>
      <c r="GKH566" s="271"/>
      <c r="GKI566" s="271"/>
      <c r="GKJ566" s="271"/>
      <c r="GKK566" s="395"/>
      <c r="GKL566" s="259"/>
      <c r="GKM566" s="259"/>
      <c r="GKN566" s="394"/>
      <c r="GKO566" s="394"/>
      <c r="GKP566" s="270"/>
      <c r="GKQ566" s="263"/>
      <c r="GKR566" s="271"/>
      <c r="GKS566" s="271"/>
      <c r="GKT566" s="271"/>
      <c r="GKU566" s="271"/>
      <c r="GKV566" s="271"/>
      <c r="GKW566" s="395"/>
      <c r="GKX566" s="259"/>
      <c r="GKY566" s="259"/>
      <c r="GKZ566" s="394"/>
      <c r="GLA566" s="394"/>
      <c r="GLB566" s="270"/>
      <c r="GLC566" s="263"/>
      <c r="GLD566" s="271"/>
      <c r="GLE566" s="271"/>
      <c r="GLF566" s="271"/>
      <c r="GLG566" s="271"/>
      <c r="GLH566" s="271"/>
      <c r="GLI566" s="395"/>
      <c r="GLJ566" s="259"/>
      <c r="GLK566" s="259"/>
      <c r="GLL566" s="394"/>
      <c r="GLM566" s="394"/>
      <c r="GLN566" s="270"/>
      <c r="GLO566" s="263"/>
      <c r="GLP566" s="271"/>
      <c r="GLQ566" s="271"/>
      <c r="GLR566" s="271"/>
      <c r="GLS566" s="271"/>
      <c r="GLT566" s="271"/>
      <c r="GLU566" s="395"/>
      <c r="GLV566" s="259"/>
      <c r="GLW566" s="259"/>
      <c r="GLX566" s="394"/>
      <c r="GLY566" s="394"/>
      <c r="GLZ566" s="270"/>
      <c r="GMA566" s="263"/>
      <c r="GMB566" s="271"/>
      <c r="GMC566" s="271"/>
      <c r="GMD566" s="271"/>
      <c r="GME566" s="271"/>
      <c r="GMF566" s="271"/>
      <c r="GMG566" s="395"/>
      <c r="GMH566" s="259"/>
      <c r="GMI566" s="259"/>
      <c r="GMJ566" s="394"/>
      <c r="GMK566" s="394"/>
      <c r="GML566" s="270"/>
      <c r="GMM566" s="263"/>
      <c r="GMN566" s="271"/>
      <c r="GMO566" s="271"/>
      <c r="GMP566" s="271"/>
      <c r="GMQ566" s="271"/>
      <c r="GMR566" s="271"/>
      <c r="GMS566" s="395"/>
      <c r="GMT566" s="259"/>
      <c r="GMU566" s="259"/>
      <c r="GMV566" s="394"/>
      <c r="GMW566" s="394"/>
      <c r="GMX566" s="270"/>
      <c r="GMY566" s="263"/>
      <c r="GMZ566" s="271"/>
      <c r="GNA566" s="271"/>
      <c r="GNB566" s="271"/>
      <c r="GNC566" s="271"/>
      <c r="GND566" s="271"/>
      <c r="GNE566" s="395"/>
      <c r="GNF566" s="259"/>
      <c r="GNG566" s="259"/>
      <c r="GNH566" s="394"/>
      <c r="GNI566" s="394"/>
      <c r="GNJ566" s="270"/>
      <c r="GNK566" s="263"/>
      <c r="GNL566" s="271"/>
      <c r="GNM566" s="271"/>
      <c r="GNN566" s="271"/>
      <c r="GNO566" s="271"/>
      <c r="GNP566" s="271"/>
      <c r="GNQ566" s="395"/>
      <c r="GNR566" s="259"/>
      <c r="GNS566" s="259"/>
      <c r="GNT566" s="394"/>
      <c r="GNU566" s="394"/>
      <c r="GNV566" s="270"/>
      <c r="GNW566" s="263"/>
      <c r="GNX566" s="271"/>
      <c r="GNY566" s="271"/>
      <c r="GNZ566" s="271"/>
      <c r="GOA566" s="271"/>
      <c r="GOB566" s="271"/>
      <c r="GOC566" s="395"/>
      <c r="GOD566" s="259"/>
      <c r="GOE566" s="259"/>
      <c r="GOF566" s="394"/>
      <c r="GOG566" s="394"/>
      <c r="GOH566" s="270"/>
      <c r="GOI566" s="263"/>
      <c r="GOJ566" s="271"/>
      <c r="GOK566" s="271"/>
      <c r="GOL566" s="271"/>
      <c r="GOM566" s="271"/>
      <c r="GON566" s="271"/>
      <c r="GOO566" s="395"/>
      <c r="GOP566" s="259"/>
      <c r="GOQ566" s="259"/>
      <c r="GOR566" s="394"/>
      <c r="GOS566" s="394"/>
      <c r="GOT566" s="270"/>
      <c r="GOU566" s="263"/>
      <c r="GOV566" s="271"/>
      <c r="GOW566" s="271"/>
      <c r="GOX566" s="271"/>
      <c r="GOY566" s="271"/>
      <c r="GOZ566" s="271"/>
      <c r="GPA566" s="395"/>
      <c r="GPB566" s="259"/>
      <c r="GPC566" s="259"/>
      <c r="GPD566" s="394"/>
      <c r="GPE566" s="394"/>
      <c r="GPF566" s="270"/>
      <c r="GPG566" s="263"/>
      <c r="GPH566" s="271"/>
      <c r="GPI566" s="271"/>
      <c r="GPJ566" s="271"/>
      <c r="GPK566" s="271"/>
      <c r="GPL566" s="271"/>
      <c r="GPM566" s="395"/>
      <c r="GPN566" s="259"/>
      <c r="GPO566" s="259"/>
      <c r="GPP566" s="394"/>
      <c r="GPQ566" s="394"/>
      <c r="GPR566" s="270"/>
      <c r="GPS566" s="263"/>
      <c r="GPT566" s="271"/>
      <c r="GPU566" s="271"/>
      <c r="GPV566" s="271"/>
      <c r="GPW566" s="271"/>
      <c r="GPX566" s="271"/>
      <c r="GPY566" s="395"/>
      <c r="GPZ566" s="259"/>
      <c r="GQA566" s="259"/>
      <c r="GQB566" s="394"/>
      <c r="GQC566" s="394"/>
      <c r="GQD566" s="270"/>
      <c r="GQE566" s="263"/>
      <c r="GQF566" s="271"/>
      <c r="GQG566" s="271"/>
      <c r="GQH566" s="271"/>
      <c r="GQI566" s="271"/>
      <c r="GQJ566" s="271"/>
      <c r="GQK566" s="395"/>
      <c r="GQL566" s="259"/>
      <c r="GQM566" s="259"/>
      <c r="GQN566" s="394"/>
      <c r="GQO566" s="394"/>
      <c r="GQP566" s="270"/>
      <c r="GQQ566" s="263"/>
      <c r="GQR566" s="271"/>
      <c r="GQS566" s="271"/>
      <c r="GQT566" s="271"/>
      <c r="GQU566" s="271"/>
      <c r="GQV566" s="271"/>
      <c r="GQW566" s="395"/>
      <c r="GQX566" s="259"/>
      <c r="GQY566" s="259"/>
      <c r="GQZ566" s="394"/>
      <c r="GRA566" s="394"/>
      <c r="GRB566" s="270"/>
      <c r="GRC566" s="263"/>
      <c r="GRD566" s="271"/>
      <c r="GRE566" s="271"/>
      <c r="GRF566" s="271"/>
      <c r="GRG566" s="271"/>
      <c r="GRH566" s="271"/>
      <c r="GRI566" s="395"/>
      <c r="GRJ566" s="259"/>
      <c r="GRK566" s="259"/>
      <c r="GRL566" s="394"/>
      <c r="GRM566" s="394"/>
      <c r="GRN566" s="270"/>
      <c r="GRO566" s="263"/>
      <c r="GRP566" s="271"/>
      <c r="GRQ566" s="271"/>
      <c r="GRR566" s="271"/>
      <c r="GRS566" s="271"/>
      <c r="GRT566" s="271"/>
      <c r="GRU566" s="395"/>
      <c r="GRV566" s="259"/>
      <c r="GRW566" s="259"/>
      <c r="GRX566" s="394"/>
      <c r="GRY566" s="394"/>
      <c r="GRZ566" s="270"/>
      <c r="GSA566" s="263"/>
      <c r="GSB566" s="271"/>
      <c r="GSC566" s="271"/>
      <c r="GSD566" s="271"/>
      <c r="GSE566" s="271"/>
      <c r="GSF566" s="271"/>
      <c r="GSG566" s="395"/>
      <c r="GSH566" s="259"/>
      <c r="GSI566" s="259"/>
      <c r="GSJ566" s="394"/>
      <c r="GSK566" s="394"/>
      <c r="GSL566" s="270"/>
      <c r="GSM566" s="263"/>
      <c r="GSN566" s="271"/>
      <c r="GSO566" s="271"/>
      <c r="GSP566" s="271"/>
      <c r="GSQ566" s="271"/>
      <c r="GSR566" s="271"/>
      <c r="GSS566" s="395"/>
      <c r="GST566" s="259"/>
      <c r="GSU566" s="259"/>
      <c r="GSV566" s="394"/>
      <c r="GSW566" s="394"/>
      <c r="GSX566" s="270"/>
      <c r="GSY566" s="263"/>
      <c r="GSZ566" s="271"/>
      <c r="GTA566" s="271"/>
      <c r="GTB566" s="271"/>
      <c r="GTC566" s="271"/>
      <c r="GTD566" s="271"/>
      <c r="GTE566" s="395"/>
      <c r="GTF566" s="259"/>
      <c r="GTG566" s="259"/>
      <c r="GTH566" s="394"/>
      <c r="GTI566" s="394"/>
      <c r="GTJ566" s="270"/>
      <c r="GTK566" s="263"/>
      <c r="GTL566" s="271"/>
      <c r="GTM566" s="271"/>
      <c r="GTN566" s="271"/>
      <c r="GTO566" s="271"/>
      <c r="GTP566" s="271"/>
      <c r="GTQ566" s="395"/>
      <c r="GTR566" s="259"/>
      <c r="GTS566" s="259"/>
      <c r="GTT566" s="394"/>
      <c r="GTU566" s="394"/>
      <c r="GTV566" s="270"/>
      <c r="GTW566" s="263"/>
      <c r="GTX566" s="271"/>
      <c r="GTY566" s="271"/>
      <c r="GTZ566" s="271"/>
      <c r="GUA566" s="271"/>
      <c r="GUB566" s="271"/>
      <c r="GUC566" s="395"/>
      <c r="GUD566" s="259"/>
      <c r="GUE566" s="259"/>
      <c r="GUF566" s="394"/>
      <c r="GUG566" s="394"/>
      <c r="GUH566" s="270"/>
      <c r="GUI566" s="263"/>
      <c r="GUJ566" s="271"/>
      <c r="GUK566" s="271"/>
      <c r="GUL566" s="271"/>
      <c r="GUM566" s="271"/>
      <c r="GUN566" s="271"/>
      <c r="GUO566" s="395"/>
      <c r="GUP566" s="259"/>
      <c r="GUQ566" s="259"/>
      <c r="GUR566" s="394"/>
      <c r="GUS566" s="394"/>
      <c r="GUT566" s="270"/>
      <c r="GUU566" s="263"/>
      <c r="GUV566" s="271"/>
      <c r="GUW566" s="271"/>
      <c r="GUX566" s="271"/>
      <c r="GUY566" s="271"/>
      <c r="GUZ566" s="271"/>
      <c r="GVA566" s="395"/>
      <c r="GVB566" s="259"/>
      <c r="GVC566" s="259"/>
      <c r="GVD566" s="394"/>
      <c r="GVE566" s="394"/>
      <c r="GVF566" s="270"/>
      <c r="GVG566" s="263"/>
      <c r="GVH566" s="271"/>
      <c r="GVI566" s="271"/>
      <c r="GVJ566" s="271"/>
      <c r="GVK566" s="271"/>
      <c r="GVL566" s="271"/>
      <c r="GVM566" s="395"/>
      <c r="GVN566" s="259"/>
      <c r="GVO566" s="259"/>
      <c r="GVP566" s="394"/>
      <c r="GVQ566" s="394"/>
      <c r="GVR566" s="270"/>
      <c r="GVS566" s="263"/>
      <c r="GVT566" s="271"/>
      <c r="GVU566" s="271"/>
      <c r="GVV566" s="271"/>
      <c r="GVW566" s="271"/>
      <c r="GVX566" s="271"/>
      <c r="GVY566" s="395"/>
      <c r="GVZ566" s="259"/>
      <c r="GWA566" s="259"/>
      <c r="GWB566" s="394"/>
      <c r="GWC566" s="394"/>
      <c r="GWD566" s="270"/>
      <c r="GWE566" s="263"/>
      <c r="GWF566" s="271"/>
      <c r="GWG566" s="271"/>
      <c r="GWH566" s="271"/>
      <c r="GWI566" s="271"/>
      <c r="GWJ566" s="271"/>
      <c r="GWK566" s="395"/>
      <c r="GWL566" s="259"/>
      <c r="GWM566" s="259"/>
      <c r="GWN566" s="394"/>
      <c r="GWO566" s="394"/>
      <c r="GWP566" s="270"/>
      <c r="GWQ566" s="263"/>
      <c r="GWR566" s="271"/>
      <c r="GWS566" s="271"/>
      <c r="GWT566" s="271"/>
      <c r="GWU566" s="271"/>
      <c r="GWV566" s="271"/>
      <c r="GWW566" s="395"/>
      <c r="GWX566" s="259"/>
      <c r="GWY566" s="259"/>
      <c r="GWZ566" s="394"/>
      <c r="GXA566" s="394"/>
      <c r="GXB566" s="270"/>
      <c r="GXC566" s="263"/>
      <c r="GXD566" s="271"/>
      <c r="GXE566" s="271"/>
      <c r="GXF566" s="271"/>
      <c r="GXG566" s="271"/>
      <c r="GXH566" s="271"/>
      <c r="GXI566" s="395"/>
      <c r="GXJ566" s="259"/>
      <c r="GXK566" s="259"/>
      <c r="GXL566" s="394"/>
      <c r="GXM566" s="394"/>
      <c r="GXN566" s="270"/>
      <c r="GXO566" s="263"/>
      <c r="GXP566" s="271"/>
      <c r="GXQ566" s="271"/>
      <c r="GXR566" s="271"/>
      <c r="GXS566" s="271"/>
      <c r="GXT566" s="271"/>
      <c r="GXU566" s="395"/>
      <c r="GXV566" s="259"/>
      <c r="GXW566" s="259"/>
      <c r="GXX566" s="394"/>
      <c r="GXY566" s="394"/>
      <c r="GXZ566" s="270"/>
      <c r="GYA566" s="263"/>
      <c r="GYB566" s="271"/>
      <c r="GYC566" s="271"/>
      <c r="GYD566" s="271"/>
      <c r="GYE566" s="271"/>
      <c r="GYF566" s="271"/>
      <c r="GYG566" s="395"/>
      <c r="GYH566" s="259"/>
      <c r="GYI566" s="259"/>
      <c r="GYJ566" s="394"/>
      <c r="GYK566" s="394"/>
      <c r="GYL566" s="270"/>
      <c r="GYM566" s="263"/>
      <c r="GYN566" s="271"/>
      <c r="GYO566" s="271"/>
      <c r="GYP566" s="271"/>
      <c r="GYQ566" s="271"/>
      <c r="GYR566" s="271"/>
      <c r="GYS566" s="395"/>
      <c r="GYT566" s="259"/>
      <c r="GYU566" s="259"/>
      <c r="GYV566" s="394"/>
      <c r="GYW566" s="394"/>
      <c r="GYX566" s="270"/>
      <c r="GYY566" s="263"/>
      <c r="GYZ566" s="271"/>
      <c r="GZA566" s="271"/>
      <c r="GZB566" s="271"/>
      <c r="GZC566" s="271"/>
      <c r="GZD566" s="271"/>
      <c r="GZE566" s="395"/>
      <c r="GZF566" s="259"/>
      <c r="GZG566" s="259"/>
      <c r="GZH566" s="394"/>
      <c r="GZI566" s="394"/>
      <c r="GZJ566" s="270"/>
      <c r="GZK566" s="263"/>
      <c r="GZL566" s="271"/>
      <c r="GZM566" s="271"/>
      <c r="GZN566" s="271"/>
      <c r="GZO566" s="271"/>
      <c r="GZP566" s="271"/>
      <c r="GZQ566" s="395"/>
      <c r="GZR566" s="259"/>
      <c r="GZS566" s="259"/>
      <c r="GZT566" s="394"/>
      <c r="GZU566" s="394"/>
      <c r="GZV566" s="270"/>
      <c r="GZW566" s="263"/>
      <c r="GZX566" s="271"/>
      <c r="GZY566" s="271"/>
      <c r="GZZ566" s="271"/>
      <c r="HAA566" s="271"/>
      <c r="HAB566" s="271"/>
      <c r="HAC566" s="395"/>
      <c r="HAD566" s="259"/>
      <c r="HAE566" s="259"/>
      <c r="HAF566" s="394"/>
      <c r="HAG566" s="394"/>
      <c r="HAH566" s="270"/>
      <c r="HAI566" s="263"/>
      <c r="HAJ566" s="271"/>
      <c r="HAK566" s="271"/>
      <c r="HAL566" s="271"/>
      <c r="HAM566" s="271"/>
      <c r="HAN566" s="271"/>
      <c r="HAO566" s="395"/>
      <c r="HAP566" s="259"/>
      <c r="HAQ566" s="259"/>
      <c r="HAR566" s="394"/>
      <c r="HAS566" s="394"/>
      <c r="HAT566" s="270"/>
      <c r="HAU566" s="263"/>
      <c r="HAV566" s="271"/>
      <c r="HAW566" s="271"/>
      <c r="HAX566" s="271"/>
      <c r="HAY566" s="271"/>
      <c r="HAZ566" s="271"/>
      <c r="HBA566" s="395"/>
      <c r="HBB566" s="259"/>
      <c r="HBC566" s="259"/>
      <c r="HBD566" s="394"/>
      <c r="HBE566" s="394"/>
      <c r="HBF566" s="270"/>
      <c r="HBG566" s="263"/>
      <c r="HBH566" s="271"/>
      <c r="HBI566" s="271"/>
      <c r="HBJ566" s="271"/>
      <c r="HBK566" s="271"/>
      <c r="HBL566" s="271"/>
      <c r="HBM566" s="395"/>
      <c r="HBN566" s="259"/>
      <c r="HBO566" s="259"/>
      <c r="HBP566" s="394"/>
      <c r="HBQ566" s="394"/>
      <c r="HBR566" s="270"/>
      <c r="HBS566" s="263"/>
      <c r="HBT566" s="271"/>
      <c r="HBU566" s="271"/>
      <c r="HBV566" s="271"/>
      <c r="HBW566" s="271"/>
      <c r="HBX566" s="271"/>
      <c r="HBY566" s="395"/>
      <c r="HBZ566" s="259"/>
      <c r="HCA566" s="259"/>
      <c r="HCB566" s="394"/>
      <c r="HCC566" s="394"/>
      <c r="HCD566" s="270"/>
      <c r="HCE566" s="263"/>
      <c r="HCF566" s="271"/>
      <c r="HCG566" s="271"/>
      <c r="HCH566" s="271"/>
      <c r="HCI566" s="271"/>
      <c r="HCJ566" s="271"/>
      <c r="HCK566" s="395"/>
      <c r="HCL566" s="259"/>
      <c r="HCM566" s="259"/>
      <c r="HCN566" s="394"/>
      <c r="HCO566" s="394"/>
      <c r="HCP566" s="270"/>
      <c r="HCQ566" s="263"/>
      <c r="HCR566" s="271"/>
      <c r="HCS566" s="271"/>
      <c r="HCT566" s="271"/>
      <c r="HCU566" s="271"/>
      <c r="HCV566" s="271"/>
      <c r="HCW566" s="395"/>
      <c r="HCX566" s="259"/>
      <c r="HCY566" s="259"/>
      <c r="HCZ566" s="394"/>
      <c r="HDA566" s="394"/>
      <c r="HDB566" s="270"/>
      <c r="HDC566" s="263"/>
      <c r="HDD566" s="271"/>
      <c r="HDE566" s="271"/>
      <c r="HDF566" s="271"/>
      <c r="HDG566" s="271"/>
      <c r="HDH566" s="271"/>
      <c r="HDI566" s="395"/>
      <c r="HDJ566" s="259"/>
      <c r="HDK566" s="259"/>
      <c r="HDL566" s="394"/>
      <c r="HDM566" s="394"/>
      <c r="HDN566" s="270"/>
      <c r="HDO566" s="263"/>
      <c r="HDP566" s="271"/>
      <c r="HDQ566" s="271"/>
      <c r="HDR566" s="271"/>
      <c r="HDS566" s="271"/>
      <c r="HDT566" s="271"/>
      <c r="HDU566" s="395"/>
      <c r="HDV566" s="259"/>
      <c r="HDW566" s="259"/>
      <c r="HDX566" s="394"/>
      <c r="HDY566" s="394"/>
      <c r="HDZ566" s="270"/>
      <c r="HEA566" s="263"/>
      <c r="HEB566" s="271"/>
      <c r="HEC566" s="271"/>
      <c r="HED566" s="271"/>
      <c r="HEE566" s="271"/>
      <c r="HEF566" s="271"/>
      <c r="HEG566" s="395"/>
      <c r="HEH566" s="259"/>
      <c r="HEI566" s="259"/>
      <c r="HEJ566" s="394"/>
      <c r="HEK566" s="394"/>
      <c r="HEL566" s="270"/>
      <c r="HEM566" s="263"/>
      <c r="HEN566" s="271"/>
      <c r="HEO566" s="271"/>
      <c r="HEP566" s="271"/>
      <c r="HEQ566" s="271"/>
      <c r="HER566" s="271"/>
      <c r="HES566" s="395"/>
      <c r="HET566" s="259"/>
      <c r="HEU566" s="259"/>
      <c r="HEV566" s="394"/>
      <c r="HEW566" s="394"/>
      <c r="HEX566" s="270"/>
      <c r="HEY566" s="263"/>
      <c r="HEZ566" s="271"/>
      <c r="HFA566" s="271"/>
      <c r="HFB566" s="271"/>
      <c r="HFC566" s="271"/>
      <c r="HFD566" s="271"/>
      <c r="HFE566" s="395"/>
      <c r="HFF566" s="259"/>
      <c r="HFG566" s="259"/>
      <c r="HFH566" s="394"/>
      <c r="HFI566" s="394"/>
      <c r="HFJ566" s="270"/>
      <c r="HFK566" s="263"/>
      <c r="HFL566" s="271"/>
      <c r="HFM566" s="271"/>
      <c r="HFN566" s="271"/>
      <c r="HFO566" s="271"/>
      <c r="HFP566" s="271"/>
      <c r="HFQ566" s="395"/>
      <c r="HFR566" s="259"/>
      <c r="HFS566" s="259"/>
      <c r="HFT566" s="394"/>
      <c r="HFU566" s="394"/>
      <c r="HFV566" s="270"/>
      <c r="HFW566" s="263"/>
      <c r="HFX566" s="271"/>
      <c r="HFY566" s="271"/>
      <c r="HFZ566" s="271"/>
      <c r="HGA566" s="271"/>
      <c r="HGB566" s="271"/>
      <c r="HGC566" s="395"/>
      <c r="HGD566" s="259"/>
      <c r="HGE566" s="259"/>
      <c r="HGF566" s="394"/>
      <c r="HGG566" s="394"/>
      <c r="HGH566" s="270"/>
      <c r="HGI566" s="263"/>
      <c r="HGJ566" s="271"/>
      <c r="HGK566" s="271"/>
      <c r="HGL566" s="271"/>
      <c r="HGM566" s="271"/>
      <c r="HGN566" s="271"/>
      <c r="HGO566" s="395"/>
      <c r="HGP566" s="259"/>
      <c r="HGQ566" s="259"/>
      <c r="HGR566" s="394"/>
      <c r="HGS566" s="394"/>
      <c r="HGT566" s="270"/>
      <c r="HGU566" s="263"/>
      <c r="HGV566" s="271"/>
      <c r="HGW566" s="271"/>
      <c r="HGX566" s="271"/>
      <c r="HGY566" s="271"/>
      <c r="HGZ566" s="271"/>
      <c r="HHA566" s="395"/>
      <c r="HHB566" s="259"/>
      <c r="HHC566" s="259"/>
      <c r="HHD566" s="394"/>
      <c r="HHE566" s="394"/>
      <c r="HHF566" s="270"/>
      <c r="HHG566" s="263"/>
      <c r="HHH566" s="271"/>
      <c r="HHI566" s="271"/>
      <c r="HHJ566" s="271"/>
      <c r="HHK566" s="271"/>
      <c r="HHL566" s="271"/>
      <c r="HHM566" s="395"/>
      <c r="HHN566" s="259"/>
      <c r="HHO566" s="259"/>
      <c r="HHP566" s="394"/>
      <c r="HHQ566" s="394"/>
      <c r="HHR566" s="270"/>
      <c r="HHS566" s="263"/>
      <c r="HHT566" s="271"/>
      <c r="HHU566" s="271"/>
      <c r="HHV566" s="271"/>
      <c r="HHW566" s="271"/>
      <c r="HHX566" s="271"/>
      <c r="HHY566" s="395"/>
      <c r="HHZ566" s="259"/>
      <c r="HIA566" s="259"/>
      <c r="HIB566" s="394"/>
      <c r="HIC566" s="394"/>
      <c r="HID566" s="270"/>
      <c r="HIE566" s="263"/>
      <c r="HIF566" s="271"/>
      <c r="HIG566" s="271"/>
      <c r="HIH566" s="271"/>
      <c r="HII566" s="271"/>
      <c r="HIJ566" s="271"/>
      <c r="HIK566" s="395"/>
      <c r="HIL566" s="259"/>
      <c r="HIM566" s="259"/>
      <c r="HIN566" s="394"/>
      <c r="HIO566" s="394"/>
      <c r="HIP566" s="270"/>
      <c r="HIQ566" s="263"/>
      <c r="HIR566" s="271"/>
      <c r="HIS566" s="271"/>
      <c r="HIT566" s="271"/>
      <c r="HIU566" s="271"/>
      <c r="HIV566" s="271"/>
      <c r="HIW566" s="395"/>
      <c r="HIX566" s="259"/>
      <c r="HIY566" s="259"/>
      <c r="HIZ566" s="394"/>
      <c r="HJA566" s="394"/>
      <c r="HJB566" s="270"/>
      <c r="HJC566" s="263"/>
      <c r="HJD566" s="271"/>
      <c r="HJE566" s="271"/>
      <c r="HJF566" s="271"/>
      <c r="HJG566" s="271"/>
      <c r="HJH566" s="271"/>
      <c r="HJI566" s="395"/>
      <c r="HJJ566" s="259"/>
      <c r="HJK566" s="259"/>
      <c r="HJL566" s="394"/>
      <c r="HJM566" s="394"/>
      <c r="HJN566" s="270"/>
      <c r="HJO566" s="263"/>
      <c r="HJP566" s="271"/>
      <c r="HJQ566" s="271"/>
      <c r="HJR566" s="271"/>
      <c r="HJS566" s="271"/>
      <c r="HJT566" s="271"/>
      <c r="HJU566" s="395"/>
      <c r="HJV566" s="259"/>
      <c r="HJW566" s="259"/>
      <c r="HJX566" s="394"/>
      <c r="HJY566" s="394"/>
      <c r="HJZ566" s="270"/>
      <c r="HKA566" s="263"/>
      <c r="HKB566" s="271"/>
      <c r="HKC566" s="271"/>
      <c r="HKD566" s="271"/>
      <c r="HKE566" s="271"/>
      <c r="HKF566" s="271"/>
      <c r="HKG566" s="395"/>
      <c r="HKH566" s="259"/>
      <c r="HKI566" s="259"/>
      <c r="HKJ566" s="394"/>
      <c r="HKK566" s="394"/>
      <c r="HKL566" s="270"/>
      <c r="HKM566" s="263"/>
      <c r="HKN566" s="271"/>
      <c r="HKO566" s="271"/>
      <c r="HKP566" s="271"/>
      <c r="HKQ566" s="271"/>
      <c r="HKR566" s="271"/>
      <c r="HKS566" s="395"/>
      <c r="HKT566" s="259"/>
      <c r="HKU566" s="259"/>
      <c r="HKV566" s="394"/>
      <c r="HKW566" s="394"/>
      <c r="HKX566" s="270"/>
      <c r="HKY566" s="263"/>
      <c r="HKZ566" s="271"/>
      <c r="HLA566" s="271"/>
      <c r="HLB566" s="271"/>
      <c r="HLC566" s="271"/>
      <c r="HLD566" s="271"/>
      <c r="HLE566" s="395"/>
      <c r="HLF566" s="259"/>
      <c r="HLG566" s="259"/>
      <c r="HLH566" s="394"/>
      <c r="HLI566" s="394"/>
      <c r="HLJ566" s="270"/>
      <c r="HLK566" s="263"/>
      <c r="HLL566" s="271"/>
      <c r="HLM566" s="271"/>
      <c r="HLN566" s="271"/>
      <c r="HLO566" s="271"/>
      <c r="HLP566" s="271"/>
      <c r="HLQ566" s="395"/>
      <c r="HLR566" s="259"/>
      <c r="HLS566" s="259"/>
      <c r="HLT566" s="394"/>
      <c r="HLU566" s="394"/>
      <c r="HLV566" s="270"/>
      <c r="HLW566" s="263"/>
      <c r="HLX566" s="271"/>
      <c r="HLY566" s="271"/>
      <c r="HLZ566" s="271"/>
      <c r="HMA566" s="271"/>
      <c r="HMB566" s="271"/>
      <c r="HMC566" s="395"/>
      <c r="HMD566" s="259"/>
      <c r="HME566" s="259"/>
      <c r="HMF566" s="394"/>
      <c r="HMG566" s="394"/>
      <c r="HMH566" s="270"/>
      <c r="HMI566" s="263"/>
      <c r="HMJ566" s="271"/>
      <c r="HMK566" s="271"/>
      <c r="HML566" s="271"/>
      <c r="HMM566" s="271"/>
      <c r="HMN566" s="271"/>
      <c r="HMO566" s="395"/>
      <c r="HMP566" s="259"/>
      <c r="HMQ566" s="259"/>
      <c r="HMR566" s="394"/>
      <c r="HMS566" s="394"/>
      <c r="HMT566" s="270"/>
      <c r="HMU566" s="263"/>
      <c r="HMV566" s="271"/>
      <c r="HMW566" s="271"/>
      <c r="HMX566" s="271"/>
      <c r="HMY566" s="271"/>
      <c r="HMZ566" s="271"/>
      <c r="HNA566" s="395"/>
      <c r="HNB566" s="259"/>
      <c r="HNC566" s="259"/>
      <c r="HND566" s="394"/>
      <c r="HNE566" s="394"/>
      <c r="HNF566" s="270"/>
      <c r="HNG566" s="263"/>
      <c r="HNH566" s="271"/>
      <c r="HNI566" s="271"/>
      <c r="HNJ566" s="271"/>
      <c r="HNK566" s="271"/>
      <c r="HNL566" s="271"/>
      <c r="HNM566" s="395"/>
      <c r="HNN566" s="259"/>
      <c r="HNO566" s="259"/>
      <c r="HNP566" s="394"/>
      <c r="HNQ566" s="394"/>
      <c r="HNR566" s="270"/>
      <c r="HNS566" s="263"/>
      <c r="HNT566" s="271"/>
      <c r="HNU566" s="271"/>
      <c r="HNV566" s="271"/>
      <c r="HNW566" s="271"/>
      <c r="HNX566" s="271"/>
      <c r="HNY566" s="395"/>
      <c r="HNZ566" s="259"/>
      <c r="HOA566" s="259"/>
      <c r="HOB566" s="394"/>
      <c r="HOC566" s="394"/>
      <c r="HOD566" s="270"/>
      <c r="HOE566" s="263"/>
      <c r="HOF566" s="271"/>
      <c r="HOG566" s="271"/>
      <c r="HOH566" s="271"/>
      <c r="HOI566" s="271"/>
      <c r="HOJ566" s="271"/>
      <c r="HOK566" s="395"/>
      <c r="HOL566" s="259"/>
      <c r="HOM566" s="259"/>
      <c r="HON566" s="394"/>
      <c r="HOO566" s="394"/>
      <c r="HOP566" s="270"/>
      <c r="HOQ566" s="263"/>
      <c r="HOR566" s="271"/>
      <c r="HOS566" s="271"/>
      <c r="HOT566" s="271"/>
      <c r="HOU566" s="271"/>
      <c r="HOV566" s="271"/>
      <c r="HOW566" s="395"/>
      <c r="HOX566" s="259"/>
      <c r="HOY566" s="259"/>
      <c r="HOZ566" s="394"/>
      <c r="HPA566" s="394"/>
      <c r="HPB566" s="270"/>
      <c r="HPC566" s="263"/>
      <c r="HPD566" s="271"/>
      <c r="HPE566" s="271"/>
      <c r="HPF566" s="271"/>
      <c r="HPG566" s="271"/>
      <c r="HPH566" s="271"/>
      <c r="HPI566" s="395"/>
      <c r="HPJ566" s="259"/>
      <c r="HPK566" s="259"/>
      <c r="HPL566" s="394"/>
      <c r="HPM566" s="394"/>
      <c r="HPN566" s="270"/>
      <c r="HPO566" s="263"/>
      <c r="HPP566" s="271"/>
      <c r="HPQ566" s="271"/>
      <c r="HPR566" s="271"/>
      <c r="HPS566" s="271"/>
      <c r="HPT566" s="271"/>
      <c r="HPU566" s="395"/>
      <c r="HPV566" s="259"/>
      <c r="HPW566" s="259"/>
      <c r="HPX566" s="394"/>
      <c r="HPY566" s="394"/>
      <c r="HPZ566" s="270"/>
      <c r="HQA566" s="263"/>
      <c r="HQB566" s="271"/>
      <c r="HQC566" s="271"/>
      <c r="HQD566" s="271"/>
      <c r="HQE566" s="271"/>
      <c r="HQF566" s="271"/>
      <c r="HQG566" s="395"/>
      <c r="HQH566" s="259"/>
      <c r="HQI566" s="259"/>
      <c r="HQJ566" s="394"/>
      <c r="HQK566" s="394"/>
      <c r="HQL566" s="270"/>
      <c r="HQM566" s="263"/>
      <c r="HQN566" s="271"/>
      <c r="HQO566" s="271"/>
      <c r="HQP566" s="271"/>
      <c r="HQQ566" s="271"/>
      <c r="HQR566" s="271"/>
      <c r="HQS566" s="395"/>
      <c r="HQT566" s="259"/>
      <c r="HQU566" s="259"/>
      <c r="HQV566" s="394"/>
      <c r="HQW566" s="394"/>
      <c r="HQX566" s="270"/>
      <c r="HQY566" s="263"/>
      <c r="HQZ566" s="271"/>
      <c r="HRA566" s="271"/>
      <c r="HRB566" s="271"/>
      <c r="HRC566" s="271"/>
      <c r="HRD566" s="271"/>
      <c r="HRE566" s="395"/>
      <c r="HRF566" s="259"/>
      <c r="HRG566" s="259"/>
      <c r="HRH566" s="394"/>
      <c r="HRI566" s="394"/>
      <c r="HRJ566" s="270"/>
      <c r="HRK566" s="263"/>
      <c r="HRL566" s="271"/>
      <c r="HRM566" s="271"/>
      <c r="HRN566" s="271"/>
      <c r="HRO566" s="271"/>
      <c r="HRP566" s="271"/>
      <c r="HRQ566" s="395"/>
      <c r="HRR566" s="259"/>
      <c r="HRS566" s="259"/>
      <c r="HRT566" s="394"/>
      <c r="HRU566" s="394"/>
      <c r="HRV566" s="270"/>
      <c r="HRW566" s="263"/>
      <c r="HRX566" s="271"/>
      <c r="HRY566" s="271"/>
      <c r="HRZ566" s="271"/>
      <c r="HSA566" s="271"/>
      <c r="HSB566" s="271"/>
      <c r="HSC566" s="395"/>
      <c r="HSD566" s="259"/>
      <c r="HSE566" s="259"/>
      <c r="HSF566" s="394"/>
      <c r="HSG566" s="394"/>
      <c r="HSH566" s="270"/>
      <c r="HSI566" s="263"/>
      <c r="HSJ566" s="271"/>
      <c r="HSK566" s="271"/>
      <c r="HSL566" s="271"/>
      <c r="HSM566" s="271"/>
      <c r="HSN566" s="271"/>
      <c r="HSO566" s="395"/>
      <c r="HSP566" s="259"/>
      <c r="HSQ566" s="259"/>
      <c r="HSR566" s="394"/>
      <c r="HSS566" s="394"/>
      <c r="HST566" s="270"/>
      <c r="HSU566" s="263"/>
      <c r="HSV566" s="271"/>
      <c r="HSW566" s="271"/>
      <c r="HSX566" s="271"/>
      <c r="HSY566" s="271"/>
      <c r="HSZ566" s="271"/>
      <c r="HTA566" s="395"/>
      <c r="HTB566" s="259"/>
      <c r="HTC566" s="259"/>
      <c r="HTD566" s="394"/>
      <c r="HTE566" s="394"/>
      <c r="HTF566" s="270"/>
      <c r="HTG566" s="263"/>
      <c r="HTH566" s="271"/>
      <c r="HTI566" s="271"/>
      <c r="HTJ566" s="271"/>
      <c r="HTK566" s="271"/>
      <c r="HTL566" s="271"/>
      <c r="HTM566" s="395"/>
      <c r="HTN566" s="259"/>
      <c r="HTO566" s="259"/>
      <c r="HTP566" s="394"/>
      <c r="HTQ566" s="394"/>
      <c r="HTR566" s="270"/>
      <c r="HTS566" s="263"/>
      <c r="HTT566" s="271"/>
      <c r="HTU566" s="271"/>
      <c r="HTV566" s="271"/>
      <c r="HTW566" s="271"/>
      <c r="HTX566" s="271"/>
      <c r="HTY566" s="395"/>
      <c r="HTZ566" s="259"/>
      <c r="HUA566" s="259"/>
      <c r="HUB566" s="394"/>
      <c r="HUC566" s="394"/>
      <c r="HUD566" s="270"/>
      <c r="HUE566" s="263"/>
      <c r="HUF566" s="271"/>
      <c r="HUG566" s="271"/>
      <c r="HUH566" s="271"/>
      <c r="HUI566" s="271"/>
      <c r="HUJ566" s="271"/>
      <c r="HUK566" s="395"/>
      <c r="HUL566" s="259"/>
      <c r="HUM566" s="259"/>
      <c r="HUN566" s="394"/>
      <c r="HUO566" s="394"/>
      <c r="HUP566" s="270"/>
      <c r="HUQ566" s="263"/>
      <c r="HUR566" s="271"/>
      <c r="HUS566" s="271"/>
      <c r="HUT566" s="271"/>
      <c r="HUU566" s="271"/>
      <c r="HUV566" s="271"/>
      <c r="HUW566" s="395"/>
      <c r="HUX566" s="259"/>
      <c r="HUY566" s="259"/>
      <c r="HUZ566" s="394"/>
      <c r="HVA566" s="394"/>
      <c r="HVB566" s="270"/>
      <c r="HVC566" s="263"/>
      <c r="HVD566" s="271"/>
      <c r="HVE566" s="271"/>
      <c r="HVF566" s="271"/>
      <c r="HVG566" s="271"/>
      <c r="HVH566" s="271"/>
      <c r="HVI566" s="395"/>
      <c r="HVJ566" s="259"/>
      <c r="HVK566" s="259"/>
      <c r="HVL566" s="394"/>
      <c r="HVM566" s="394"/>
      <c r="HVN566" s="270"/>
      <c r="HVO566" s="263"/>
      <c r="HVP566" s="271"/>
      <c r="HVQ566" s="271"/>
      <c r="HVR566" s="271"/>
      <c r="HVS566" s="271"/>
      <c r="HVT566" s="271"/>
      <c r="HVU566" s="395"/>
      <c r="HVV566" s="259"/>
      <c r="HVW566" s="259"/>
      <c r="HVX566" s="394"/>
      <c r="HVY566" s="394"/>
      <c r="HVZ566" s="270"/>
      <c r="HWA566" s="263"/>
      <c r="HWB566" s="271"/>
      <c r="HWC566" s="271"/>
      <c r="HWD566" s="271"/>
      <c r="HWE566" s="271"/>
      <c r="HWF566" s="271"/>
      <c r="HWG566" s="395"/>
      <c r="HWH566" s="259"/>
      <c r="HWI566" s="259"/>
      <c r="HWJ566" s="394"/>
      <c r="HWK566" s="394"/>
      <c r="HWL566" s="270"/>
      <c r="HWM566" s="263"/>
      <c r="HWN566" s="271"/>
      <c r="HWO566" s="271"/>
      <c r="HWP566" s="271"/>
      <c r="HWQ566" s="271"/>
      <c r="HWR566" s="271"/>
      <c r="HWS566" s="395"/>
      <c r="HWT566" s="259"/>
      <c r="HWU566" s="259"/>
      <c r="HWV566" s="394"/>
      <c r="HWW566" s="394"/>
      <c r="HWX566" s="270"/>
      <c r="HWY566" s="263"/>
      <c r="HWZ566" s="271"/>
      <c r="HXA566" s="271"/>
      <c r="HXB566" s="271"/>
      <c r="HXC566" s="271"/>
      <c r="HXD566" s="271"/>
      <c r="HXE566" s="395"/>
      <c r="HXF566" s="259"/>
      <c r="HXG566" s="259"/>
      <c r="HXH566" s="394"/>
      <c r="HXI566" s="394"/>
      <c r="HXJ566" s="270"/>
      <c r="HXK566" s="263"/>
      <c r="HXL566" s="271"/>
      <c r="HXM566" s="271"/>
      <c r="HXN566" s="271"/>
      <c r="HXO566" s="271"/>
      <c r="HXP566" s="271"/>
      <c r="HXQ566" s="395"/>
      <c r="HXR566" s="259"/>
      <c r="HXS566" s="259"/>
      <c r="HXT566" s="394"/>
      <c r="HXU566" s="394"/>
      <c r="HXV566" s="270"/>
      <c r="HXW566" s="263"/>
      <c r="HXX566" s="271"/>
      <c r="HXY566" s="271"/>
      <c r="HXZ566" s="271"/>
      <c r="HYA566" s="271"/>
      <c r="HYB566" s="271"/>
      <c r="HYC566" s="395"/>
      <c r="HYD566" s="259"/>
      <c r="HYE566" s="259"/>
      <c r="HYF566" s="394"/>
      <c r="HYG566" s="394"/>
      <c r="HYH566" s="270"/>
      <c r="HYI566" s="263"/>
      <c r="HYJ566" s="271"/>
      <c r="HYK566" s="271"/>
      <c r="HYL566" s="271"/>
      <c r="HYM566" s="271"/>
      <c r="HYN566" s="271"/>
      <c r="HYO566" s="395"/>
      <c r="HYP566" s="259"/>
      <c r="HYQ566" s="259"/>
      <c r="HYR566" s="394"/>
      <c r="HYS566" s="394"/>
      <c r="HYT566" s="270"/>
      <c r="HYU566" s="263"/>
      <c r="HYV566" s="271"/>
      <c r="HYW566" s="271"/>
      <c r="HYX566" s="271"/>
      <c r="HYY566" s="271"/>
      <c r="HYZ566" s="271"/>
      <c r="HZA566" s="395"/>
      <c r="HZB566" s="259"/>
      <c r="HZC566" s="259"/>
      <c r="HZD566" s="394"/>
      <c r="HZE566" s="394"/>
      <c r="HZF566" s="270"/>
      <c r="HZG566" s="263"/>
      <c r="HZH566" s="271"/>
      <c r="HZI566" s="271"/>
      <c r="HZJ566" s="271"/>
      <c r="HZK566" s="271"/>
      <c r="HZL566" s="271"/>
      <c r="HZM566" s="395"/>
      <c r="HZN566" s="259"/>
      <c r="HZO566" s="259"/>
      <c r="HZP566" s="394"/>
      <c r="HZQ566" s="394"/>
      <c r="HZR566" s="270"/>
      <c r="HZS566" s="263"/>
      <c r="HZT566" s="271"/>
      <c r="HZU566" s="271"/>
      <c r="HZV566" s="271"/>
      <c r="HZW566" s="271"/>
      <c r="HZX566" s="271"/>
      <c r="HZY566" s="395"/>
      <c r="HZZ566" s="259"/>
      <c r="IAA566" s="259"/>
      <c r="IAB566" s="394"/>
      <c r="IAC566" s="394"/>
      <c r="IAD566" s="270"/>
      <c r="IAE566" s="263"/>
      <c r="IAF566" s="271"/>
      <c r="IAG566" s="271"/>
      <c r="IAH566" s="271"/>
      <c r="IAI566" s="271"/>
      <c r="IAJ566" s="271"/>
      <c r="IAK566" s="395"/>
      <c r="IAL566" s="259"/>
      <c r="IAM566" s="259"/>
      <c r="IAN566" s="394"/>
      <c r="IAO566" s="394"/>
      <c r="IAP566" s="270"/>
      <c r="IAQ566" s="263"/>
      <c r="IAR566" s="271"/>
      <c r="IAS566" s="271"/>
      <c r="IAT566" s="271"/>
      <c r="IAU566" s="271"/>
      <c r="IAV566" s="271"/>
      <c r="IAW566" s="395"/>
      <c r="IAX566" s="259"/>
      <c r="IAY566" s="259"/>
      <c r="IAZ566" s="394"/>
      <c r="IBA566" s="394"/>
      <c r="IBB566" s="270"/>
      <c r="IBC566" s="263"/>
      <c r="IBD566" s="271"/>
      <c r="IBE566" s="271"/>
      <c r="IBF566" s="271"/>
      <c r="IBG566" s="271"/>
      <c r="IBH566" s="271"/>
      <c r="IBI566" s="395"/>
      <c r="IBJ566" s="259"/>
      <c r="IBK566" s="259"/>
      <c r="IBL566" s="394"/>
      <c r="IBM566" s="394"/>
      <c r="IBN566" s="270"/>
      <c r="IBO566" s="263"/>
      <c r="IBP566" s="271"/>
      <c r="IBQ566" s="271"/>
      <c r="IBR566" s="271"/>
      <c r="IBS566" s="271"/>
      <c r="IBT566" s="271"/>
      <c r="IBU566" s="395"/>
      <c r="IBV566" s="259"/>
      <c r="IBW566" s="259"/>
      <c r="IBX566" s="394"/>
      <c r="IBY566" s="394"/>
      <c r="IBZ566" s="270"/>
      <c r="ICA566" s="263"/>
      <c r="ICB566" s="271"/>
      <c r="ICC566" s="271"/>
      <c r="ICD566" s="271"/>
      <c r="ICE566" s="271"/>
      <c r="ICF566" s="271"/>
      <c r="ICG566" s="395"/>
      <c r="ICH566" s="259"/>
      <c r="ICI566" s="259"/>
      <c r="ICJ566" s="394"/>
      <c r="ICK566" s="394"/>
      <c r="ICL566" s="270"/>
      <c r="ICM566" s="263"/>
      <c r="ICN566" s="271"/>
      <c r="ICO566" s="271"/>
      <c r="ICP566" s="271"/>
      <c r="ICQ566" s="271"/>
      <c r="ICR566" s="271"/>
      <c r="ICS566" s="395"/>
      <c r="ICT566" s="259"/>
      <c r="ICU566" s="259"/>
      <c r="ICV566" s="394"/>
      <c r="ICW566" s="394"/>
      <c r="ICX566" s="270"/>
      <c r="ICY566" s="263"/>
      <c r="ICZ566" s="271"/>
      <c r="IDA566" s="271"/>
      <c r="IDB566" s="271"/>
      <c r="IDC566" s="271"/>
      <c r="IDD566" s="271"/>
      <c r="IDE566" s="395"/>
      <c r="IDF566" s="259"/>
      <c r="IDG566" s="259"/>
      <c r="IDH566" s="394"/>
      <c r="IDI566" s="394"/>
      <c r="IDJ566" s="270"/>
      <c r="IDK566" s="263"/>
      <c r="IDL566" s="271"/>
      <c r="IDM566" s="271"/>
      <c r="IDN566" s="271"/>
      <c r="IDO566" s="271"/>
      <c r="IDP566" s="271"/>
      <c r="IDQ566" s="395"/>
      <c r="IDR566" s="259"/>
      <c r="IDS566" s="259"/>
      <c r="IDT566" s="394"/>
      <c r="IDU566" s="394"/>
      <c r="IDV566" s="270"/>
      <c r="IDW566" s="263"/>
      <c r="IDX566" s="271"/>
      <c r="IDY566" s="271"/>
      <c r="IDZ566" s="271"/>
      <c r="IEA566" s="271"/>
      <c r="IEB566" s="271"/>
      <c r="IEC566" s="395"/>
      <c r="IED566" s="259"/>
      <c r="IEE566" s="259"/>
      <c r="IEF566" s="394"/>
      <c r="IEG566" s="394"/>
      <c r="IEH566" s="270"/>
      <c r="IEI566" s="263"/>
      <c r="IEJ566" s="271"/>
      <c r="IEK566" s="271"/>
      <c r="IEL566" s="271"/>
      <c r="IEM566" s="271"/>
      <c r="IEN566" s="271"/>
      <c r="IEO566" s="395"/>
      <c r="IEP566" s="259"/>
      <c r="IEQ566" s="259"/>
      <c r="IER566" s="394"/>
      <c r="IES566" s="394"/>
      <c r="IET566" s="270"/>
      <c r="IEU566" s="263"/>
      <c r="IEV566" s="271"/>
      <c r="IEW566" s="271"/>
      <c r="IEX566" s="271"/>
      <c r="IEY566" s="271"/>
      <c r="IEZ566" s="271"/>
      <c r="IFA566" s="395"/>
      <c r="IFB566" s="259"/>
      <c r="IFC566" s="259"/>
      <c r="IFD566" s="394"/>
      <c r="IFE566" s="394"/>
      <c r="IFF566" s="270"/>
      <c r="IFG566" s="263"/>
      <c r="IFH566" s="271"/>
      <c r="IFI566" s="271"/>
      <c r="IFJ566" s="271"/>
      <c r="IFK566" s="271"/>
      <c r="IFL566" s="271"/>
      <c r="IFM566" s="395"/>
      <c r="IFN566" s="259"/>
      <c r="IFO566" s="259"/>
      <c r="IFP566" s="394"/>
      <c r="IFQ566" s="394"/>
      <c r="IFR566" s="270"/>
      <c r="IFS566" s="263"/>
      <c r="IFT566" s="271"/>
      <c r="IFU566" s="271"/>
      <c r="IFV566" s="271"/>
      <c r="IFW566" s="271"/>
      <c r="IFX566" s="271"/>
      <c r="IFY566" s="395"/>
      <c r="IFZ566" s="259"/>
      <c r="IGA566" s="259"/>
      <c r="IGB566" s="394"/>
      <c r="IGC566" s="394"/>
      <c r="IGD566" s="270"/>
      <c r="IGE566" s="263"/>
      <c r="IGF566" s="271"/>
      <c r="IGG566" s="271"/>
      <c r="IGH566" s="271"/>
      <c r="IGI566" s="271"/>
      <c r="IGJ566" s="271"/>
      <c r="IGK566" s="395"/>
      <c r="IGL566" s="259"/>
      <c r="IGM566" s="259"/>
      <c r="IGN566" s="394"/>
      <c r="IGO566" s="394"/>
      <c r="IGP566" s="270"/>
      <c r="IGQ566" s="263"/>
      <c r="IGR566" s="271"/>
      <c r="IGS566" s="271"/>
      <c r="IGT566" s="271"/>
      <c r="IGU566" s="271"/>
      <c r="IGV566" s="271"/>
      <c r="IGW566" s="395"/>
      <c r="IGX566" s="259"/>
      <c r="IGY566" s="259"/>
      <c r="IGZ566" s="394"/>
      <c r="IHA566" s="394"/>
      <c r="IHB566" s="270"/>
      <c r="IHC566" s="263"/>
      <c r="IHD566" s="271"/>
      <c r="IHE566" s="271"/>
      <c r="IHF566" s="271"/>
      <c r="IHG566" s="271"/>
      <c r="IHH566" s="271"/>
      <c r="IHI566" s="395"/>
      <c r="IHJ566" s="259"/>
      <c r="IHK566" s="259"/>
      <c r="IHL566" s="394"/>
      <c r="IHM566" s="394"/>
      <c r="IHN566" s="270"/>
      <c r="IHO566" s="263"/>
      <c r="IHP566" s="271"/>
      <c r="IHQ566" s="271"/>
      <c r="IHR566" s="271"/>
      <c r="IHS566" s="271"/>
      <c r="IHT566" s="271"/>
      <c r="IHU566" s="395"/>
      <c r="IHV566" s="259"/>
      <c r="IHW566" s="259"/>
      <c r="IHX566" s="394"/>
      <c r="IHY566" s="394"/>
      <c r="IHZ566" s="270"/>
      <c r="IIA566" s="263"/>
      <c r="IIB566" s="271"/>
      <c r="IIC566" s="271"/>
      <c r="IID566" s="271"/>
      <c r="IIE566" s="271"/>
      <c r="IIF566" s="271"/>
      <c r="IIG566" s="395"/>
      <c r="IIH566" s="259"/>
      <c r="III566" s="259"/>
      <c r="IIJ566" s="394"/>
      <c r="IIK566" s="394"/>
      <c r="IIL566" s="270"/>
      <c r="IIM566" s="263"/>
      <c r="IIN566" s="271"/>
      <c r="IIO566" s="271"/>
      <c r="IIP566" s="271"/>
      <c r="IIQ566" s="271"/>
      <c r="IIR566" s="271"/>
      <c r="IIS566" s="395"/>
      <c r="IIT566" s="259"/>
      <c r="IIU566" s="259"/>
      <c r="IIV566" s="394"/>
      <c r="IIW566" s="394"/>
      <c r="IIX566" s="270"/>
      <c r="IIY566" s="263"/>
      <c r="IIZ566" s="271"/>
      <c r="IJA566" s="271"/>
      <c r="IJB566" s="271"/>
      <c r="IJC566" s="271"/>
      <c r="IJD566" s="271"/>
      <c r="IJE566" s="395"/>
      <c r="IJF566" s="259"/>
      <c r="IJG566" s="259"/>
      <c r="IJH566" s="394"/>
      <c r="IJI566" s="394"/>
      <c r="IJJ566" s="270"/>
      <c r="IJK566" s="263"/>
      <c r="IJL566" s="271"/>
      <c r="IJM566" s="271"/>
      <c r="IJN566" s="271"/>
      <c r="IJO566" s="271"/>
      <c r="IJP566" s="271"/>
      <c r="IJQ566" s="395"/>
      <c r="IJR566" s="259"/>
      <c r="IJS566" s="259"/>
      <c r="IJT566" s="394"/>
      <c r="IJU566" s="394"/>
      <c r="IJV566" s="270"/>
      <c r="IJW566" s="263"/>
      <c r="IJX566" s="271"/>
      <c r="IJY566" s="271"/>
      <c r="IJZ566" s="271"/>
      <c r="IKA566" s="271"/>
      <c r="IKB566" s="271"/>
      <c r="IKC566" s="395"/>
      <c r="IKD566" s="259"/>
      <c r="IKE566" s="259"/>
      <c r="IKF566" s="394"/>
      <c r="IKG566" s="394"/>
      <c r="IKH566" s="270"/>
      <c r="IKI566" s="263"/>
      <c r="IKJ566" s="271"/>
      <c r="IKK566" s="271"/>
      <c r="IKL566" s="271"/>
      <c r="IKM566" s="271"/>
      <c r="IKN566" s="271"/>
      <c r="IKO566" s="395"/>
      <c r="IKP566" s="259"/>
      <c r="IKQ566" s="259"/>
      <c r="IKR566" s="394"/>
      <c r="IKS566" s="394"/>
      <c r="IKT566" s="270"/>
      <c r="IKU566" s="263"/>
      <c r="IKV566" s="271"/>
      <c r="IKW566" s="271"/>
      <c r="IKX566" s="271"/>
      <c r="IKY566" s="271"/>
      <c r="IKZ566" s="271"/>
      <c r="ILA566" s="395"/>
      <c r="ILB566" s="259"/>
      <c r="ILC566" s="259"/>
      <c r="ILD566" s="394"/>
      <c r="ILE566" s="394"/>
      <c r="ILF566" s="270"/>
      <c r="ILG566" s="263"/>
      <c r="ILH566" s="271"/>
      <c r="ILI566" s="271"/>
      <c r="ILJ566" s="271"/>
      <c r="ILK566" s="271"/>
      <c r="ILL566" s="271"/>
      <c r="ILM566" s="395"/>
      <c r="ILN566" s="259"/>
      <c r="ILO566" s="259"/>
      <c r="ILP566" s="394"/>
      <c r="ILQ566" s="394"/>
      <c r="ILR566" s="270"/>
      <c r="ILS566" s="263"/>
      <c r="ILT566" s="271"/>
      <c r="ILU566" s="271"/>
      <c r="ILV566" s="271"/>
      <c r="ILW566" s="271"/>
      <c r="ILX566" s="271"/>
      <c r="ILY566" s="395"/>
      <c r="ILZ566" s="259"/>
      <c r="IMA566" s="259"/>
      <c r="IMB566" s="394"/>
      <c r="IMC566" s="394"/>
      <c r="IMD566" s="270"/>
      <c r="IME566" s="263"/>
      <c r="IMF566" s="271"/>
      <c r="IMG566" s="271"/>
      <c r="IMH566" s="271"/>
      <c r="IMI566" s="271"/>
      <c r="IMJ566" s="271"/>
      <c r="IMK566" s="395"/>
      <c r="IML566" s="259"/>
      <c r="IMM566" s="259"/>
      <c r="IMN566" s="394"/>
      <c r="IMO566" s="394"/>
      <c r="IMP566" s="270"/>
      <c r="IMQ566" s="263"/>
      <c r="IMR566" s="271"/>
      <c r="IMS566" s="271"/>
      <c r="IMT566" s="271"/>
      <c r="IMU566" s="271"/>
      <c r="IMV566" s="271"/>
      <c r="IMW566" s="395"/>
      <c r="IMX566" s="259"/>
      <c r="IMY566" s="259"/>
      <c r="IMZ566" s="394"/>
      <c r="INA566" s="394"/>
      <c r="INB566" s="270"/>
      <c r="INC566" s="263"/>
      <c r="IND566" s="271"/>
      <c r="INE566" s="271"/>
      <c r="INF566" s="271"/>
      <c r="ING566" s="271"/>
      <c r="INH566" s="271"/>
      <c r="INI566" s="395"/>
      <c r="INJ566" s="259"/>
      <c r="INK566" s="259"/>
      <c r="INL566" s="394"/>
      <c r="INM566" s="394"/>
      <c r="INN566" s="270"/>
      <c r="INO566" s="263"/>
      <c r="INP566" s="271"/>
      <c r="INQ566" s="271"/>
      <c r="INR566" s="271"/>
      <c r="INS566" s="271"/>
      <c r="INT566" s="271"/>
      <c r="INU566" s="395"/>
      <c r="INV566" s="259"/>
      <c r="INW566" s="259"/>
      <c r="INX566" s="394"/>
      <c r="INY566" s="394"/>
      <c r="INZ566" s="270"/>
      <c r="IOA566" s="263"/>
      <c r="IOB566" s="271"/>
      <c r="IOC566" s="271"/>
      <c r="IOD566" s="271"/>
      <c r="IOE566" s="271"/>
      <c r="IOF566" s="271"/>
      <c r="IOG566" s="395"/>
      <c r="IOH566" s="259"/>
      <c r="IOI566" s="259"/>
      <c r="IOJ566" s="394"/>
      <c r="IOK566" s="394"/>
      <c r="IOL566" s="270"/>
      <c r="IOM566" s="263"/>
      <c r="ION566" s="271"/>
      <c r="IOO566" s="271"/>
      <c r="IOP566" s="271"/>
      <c r="IOQ566" s="271"/>
      <c r="IOR566" s="271"/>
      <c r="IOS566" s="395"/>
      <c r="IOT566" s="259"/>
      <c r="IOU566" s="259"/>
      <c r="IOV566" s="394"/>
      <c r="IOW566" s="394"/>
      <c r="IOX566" s="270"/>
      <c r="IOY566" s="263"/>
      <c r="IOZ566" s="271"/>
      <c r="IPA566" s="271"/>
      <c r="IPB566" s="271"/>
      <c r="IPC566" s="271"/>
      <c r="IPD566" s="271"/>
      <c r="IPE566" s="395"/>
      <c r="IPF566" s="259"/>
      <c r="IPG566" s="259"/>
      <c r="IPH566" s="394"/>
      <c r="IPI566" s="394"/>
      <c r="IPJ566" s="270"/>
      <c r="IPK566" s="263"/>
      <c r="IPL566" s="271"/>
      <c r="IPM566" s="271"/>
      <c r="IPN566" s="271"/>
      <c r="IPO566" s="271"/>
      <c r="IPP566" s="271"/>
      <c r="IPQ566" s="395"/>
      <c r="IPR566" s="259"/>
      <c r="IPS566" s="259"/>
      <c r="IPT566" s="394"/>
      <c r="IPU566" s="394"/>
      <c r="IPV566" s="270"/>
      <c r="IPW566" s="263"/>
      <c r="IPX566" s="271"/>
      <c r="IPY566" s="271"/>
      <c r="IPZ566" s="271"/>
      <c r="IQA566" s="271"/>
      <c r="IQB566" s="271"/>
      <c r="IQC566" s="395"/>
      <c r="IQD566" s="259"/>
      <c r="IQE566" s="259"/>
      <c r="IQF566" s="394"/>
      <c r="IQG566" s="394"/>
      <c r="IQH566" s="270"/>
      <c r="IQI566" s="263"/>
      <c r="IQJ566" s="271"/>
      <c r="IQK566" s="271"/>
      <c r="IQL566" s="271"/>
      <c r="IQM566" s="271"/>
      <c r="IQN566" s="271"/>
      <c r="IQO566" s="395"/>
      <c r="IQP566" s="259"/>
      <c r="IQQ566" s="259"/>
      <c r="IQR566" s="394"/>
      <c r="IQS566" s="394"/>
      <c r="IQT566" s="270"/>
      <c r="IQU566" s="263"/>
      <c r="IQV566" s="271"/>
      <c r="IQW566" s="271"/>
      <c r="IQX566" s="271"/>
      <c r="IQY566" s="271"/>
      <c r="IQZ566" s="271"/>
      <c r="IRA566" s="395"/>
      <c r="IRB566" s="259"/>
      <c r="IRC566" s="259"/>
      <c r="IRD566" s="394"/>
      <c r="IRE566" s="394"/>
      <c r="IRF566" s="270"/>
      <c r="IRG566" s="263"/>
      <c r="IRH566" s="271"/>
      <c r="IRI566" s="271"/>
      <c r="IRJ566" s="271"/>
      <c r="IRK566" s="271"/>
      <c r="IRL566" s="271"/>
      <c r="IRM566" s="395"/>
      <c r="IRN566" s="259"/>
      <c r="IRO566" s="259"/>
      <c r="IRP566" s="394"/>
      <c r="IRQ566" s="394"/>
      <c r="IRR566" s="270"/>
      <c r="IRS566" s="263"/>
      <c r="IRT566" s="271"/>
      <c r="IRU566" s="271"/>
      <c r="IRV566" s="271"/>
      <c r="IRW566" s="271"/>
      <c r="IRX566" s="271"/>
      <c r="IRY566" s="395"/>
      <c r="IRZ566" s="259"/>
      <c r="ISA566" s="259"/>
      <c r="ISB566" s="394"/>
      <c r="ISC566" s="394"/>
      <c r="ISD566" s="270"/>
      <c r="ISE566" s="263"/>
      <c r="ISF566" s="271"/>
      <c r="ISG566" s="271"/>
      <c r="ISH566" s="271"/>
      <c r="ISI566" s="271"/>
      <c r="ISJ566" s="271"/>
      <c r="ISK566" s="395"/>
      <c r="ISL566" s="259"/>
      <c r="ISM566" s="259"/>
      <c r="ISN566" s="394"/>
      <c r="ISO566" s="394"/>
      <c r="ISP566" s="270"/>
      <c r="ISQ566" s="263"/>
      <c r="ISR566" s="271"/>
      <c r="ISS566" s="271"/>
      <c r="IST566" s="271"/>
      <c r="ISU566" s="271"/>
      <c r="ISV566" s="271"/>
      <c r="ISW566" s="395"/>
      <c r="ISX566" s="259"/>
      <c r="ISY566" s="259"/>
      <c r="ISZ566" s="394"/>
      <c r="ITA566" s="394"/>
      <c r="ITB566" s="270"/>
      <c r="ITC566" s="263"/>
      <c r="ITD566" s="271"/>
      <c r="ITE566" s="271"/>
      <c r="ITF566" s="271"/>
      <c r="ITG566" s="271"/>
      <c r="ITH566" s="271"/>
      <c r="ITI566" s="395"/>
      <c r="ITJ566" s="259"/>
      <c r="ITK566" s="259"/>
      <c r="ITL566" s="394"/>
      <c r="ITM566" s="394"/>
      <c r="ITN566" s="270"/>
      <c r="ITO566" s="263"/>
      <c r="ITP566" s="271"/>
      <c r="ITQ566" s="271"/>
      <c r="ITR566" s="271"/>
      <c r="ITS566" s="271"/>
      <c r="ITT566" s="271"/>
      <c r="ITU566" s="395"/>
      <c r="ITV566" s="259"/>
      <c r="ITW566" s="259"/>
      <c r="ITX566" s="394"/>
      <c r="ITY566" s="394"/>
      <c r="ITZ566" s="270"/>
      <c r="IUA566" s="263"/>
      <c r="IUB566" s="271"/>
      <c r="IUC566" s="271"/>
      <c r="IUD566" s="271"/>
      <c r="IUE566" s="271"/>
      <c r="IUF566" s="271"/>
      <c r="IUG566" s="395"/>
      <c r="IUH566" s="259"/>
      <c r="IUI566" s="259"/>
      <c r="IUJ566" s="394"/>
      <c r="IUK566" s="394"/>
      <c r="IUL566" s="270"/>
      <c r="IUM566" s="263"/>
      <c r="IUN566" s="271"/>
      <c r="IUO566" s="271"/>
      <c r="IUP566" s="271"/>
      <c r="IUQ566" s="271"/>
      <c r="IUR566" s="271"/>
      <c r="IUS566" s="395"/>
      <c r="IUT566" s="259"/>
      <c r="IUU566" s="259"/>
      <c r="IUV566" s="394"/>
      <c r="IUW566" s="394"/>
      <c r="IUX566" s="270"/>
      <c r="IUY566" s="263"/>
      <c r="IUZ566" s="271"/>
      <c r="IVA566" s="271"/>
      <c r="IVB566" s="271"/>
      <c r="IVC566" s="271"/>
      <c r="IVD566" s="271"/>
      <c r="IVE566" s="395"/>
      <c r="IVF566" s="259"/>
      <c r="IVG566" s="259"/>
      <c r="IVH566" s="394"/>
      <c r="IVI566" s="394"/>
      <c r="IVJ566" s="270"/>
      <c r="IVK566" s="263"/>
      <c r="IVL566" s="271"/>
      <c r="IVM566" s="271"/>
      <c r="IVN566" s="271"/>
      <c r="IVO566" s="271"/>
      <c r="IVP566" s="271"/>
      <c r="IVQ566" s="395"/>
      <c r="IVR566" s="259"/>
      <c r="IVS566" s="259"/>
      <c r="IVT566" s="394"/>
      <c r="IVU566" s="394"/>
      <c r="IVV566" s="270"/>
      <c r="IVW566" s="263"/>
      <c r="IVX566" s="271"/>
      <c r="IVY566" s="271"/>
      <c r="IVZ566" s="271"/>
      <c r="IWA566" s="271"/>
      <c r="IWB566" s="271"/>
      <c r="IWC566" s="395"/>
      <c r="IWD566" s="259"/>
      <c r="IWE566" s="259"/>
      <c r="IWF566" s="394"/>
      <c r="IWG566" s="394"/>
      <c r="IWH566" s="270"/>
      <c r="IWI566" s="263"/>
      <c r="IWJ566" s="271"/>
      <c r="IWK566" s="271"/>
      <c r="IWL566" s="271"/>
      <c r="IWM566" s="271"/>
      <c r="IWN566" s="271"/>
      <c r="IWO566" s="395"/>
      <c r="IWP566" s="259"/>
      <c r="IWQ566" s="259"/>
      <c r="IWR566" s="394"/>
      <c r="IWS566" s="394"/>
      <c r="IWT566" s="270"/>
      <c r="IWU566" s="263"/>
      <c r="IWV566" s="271"/>
      <c r="IWW566" s="271"/>
      <c r="IWX566" s="271"/>
      <c r="IWY566" s="271"/>
      <c r="IWZ566" s="271"/>
      <c r="IXA566" s="395"/>
      <c r="IXB566" s="259"/>
      <c r="IXC566" s="259"/>
      <c r="IXD566" s="394"/>
      <c r="IXE566" s="394"/>
      <c r="IXF566" s="270"/>
      <c r="IXG566" s="263"/>
      <c r="IXH566" s="271"/>
      <c r="IXI566" s="271"/>
      <c r="IXJ566" s="271"/>
      <c r="IXK566" s="271"/>
      <c r="IXL566" s="271"/>
      <c r="IXM566" s="395"/>
      <c r="IXN566" s="259"/>
      <c r="IXO566" s="259"/>
      <c r="IXP566" s="394"/>
      <c r="IXQ566" s="394"/>
      <c r="IXR566" s="270"/>
      <c r="IXS566" s="263"/>
      <c r="IXT566" s="271"/>
      <c r="IXU566" s="271"/>
      <c r="IXV566" s="271"/>
      <c r="IXW566" s="271"/>
      <c r="IXX566" s="271"/>
      <c r="IXY566" s="395"/>
      <c r="IXZ566" s="259"/>
      <c r="IYA566" s="259"/>
      <c r="IYB566" s="394"/>
      <c r="IYC566" s="394"/>
      <c r="IYD566" s="270"/>
      <c r="IYE566" s="263"/>
      <c r="IYF566" s="271"/>
      <c r="IYG566" s="271"/>
      <c r="IYH566" s="271"/>
      <c r="IYI566" s="271"/>
      <c r="IYJ566" s="271"/>
      <c r="IYK566" s="395"/>
      <c r="IYL566" s="259"/>
      <c r="IYM566" s="259"/>
      <c r="IYN566" s="394"/>
      <c r="IYO566" s="394"/>
      <c r="IYP566" s="270"/>
      <c r="IYQ566" s="263"/>
      <c r="IYR566" s="271"/>
      <c r="IYS566" s="271"/>
      <c r="IYT566" s="271"/>
      <c r="IYU566" s="271"/>
      <c r="IYV566" s="271"/>
      <c r="IYW566" s="395"/>
      <c r="IYX566" s="259"/>
      <c r="IYY566" s="259"/>
      <c r="IYZ566" s="394"/>
      <c r="IZA566" s="394"/>
      <c r="IZB566" s="270"/>
      <c r="IZC566" s="263"/>
      <c r="IZD566" s="271"/>
      <c r="IZE566" s="271"/>
      <c r="IZF566" s="271"/>
      <c r="IZG566" s="271"/>
      <c r="IZH566" s="271"/>
      <c r="IZI566" s="395"/>
      <c r="IZJ566" s="259"/>
      <c r="IZK566" s="259"/>
      <c r="IZL566" s="394"/>
      <c r="IZM566" s="394"/>
      <c r="IZN566" s="270"/>
      <c r="IZO566" s="263"/>
      <c r="IZP566" s="271"/>
      <c r="IZQ566" s="271"/>
      <c r="IZR566" s="271"/>
      <c r="IZS566" s="271"/>
      <c r="IZT566" s="271"/>
      <c r="IZU566" s="395"/>
      <c r="IZV566" s="259"/>
      <c r="IZW566" s="259"/>
      <c r="IZX566" s="394"/>
      <c r="IZY566" s="394"/>
      <c r="IZZ566" s="270"/>
      <c r="JAA566" s="263"/>
      <c r="JAB566" s="271"/>
      <c r="JAC566" s="271"/>
      <c r="JAD566" s="271"/>
      <c r="JAE566" s="271"/>
      <c r="JAF566" s="271"/>
      <c r="JAG566" s="395"/>
      <c r="JAH566" s="259"/>
      <c r="JAI566" s="259"/>
      <c r="JAJ566" s="394"/>
      <c r="JAK566" s="394"/>
      <c r="JAL566" s="270"/>
      <c r="JAM566" s="263"/>
      <c r="JAN566" s="271"/>
      <c r="JAO566" s="271"/>
      <c r="JAP566" s="271"/>
      <c r="JAQ566" s="271"/>
      <c r="JAR566" s="271"/>
      <c r="JAS566" s="395"/>
      <c r="JAT566" s="259"/>
      <c r="JAU566" s="259"/>
      <c r="JAV566" s="394"/>
      <c r="JAW566" s="394"/>
      <c r="JAX566" s="270"/>
      <c r="JAY566" s="263"/>
      <c r="JAZ566" s="271"/>
      <c r="JBA566" s="271"/>
      <c r="JBB566" s="271"/>
      <c r="JBC566" s="271"/>
      <c r="JBD566" s="271"/>
      <c r="JBE566" s="395"/>
      <c r="JBF566" s="259"/>
      <c r="JBG566" s="259"/>
      <c r="JBH566" s="394"/>
      <c r="JBI566" s="394"/>
      <c r="JBJ566" s="270"/>
      <c r="JBK566" s="263"/>
      <c r="JBL566" s="271"/>
      <c r="JBM566" s="271"/>
      <c r="JBN566" s="271"/>
      <c r="JBO566" s="271"/>
      <c r="JBP566" s="271"/>
      <c r="JBQ566" s="395"/>
      <c r="JBR566" s="259"/>
      <c r="JBS566" s="259"/>
      <c r="JBT566" s="394"/>
      <c r="JBU566" s="394"/>
      <c r="JBV566" s="270"/>
      <c r="JBW566" s="263"/>
      <c r="JBX566" s="271"/>
      <c r="JBY566" s="271"/>
      <c r="JBZ566" s="271"/>
      <c r="JCA566" s="271"/>
      <c r="JCB566" s="271"/>
      <c r="JCC566" s="395"/>
      <c r="JCD566" s="259"/>
      <c r="JCE566" s="259"/>
      <c r="JCF566" s="394"/>
      <c r="JCG566" s="394"/>
      <c r="JCH566" s="270"/>
      <c r="JCI566" s="263"/>
      <c r="JCJ566" s="271"/>
      <c r="JCK566" s="271"/>
      <c r="JCL566" s="271"/>
      <c r="JCM566" s="271"/>
      <c r="JCN566" s="271"/>
      <c r="JCO566" s="395"/>
      <c r="JCP566" s="259"/>
      <c r="JCQ566" s="259"/>
      <c r="JCR566" s="394"/>
      <c r="JCS566" s="394"/>
      <c r="JCT566" s="270"/>
      <c r="JCU566" s="263"/>
      <c r="JCV566" s="271"/>
      <c r="JCW566" s="271"/>
      <c r="JCX566" s="271"/>
      <c r="JCY566" s="271"/>
      <c r="JCZ566" s="271"/>
      <c r="JDA566" s="395"/>
      <c r="JDB566" s="259"/>
      <c r="JDC566" s="259"/>
      <c r="JDD566" s="394"/>
      <c r="JDE566" s="394"/>
      <c r="JDF566" s="270"/>
      <c r="JDG566" s="263"/>
      <c r="JDH566" s="271"/>
      <c r="JDI566" s="271"/>
      <c r="JDJ566" s="271"/>
      <c r="JDK566" s="271"/>
      <c r="JDL566" s="271"/>
      <c r="JDM566" s="395"/>
      <c r="JDN566" s="259"/>
      <c r="JDO566" s="259"/>
      <c r="JDP566" s="394"/>
      <c r="JDQ566" s="394"/>
      <c r="JDR566" s="270"/>
      <c r="JDS566" s="263"/>
      <c r="JDT566" s="271"/>
      <c r="JDU566" s="271"/>
      <c r="JDV566" s="271"/>
      <c r="JDW566" s="271"/>
      <c r="JDX566" s="271"/>
      <c r="JDY566" s="395"/>
      <c r="JDZ566" s="259"/>
      <c r="JEA566" s="259"/>
      <c r="JEB566" s="394"/>
      <c r="JEC566" s="394"/>
      <c r="JED566" s="270"/>
      <c r="JEE566" s="263"/>
      <c r="JEF566" s="271"/>
      <c r="JEG566" s="271"/>
      <c r="JEH566" s="271"/>
      <c r="JEI566" s="271"/>
      <c r="JEJ566" s="271"/>
      <c r="JEK566" s="395"/>
      <c r="JEL566" s="259"/>
      <c r="JEM566" s="259"/>
      <c r="JEN566" s="394"/>
      <c r="JEO566" s="394"/>
      <c r="JEP566" s="270"/>
      <c r="JEQ566" s="263"/>
      <c r="JER566" s="271"/>
      <c r="JES566" s="271"/>
      <c r="JET566" s="271"/>
      <c r="JEU566" s="271"/>
      <c r="JEV566" s="271"/>
      <c r="JEW566" s="395"/>
      <c r="JEX566" s="259"/>
      <c r="JEY566" s="259"/>
      <c r="JEZ566" s="394"/>
      <c r="JFA566" s="394"/>
      <c r="JFB566" s="270"/>
      <c r="JFC566" s="263"/>
      <c r="JFD566" s="271"/>
      <c r="JFE566" s="271"/>
      <c r="JFF566" s="271"/>
      <c r="JFG566" s="271"/>
      <c r="JFH566" s="271"/>
      <c r="JFI566" s="395"/>
      <c r="JFJ566" s="259"/>
      <c r="JFK566" s="259"/>
      <c r="JFL566" s="394"/>
      <c r="JFM566" s="394"/>
      <c r="JFN566" s="270"/>
      <c r="JFO566" s="263"/>
      <c r="JFP566" s="271"/>
      <c r="JFQ566" s="271"/>
      <c r="JFR566" s="271"/>
      <c r="JFS566" s="271"/>
      <c r="JFT566" s="271"/>
      <c r="JFU566" s="395"/>
      <c r="JFV566" s="259"/>
      <c r="JFW566" s="259"/>
      <c r="JFX566" s="394"/>
      <c r="JFY566" s="394"/>
      <c r="JFZ566" s="270"/>
      <c r="JGA566" s="263"/>
      <c r="JGB566" s="271"/>
      <c r="JGC566" s="271"/>
      <c r="JGD566" s="271"/>
      <c r="JGE566" s="271"/>
      <c r="JGF566" s="271"/>
      <c r="JGG566" s="395"/>
      <c r="JGH566" s="259"/>
      <c r="JGI566" s="259"/>
      <c r="JGJ566" s="394"/>
      <c r="JGK566" s="394"/>
      <c r="JGL566" s="270"/>
      <c r="JGM566" s="263"/>
      <c r="JGN566" s="271"/>
      <c r="JGO566" s="271"/>
      <c r="JGP566" s="271"/>
      <c r="JGQ566" s="271"/>
      <c r="JGR566" s="271"/>
      <c r="JGS566" s="395"/>
      <c r="JGT566" s="259"/>
      <c r="JGU566" s="259"/>
      <c r="JGV566" s="394"/>
      <c r="JGW566" s="394"/>
      <c r="JGX566" s="270"/>
      <c r="JGY566" s="263"/>
      <c r="JGZ566" s="271"/>
      <c r="JHA566" s="271"/>
      <c r="JHB566" s="271"/>
      <c r="JHC566" s="271"/>
      <c r="JHD566" s="271"/>
      <c r="JHE566" s="395"/>
      <c r="JHF566" s="259"/>
      <c r="JHG566" s="259"/>
      <c r="JHH566" s="394"/>
      <c r="JHI566" s="394"/>
      <c r="JHJ566" s="270"/>
      <c r="JHK566" s="263"/>
      <c r="JHL566" s="271"/>
      <c r="JHM566" s="271"/>
      <c r="JHN566" s="271"/>
      <c r="JHO566" s="271"/>
      <c r="JHP566" s="271"/>
      <c r="JHQ566" s="395"/>
      <c r="JHR566" s="259"/>
      <c r="JHS566" s="259"/>
      <c r="JHT566" s="394"/>
      <c r="JHU566" s="394"/>
      <c r="JHV566" s="270"/>
      <c r="JHW566" s="263"/>
      <c r="JHX566" s="271"/>
      <c r="JHY566" s="271"/>
      <c r="JHZ566" s="271"/>
      <c r="JIA566" s="271"/>
      <c r="JIB566" s="271"/>
      <c r="JIC566" s="395"/>
      <c r="JID566" s="259"/>
      <c r="JIE566" s="259"/>
      <c r="JIF566" s="394"/>
      <c r="JIG566" s="394"/>
      <c r="JIH566" s="270"/>
      <c r="JII566" s="263"/>
      <c r="JIJ566" s="271"/>
      <c r="JIK566" s="271"/>
      <c r="JIL566" s="271"/>
      <c r="JIM566" s="271"/>
      <c r="JIN566" s="271"/>
      <c r="JIO566" s="395"/>
      <c r="JIP566" s="259"/>
      <c r="JIQ566" s="259"/>
      <c r="JIR566" s="394"/>
      <c r="JIS566" s="394"/>
      <c r="JIT566" s="270"/>
      <c r="JIU566" s="263"/>
      <c r="JIV566" s="271"/>
      <c r="JIW566" s="271"/>
      <c r="JIX566" s="271"/>
      <c r="JIY566" s="271"/>
      <c r="JIZ566" s="271"/>
      <c r="JJA566" s="395"/>
      <c r="JJB566" s="259"/>
      <c r="JJC566" s="259"/>
      <c r="JJD566" s="394"/>
      <c r="JJE566" s="394"/>
      <c r="JJF566" s="270"/>
      <c r="JJG566" s="263"/>
      <c r="JJH566" s="271"/>
      <c r="JJI566" s="271"/>
      <c r="JJJ566" s="271"/>
      <c r="JJK566" s="271"/>
      <c r="JJL566" s="271"/>
      <c r="JJM566" s="395"/>
      <c r="JJN566" s="259"/>
      <c r="JJO566" s="259"/>
      <c r="JJP566" s="394"/>
      <c r="JJQ566" s="394"/>
      <c r="JJR566" s="270"/>
      <c r="JJS566" s="263"/>
      <c r="JJT566" s="271"/>
      <c r="JJU566" s="271"/>
      <c r="JJV566" s="271"/>
      <c r="JJW566" s="271"/>
      <c r="JJX566" s="271"/>
      <c r="JJY566" s="395"/>
      <c r="JJZ566" s="259"/>
      <c r="JKA566" s="259"/>
      <c r="JKB566" s="394"/>
      <c r="JKC566" s="394"/>
      <c r="JKD566" s="270"/>
      <c r="JKE566" s="263"/>
      <c r="JKF566" s="271"/>
      <c r="JKG566" s="271"/>
      <c r="JKH566" s="271"/>
      <c r="JKI566" s="271"/>
      <c r="JKJ566" s="271"/>
      <c r="JKK566" s="395"/>
      <c r="JKL566" s="259"/>
      <c r="JKM566" s="259"/>
      <c r="JKN566" s="394"/>
      <c r="JKO566" s="394"/>
      <c r="JKP566" s="270"/>
      <c r="JKQ566" s="263"/>
      <c r="JKR566" s="271"/>
      <c r="JKS566" s="271"/>
      <c r="JKT566" s="271"/>
      <c r="JKU566" s="271"/>
      <c r="JKV566" s="271"/>
      <c r="JKW566" s="395"/>
      <c r="JKX566" s="259"/>
      <c r="JKY566" s="259"/>
      <c r="JKZ566" s="394"/>
      <c r="JLA566" s="394"/>
      <c r="JLB566" s="270"/>
      <c r="JLC566" s="263"/>
      <c r="JLD566" s="271"/>
      <c r="JLE566" s="271"/>
      <c r="JLF566" s="271"/>
      <c r="JLG566" s="271"/>
      <c r="JLH566" s="271"/>
      <c r="JLI566" s="395"/>
      <c r="JLJ566" s="259"/>
      <c r="JLK566" s="259"/>
      <c r="JLL566" s="394"/>
      <c r="JLM566" s="394"/>
      <c r="JLN566" s="270"/>
      <c r="JLO566" s="263"/>
      <c r="JLP566" s="271"/>
      <c r="JLQ566" s="271"/>
      <c r="JLR566" s="271"/>
      <c r="JLS566" s="271"/>
      <c r="JLT566" s="271"/>
      <c r="JLU566" s="395"/>
      <c r="JLV566" s="259"/>
      <c r="JLW566" s="259"/>
      <c r="JLX566" s="394"/>
      <c r="JLY566" s="394"/>
      <c r="JLZ566" s="270"/>
      <c r="JMA566" s="263"/>
      <c r="JMB566" s="271"/>
      <c r="JMC566" s="271"/>
      <c r="JMD566" s="271"/>
      <c r="JME566" s="271"/>
      <c r="JMF566" s="271"/>
      <c r="JMG566" s="395"/>
      <c r="JMH566" s="259"/>
      <c r="JMI566" s="259"/>
      <c r="JMJ566" s="394"/>
      <c r="JMK566" s="394"/>
      <c r="JML566" s="270"/>
      <c r="JMM566" s="263"/>
      <c r="JMN566" s="271"/>
      <c r="JMO566" s="271"/>
      <c r="JMP566" s="271"/>
      <c r="JMQ566" s="271"/>
      <c r="JMR566" s="271"/>
      <c r="JMS566" s="395"/>
      <c r="JMT566" s="259"/>
      <c r="JMU566" s="259"/>
      <c r="JMV566" s="394"/>
      <c r="JMW566" s="394"/>
      <c r="JMX566" s="270"/>
      <c r="JMY566" s="263"/>
      <c r="JMZ566" s="271"/>
      <c r="JNA566" s="271"/>
      <c r="JNB566" s="271"/>
      <c r="JNC566" s="271"/>
      <c r="JND566" s="271"/>
      <c r="JNE566" s="395"/>
      <c r="JNF566" s="259"/>
      <c r="JNG566" s="259"/>
      <c r="JNH566" s="394"/>
      <c r="JNI566" s="394"/>
      <c r="JNJ566" s="270"/>
      <c r="JNK566" s="263"/>
      <c r="JNL566" s="271"/>
      <c r="JNM566" s="271"/>
      <c r="JNN566" s="271"/>
      <c r="JNO566" s="271"/>
      <c r="JNP566" s="271"/>
      <c r="JNQ566" s="395"/>
      <c r="JNR566" s="259"/>
      <c r="JNS566" s="259"/>
      <c r="JNT566" s="394"/>
      <c r="JNU566" s="394"/>
      <c r="JNV566" s="270"/>
      <c r="JNW566" s="263"/>
      <c r="JNX566" s="271"/>
      <c r="JNY566" s="271"/>
      <c r="JNZ566" s="271"/>
      <c r="JOA566" s="271"/>
      <c r="JOB566" s="271"/>
      <c r="JOC566" s="395"/>
      <c r="JOD566" s="259"/>
      <c r="JOE566" s="259"/>
      <c r="JOF566" s="394"/>
      <c r="JOG566" s="394"/>
      <c r="JOH566" s="270"/>
      <c r="JOI566" s="263"/>
      <c r="JOJ566" s="271"/>
      <c r="JOK566" s="271"/>
      <c r="JOL566" s="271"/>
      <c r="JOM566" s="271"/>
      <c r="JON566" s="271"/>
      <c r="JOO566" s="395"/>
      <c r="JOP566" s="259"/>
      <c r="JOQ566" s="259"/>
      <c r="JOR566" s="394"/>
      <c r="JOS566" s="394"/>
      <c r="JOT566" s="270"/>
      <c r="JOU566" s="263"/>
      <c r="JOV566" s="271"/>
      <c r="JOW566" s="271"/>
      <c r="JOX566" s="271"/>
      <c r="JOY566" s="271"/>
      <c r="JOZ566" s="271"/>
      <c r="JPA566" s="395"/>
      <c r="JPB566" s="259"/>
      <c r="JPC566" s="259"/>
      <c r="JPD566" s="394"/>
      <c r="JPE566" s="394"/>
      <c r="JPF566" s="270"/>
      <c r="JPG566" s="263"/>
      <c r="JPH566" s="271"/>
      <c r="JPI566" s="271"/>
      <c r="JPJ566" s="271"/>
      <c r="JPK566" s="271"/>
      <c r="JPL566" s="271"/>
      <c r="JPM566" s="395"/>
      <c r="JPN566" s="259"/>
      <c r="JPO566" s="259"/>
      <c r="JPP566" s="394"/>
      <c r="JPQ566" s="394"/>
      <c r="JPR566" s="270"/>
      <c r="JPS566" s="263"/>
      <c r="JPT566" s="271"/>
      <c r="JPU566" s="271"/>
      <c r="JPV566" s="271"/>
      <c r="JPW566" s="271"/>
      <c r="JPX566" s="271"/>
      <c r="JPY566" s="395"/>
      <c r="JPZ566" s="259"/>
      <c r="JQA566" s="259"/>
      <c r="JQB566" s="394"/>
      <c r="JQC566" s="394"/>
      <c r="JQD566" s="270"/>
      <c r="JQE566" s="263"/>
      <c r="JQF566" s="271"/>
      <c r="JQG566" s="271"/>
      <c r="JQH566" s="271"/>
      <c r="JQI566" s="271"/>
      <c r="JQJ566" s="271"/>
      <c r="JQK566" s="395"/>
      <c r="JQL566" s="259"/>
      <c r="JQM566" s="259"/>
      <c r="JQN566" s="394"/>
      <c r="JQO566" s="394"/>
      <c r="JQP566" s="270"/>
      <c r="JQQ566" s="263"/>
      <c r="JQR566" s="271"/>
      <c r="JQS566" s="271"/>
      <c r="JQT566" s="271"/>
      <c r="JQU566" s="271"/>
      <c r="JQV566" s="271"/>
      <c r="JQW566" s="395"/>
      <c r="JQX566" s="259"/>
      <c r="JQY566" s="259"/>
      <c r="JQZ566" s="394"/>
      <c r="JRA566" s="394"/>
      <c r="JRB566" s="270"/>
      <c r="JRC566" s="263"/>
      <c r="JRD566" s="271"/>
      <c r="JRE566" s="271"/>
      <c r="JRF566" s="271"/>
      <c r="JRG566" s="271"/>
      <c r="JRH566" s="271"/>
      <c r="JRI566" s="395"/>
      <c r="JRJ566" s="259"/>
      <c r="JRK566" s="259"/>
      <c r="JRL566" s="394"/>
      <c r="JRM566" s="394"/>
      <c r="JRN566" s="270"/>
      <c r="JRO566" s="263"/>
      <c r="JRP566" s="271"/>
      <c r="JRQ566" s="271"/>
      <c r="JRR566" s="271"/>
      <c r="JRS566" s="271"/>
      <c r="JRT566" s="271"/>
      <c r="JRU566" s="395"/>
      <c r="JRV566" s="259"/>
      <c r="JRW566" s="259"/>
      <c r="JRX566" s="394"/>
      <c r="JRY566" s="394"/>
      <c r="JRZ566" s="270"/>
      <c r="JSA566" s="263"/>
      <c r="JSB566" s="271"/>
      <c r="JSC566" s="271"/>
      <c r="JSD566" s="271"/>
      <c r="JSE566" s="271"/>
      <c r="JSF566" s="271"/>
      <c r="JSG566" s="395"/>
      <c r="JSH566" s="259"/>
      <c r="JSI566" s="259"/>
      <c r="JSJ566" s="394"/>
      <c r="JSK566" s="394"/>
      <c r="JSL566" s="270"/>
      <c r="JSM566" s="263"/>
      <c r="JSN566" s="271"/>
      <c r="JSO566" s="271"/>
      <c r="JSP566" s="271"/>
      <c r="JSQ566" s="271"/>
      <c r="JSR566" s="271"/>
      <c r="JSS566" s="395"/>
      <c r="JST566" s="259"/>
      <c r="JSU566" s="259"/>
      <c r="JSV566" s="394"/>
      <c r="JSW566" s="394"/>
      <c r="JSX566" s="270"/>
      <c r="JSY566" s="263"/>
      <c r="JSZ566" s="271"/>
      <c r="JTA566" s="271"/>
      <c r="JTB566" s="271"/>
      <c r="JTC566" s="271"/>
      <c r="JTD566" s="271"/>
      <c r="JTE566" s="395"/>
      <c r="JTF566" s="259"/>
      <c r="JTG566" s="259"/>
      <c r="JTH566" s="394"/>
      <c r="JTI566" s="394"/>
      <c r="JTJ566" s="270"/>
      <c r="JTK566" s="263"/>
      <c r="JTL566" s="271"/>
      <c r="JTM566" s="271"/>
      <c r="JTN566" s="271"/>
      <c r="JTO566" s="271"/>
      <c r="JTP566" s="271"/>
      <c r="JTQ566" s="395"/>
      <c r="JTR566" s="259"/>
      <c r="JTS566" s="259"/>
      <c r="JTT566" s="394"/>
      <c r="JTU566" s="394"/>
      <c r="JTV566" s="270"/>
      <c r="JTW566" s="263"/>
      <c r="JTX566" s="271"/>
      <c r="JTY566" s="271"/>
      <c r="JTZ566" s="271"/>
      <c r="JUA566" s="271"/>
      <c r="JUB566" s="271"/>
      <c r="JUC566" s="395"/>
      <c r="JUD566" s="259"/>
      <c r="JUE566" s="259"/>
      <c r="JUF566" s="394"/>
      <c r="JUG566" s="394"/>
      <c r="JUH566" s="270"/>
      <c r="JUI566" s="263"/>
      <c r="JUJ566" s="271"/>
      <c r="JUK566" s="271"/>
      <c r="JUL566" s="271"/>
      <c r="JUM566" s="271"/>
      <c r="JUN566" s="271"/>
      <c r="JUO566" s="395"/>
      <c r="JUP566" s="259"/>
      <c r="JUQ566" s="259"/>
      <c r="JUR566" s="394"/>
      <c r="JUS566" s="394"/>
      <c r="JUT566" s="270"/>
      <c r="JUU566" s="263"/>
      <c r="JUV566" s="271"/>
      <c r="JUW566" s="271"/>
      <c r="JUX566" s="271"/>
      <c r="JUY566" s="271"/>
      <c r="JUZ566" s="271"/>
      <c r="JVA566" s="395"/>
      <c r="JVB566" s="259"/>
      <c r="JVC566" s="259"/>
      <c r="JVD566" s="394"/>
      <c r="JVE566" s="394"/>
      <c r="JVF566" s="270"/>
      <c r="JVG566" s="263"/>
      <c r="JVH566" s="271"/>
      <c r="JVI566" s="271"/>
      <c r="JVJ566" s="271"/>
      <c r="JVK566" s="271"/>
      <c r="JVL566" s="271"/>
      <c r="JVM566" s="395"/>
      <c r="JVN566" s="259"/>
      <c r="JVO566" s="259"/>
      <c r="JVP566" s="394"/>
      <c r="JVQ566" s="394"/>
      <c r="JVR566" s="270"/>
      <c r="JVS566" s="263"/>
      <c r="JVT566" s="271"/>
      <c r="JVU566" s="271"/>
      <c r="JVV566" s="271"/>
      <c r="JVW566" s="271"/>
      <c r="JVX566" s="271"/>
      <c r="JVY566" s="395"/>
      <c r="JVZ566" s="259"/>
      <c r="JWA566" s="259"/>
      <c r="JWB566" s="394"/>
      <c r="JWC566" s="394"/>
      <c r="JWD566" s="270"/>
      <c r="JWE566" s="263"/>
      <c r="JWF566" s="271"/>
      <c r="JWG566" s="271"/>
      <c r="JWH566" s="271"/>
      <c r="JWI566" s="271"/>
      <c r="JWJ566" s="271"/>
      <c r="JWK566" s="395"/>
      <c r="JWL566" s="259"/>
      <c r="JWM566" s="259"/>
      <c r="JWN566" s="394"/>
      <c r="JWO566" s="394"/>
      <c r="JWP566" s="270"/>
      <c r="JWQ566" s="263"/>
      <c r="JWR566" s="271"/>
      <c r="JWS566" s="271"/>
      <c r="JWT566" s="271"/>
      <c r="JWU566" s="271"/>
      <c r="JWV566" s="271"/>
      <c r="JWW566" s="395"/>
      <c r="JWX566" s="259"/>
      <c r="JWY566" s="259"/>
      <c r="JWZ566" s="394"/>
      <c r="JXA566" s="394"/>
      <c r="JXB566" s="270"/>
      <c r="JXC566" s="263"/>
      <c r="JXD566" s="271"/>
      <c r="JXE566" s="271"/>
      <c r="JXF566" s="271"/>
      <c r="JXG566" s="271"/>
      <c r="JXH566" s="271"/>
      <c r="JXI566" s="395"/>
      <c r="JXJ566" s="259"/>
      <c r="JXK566" s="259"/>
      <c r="JXL566" s="394"/>
      <c r="JXM566" s="394"/>
      <c r="JXN566" s="270"/>
      <c r="JXO566" s="263"/>
      <c r="JXP566" s="271"/>
      <c r="JXQ566" s="271"/>
      <c r="JXR566" s="271"/>
      <c r="JXS566" s="271"/>
      <c r="JXT566" s="271"/>
      <c r="JXU566" s="395"/>
      <c r="JXV566" s="259"/>
      <c r="JXW566" s="259"/>
      <c r="JXX566" s="394"/>
      <c r="JXY566" s="394"/>
      <c r="JXZ566" s="270"/>
      <c r="JYA566" s="263"/>
      <c r="JYB566" s="271"/>
      <c r="JYC566" s="271"/>
      <c r="JYD566" s="271"/>
      <c r="JYE566" s="271"/>
      <c r="JYF566" s="271"/>
      <c r="JYG566" s="395"/>
      <c r="JYH566" s="259"/>
      <c r="JYI566" s="259"/>
      <c r="JYJ566" s="394"/>
      <c r="JYK566" s="394"/>
      <c r="JYL566" s="270"/>
      <c r="JYM566" s="263"/>
      <c r="JYN566" s="271"/>
      <c r="JYO566" s="271"/>
      <c r="JYP566" s="271"/>
      <c r="JYQ566" s="271"/>
      <c r="JYR566" s="271"/>
      <c r="JYS566" s="395"/>
      <c r="JYT566" s="259"/>
      <c r="JYU566" s="259"/>
      <c r="JYV566" s="394"/>
      <c r="JYW566" s="394"/>
      <c r="JYX566" s="270"/>
      <c r="JYY566" s="263"/>
      <c r="JYZ566" s="271"/>
      <c r="JZA566" s="271"/>
      <c r="JZB566" s="271"/>
      <c r="JZC566" s="271"/>
      <c r="JZD566" s="271"/>
      <c r="JZE566" s="395"/>
      <c r="JZF566" s="259"/>
      <c r="JZG566" s="259"/>
      <c r="JZH566" s="394"/>
      <c r="JZI566" s="394"/>
      <c r="JZJ566" s="270"/>
      <c r="JZK566" s="263"/>
      <c r="JZL566" s="271"/>
      <c r="JZM566" s="271"/>
      <c r="JZN566" s="271"/>
      <c r="JZO566" s="271"/>
      <c r="JZP566" s="271"/>
      <c r="JZQ566" s="395"/>
      <c r="JZR566" s="259"/>
      <c r="JZS566" s="259"/>
      <c r="JZT566" s="394"/>
      <c r="JZU566" s="394"/>
      <c r="JZV566" s="270"/>
      <c r="JZW566" s="263"/>
      <c r="JZX566" s="271"/>
      <c r="JZY566" s="271"/>
      <c r="JZZ566" s="271"/>
      <c r="KAA566" s="271"/>
      <c r="KAB566" s="271"/>
      <c r="KAC566" s="395"/>
      <c r="KAD566" s="259"/>
      <c r="KAE566" s="259"/>
      <c r="KAF566" s="394"/>
      <c r="KAG566" s="394"/>
      <c r="KAH566" s="270"/>
      <c r="KAI566" s="263"/>
      <c r="KAJ566" s="271"/>
      <c r="KAK566" s="271"/>
      <c r="KAL566" s="271"/>
      <c r="KAM566" s="271"/>
      <c r="KAN566" s="271"/>
      <c r="KAO566" s="395"/>
      <c r="KAP566" s="259"/>
      <c r="KAQ566" s="259"/>
      <c r="KAR566" s="394"/>
      <c r="KAS566" s="394"/>
      <c r="KAT566" s="270"/>
      <c r="KAU566" s="263"/>
      <c r="KAV566" s="271"/>
      <c r="KAW566" s="271"/>
      <c r="KAX566" s="271"/>
      <c r="KAY566" s="271"/>
      <c r="KAZ566" s="271"/>
      <c r="KBA566" s="395"/>
      <c r="KBB566" s="259"/>
      <c r="KBC566" s="259"/>
      <c r="KBD566" s="394"/>
      <c r="KBE566" s="394"/>
      <c r="KBF566" s="270"/>
      <c r="KBG566" s="263"/>
      <c r="KBH566" s="271"/>
      <c r="KBI566" s="271"/>
      <c r="KBJ566" s="271"/>
      <c r="KBK566" s="271"/>
      <c r="KBL566" s="271"/>
      <c r="KBM566" s="395"/>
      <c r="KBN566" s="259"/>
      <c r="KBO566" s="259"/>
      <c r="KBP566" s="394"/>
      <c r="KBQ566" s="394"/>
      <c r="KBR566" s="270"/>
      <c r="KBS566" s="263"/>
      <c r="KBT566" s="271"/>
      <c r="KBU566" s="271"/>
      <c r="KBV566" s="271"/>
      <c r="KBW566" s="271"/>
      <c r="KBX566" s="271"/>
      <c r="KBY566" s="395"/>
      <c r="KBZ566" s="259"/>
      <c r="KCA566" s="259"/>
      <c r="KCB566" s="394"/>
      <c r="KCC566" s="394"/>
      <c r="KCD566" s="270"/>
      <c r="KCE566" s="263"/>
      <c r="KCF566" s="271"/>
      <c r="KCG566" s="271"/>
      <c r="KCH566" s="271"/>
      <c r="KCI566" s="271"/>
      <c r="KCJ566" s="271"/>
      <c r="KCK566" s="395"/>
      <c r="KCL566" s="259"/>
      <c r="KCM566" s="259"/>
      <c r="KCN566" s="394"/>
      <c r="KCO566" s="394"/>
      <c r="KCP566" s="270"/>
      <c r="KCQ566" s="263"/>
      <c r="KCR566" s="271"/>
      <c r="KCS566" s="271"/>
      <c r="KCT566" s="271"/>
      <c r="KCU566" s="271"/>
      <c r="KCV566" s="271"/>
      <c r="KCW566" s="395"/>
      <c r="KCX566" s="259"/>
      <c r="KCY566" s="259"/>
      <c r="KCZ566" s="394"/>
      <c r="KDA566" s="394"/>
      <c r="KDB566" s="270"/>
      <c r="KDC566" s="263"/>
      <c r="KDD566" s="271"/>
      <c r="KDE566" s="271"/>
      <c r="KDF566" s="271"/>
      <c r="KDG566" s="271"/>
      <c r="KDH566" s="271"/>
      <c r="KDI566" s="395"/>
      <c r="KDJ566" s="259"/>
      <c r="KDK566" s="259"/>
      <c r="KDL566" s="394"/>
      <c r="KDM566" s="394"/>
      <c r="KDN566" s="270"/>
      <c r="KDO566" s="263"/>
      <c r="KDP566" s="271"/>
      <c r="KDQ566" s="271"/>
      <c r="KDR566" s="271"/>
      <c r="KDS566" s="271"/>
      <c r="KDT566" s="271"/>
      <c r="KDU566" s="395"/>
      <c r="KDV566" s="259"/>
      <c r="KDW566" s="259"/>
      <c r="KDX566" s="394"/>
      <c r="KDY566" s="394"/>
      <c r="KDZ566" s="270"/>
      <c r="KEA566" s="263"/>
      <c r="KEB566" s="271"/>
      <c r="KEC566" s="271"/>
      <c r="KED566" s="271"/>
      <c r="KEE566" s="271"/>
      <c r="KEF566" s="271"/>
      <c r="KEG566" s="395"/>
      <c r="KEH566" s="259"/>
      <c r="KEI566" s="259"/>
      <c r="KEJ566" s="394"/>
      <c r="KEK566" s="394"/>
      <c r="KEL566" s="270"/>
      <c r="KEM566" s="263"/>
      <c r="KEN566" s="271"/>
      <c r="KEO566" s="271"/>
      <c r="KEP566" s="271"/>
      <c r="KEQ566" s="271"/>
      <c r="KER566" s="271"/>
      <c r="KES566" s="395"/>
      <c r="KET566" s="259"/>
      <c r="KEU566" s="259"/>
      <c r="KEV566" s="394"/>
      <c r="KEW566" s="394"/>
      <c r="KEX566" s="270"/>
      <c r="KEY566" s="263"/>
      <c r="KEZ566" s="271"/>
      <c r="KFA566" s="271"/>
      <c r="KFB566" s="271"/>
      <c r="KFC566" s="271"/>
      <c r="KFD566" s="271"/>
      <c r="KFE566" s="395"/>
      <c r="KFF566" s="259"/>
      <c r="KFG566" s="259"/>
      <c r="KFH566" s="394"/>
      <c r="KFI566" s="394"/>
      <c r="KFJ566" s="270"/>
      <c r="KFK566" s="263"/>
      <c r="KFL566" s="271"/>
      <c r="KFM566" s="271"/>
      <c r="KFN566" s="271"/>
      <c r="KFO566" s="271"/>
      <c r="KFP566" s="271"/>
      <c r="KFQ566" s="395"/>
      <c r="KFR566" s="259"/>
      <c r="KFS566" s="259"/>
      <c r="KFT566" s="394"/>
      <c r="KFU566" s="394"/>
      <c r="KFV566" s="270"/>
      <c r="KFW566" s="263"/>
      <c r="KFX566" s="271"/>
      <c r="KFY566" s="271"/>
      <c r="KFZ566" s="271"/>
      <c r="KGA566" s="271"/>
      <c r="KGB566" s="271"/>
      <c r="KGC566" s="395"/>
      <c r="KGD566" s="259"/>
      <c r="KGE566" s="259"/>
      <c r="KGF566" s="394"/>
      <c r="KGG566" s="394"/>
      <c r="KGH566" s="270"/>
      <c r="KGI566" s="263"/>
      <c r="KGJ566" s="271"/>
      <c r="KGK566" s="271"/>
      <c r="KGL566" s="271"/>
      <c r="KGM566" s="271"/>
      <c r="KGN566" s="271"/>
      <c r="KGO566" s="395"/>
      <c r="KGP566" s="259"/>
      <c r="KGQ566" s="259"/>
      <c r="KGR566" s="394"/>
      <c r="KGS566" s="394"/>
      <c r="KGT566" s="270"/>
      <c r="KGU566" s="263"/>
      <c r="KGV566" s="271"/>
      <c r="KGW566" s="271"/>
      <c r="KGX566" s="271"/>
      <c r="KGY566" s="271"/>
      <c r="KGZ566" s="271"/>
      <c r="KHA566" s="395"/>
      <c r="KHB566" s="259"/>
      <c r="KHC566" s="259"/>
      <c r="KHD566" s="394"/>
      <c r="KHE566" s="394"/>
      <c r="KHF566" s="270"/>
      <c r="KHG566" s="263"/>
      <c r="KHH566" s="271"/>
      <c r="KHI566" s="271"/>
      <c r="KHJ566" s="271"/>
      <c r="KHK566" s="271"/>
      <c r="KHL566" s="271"/>
      <c r="KHM566" s="395"/>
      <c r="KHN566" s="259"/>
      <c r="KHO566" s="259"/>
      <c r="KHP566" s="394"/>
      <c r="KHQ566" s="394"/>
      <c r="KHR566" s="270"/>
      <c r="KHS566" s="263"/>
      <c r="KHT566" s="271"/>
      <c r="KHU566" s="271"/>
      <c r="KHV566" s="271"/>
      <c r="KHW566" s="271"/>
      <c r="KHX566" s="271"/>
      <c r="KHY566" s="395"/>
      <c r="KHZ566" s="259"/>
      <c r="KIA566" s="259"/>
      <c r="KIB566" s="394"/>
      <c r="KIC566" s="394"/>
      <c r="KID566" s="270"/>
      <c r="KIE566" s="263"/>
      <c r="KIF566" s="271"/>
      <c r="KIG566" s="271"/>
      <c r="KIH566" s="271"/>
      <c r="KII566" s="271"/>
      <c r="KIJ566" s="271"/>
      <c r="KIK566" s="395"/>
      <c r="KIL566" s="259"/>
      <c r="KIM566" s="259"/>
      <c r="KIN566" s="394"/>
      <c r="KIO566" s="394"/>
      <c r="KIP566" s="270"/>
      <c r="KIQ566" s="263"/>
      <c r="KIR566" s="271"/>
      <c r="KIS566" s="271"/>
      <c r="KIT566" s="271"/>
      <c r="KIU566" s="271"/>
      <c r="KIV566" s="271"/>
      <c r="KIW566" s="395"/>
      <c r="KIX566" s="259"/>
      <c r="KIY566" s="259"/>
      <c r="KIZ566" s="394"/>
      <c r="KJA566" s="394"/>
      <c r="KJB566" s="270"/>
      <c r="KJC566" s="263"/>
      <c r="KJD566" s="271"/>
      <c r="KJE566" s="271"/>
      <c r="KJF566" s="271"/>
      <c r="KJG566" s="271"/>
      <c r="KJH566" s="271"/>
      <c r="KJI566" s="395"/>
      <c r="KJJ566" s="259"/>
      <c r="KJK566" s="259"/>
      <c r="KJL566" s="394"/>
      <c r="KJM566" s="394"/>
      <c r="KJN566" s="270"/>
      <c r="KJO566" s="263"/>
      <c r="KJP566" s="271"/>
      <c r="KJQ566" s="271"/>
      <c r="KJR566" s="271"/>
      <c r="KJS566" s="271"/>
      <c r="KJT566" s="271"/>
      <c r="KJU566" s="395"/>
      <c r="KJV566" s="259"/>
      <c r="KJW566" s="259"/>
      <c r="KJX566" s="394"/>
      <c r="KJY566" s="394"/>
      <c r="KJZ566" s="270"/>
      <c r="KKA566" s="263"/>
      <c r="KKB566" s="271"/>
      <c r="KKC566" s="271"/>
      <c r="KKD566" s="271"/>
      <c r="KKE566" s="271"/>
      <c r="KKF566" s="271"/>
      <c r="KKG566" s="395"/>
      <c r="KKH566" s="259"/>
      <c r="KKI566" s="259"/>
      <c r="KKJ566" s="394"/>
      <c r="KKK566" s="394"/>
      <c r="KKL566" s="270"/>
      <c r="KKM566" s="263"/>
      <c r="KKN566" s="271"/>
      <c r="KKO566" s="271"/>
      <c r="KKP566" s="271"/>
      <c r="KKQ566" s="271"/>
      <c r="KKR566" s="271"/>
      <c r="KKS566" s="395"/>
      <c r="KKT566" s="259"/>
      <c r="KKU566" s="259"/>
      <c r="KKV566" s="394"/>
      <c r="KKW566" s="394"/>
      <c r="KKX566" s="270"/>
      <c r="KKY566" s="263"/>
      <c r="KKZ566" s="271"/>
      <c r="KLA566" s="271"/>
      <c r="KLB566" s="271"/>
      <c r="KLC566" s="271"/>
      <c r="KLD566" s="271"/>
      <c r="KLE566" s="395"/>
      <c r="KLF566" s="259"/>
      <c r="KLG566" s="259"/>
      <c r="KLH566" s="394"/>
      <c r="KLI566" s="394"/>
      <c r="KLJ566" s="270"/>
      <c r="KLK566" s="263"/>
      <c r="KLL566" s="271"/>
      <c r="KLM566" s="271"/>
      <c r="KLN566" s="271"/>
      <c r="KLO566" s="271"/>
      <c r="KLP566" s="271"/>
      <c r="KLQ566" s="395"/>
      <c r="KLR566" s="259"/>
      <c r="KLS566" s="259"/>
      <c r="KLT566" s="394"/>
      <c r="KLU566" s="394"/>
      <c r="KLV566" s="270"/>
      <c r="KLW566" s="263"/>
      <c r="KLX566" s="271"/>
      <c r="KLY566" s="271"/>
      <c r="KLZ566" s="271"/>
      <c r="KMA566" s="271"/>
      <c r="KMB566" s="271"/>
      <c r="KMC566" s="395"/>
      <c r="KMD566" s="259"/>
      <c r="KME566" s="259"/>
      <c r="KMF566" s="394"/>
      <c r="KMG566" s="394"/>
      <c r="KMH566" s="270"/>
      <c r="KMI566" s="263"/>
      <c r="KMJ566" s="271"/>
      <c r="KMK566" s="271"/>
      <c r="KML566" s="271"/>
      <c r="KMM566" s="271"/>
      <c r="KMN566" s="271"/>
      <c r="KMO566" s="395"/>
      <c r="KMP566" s="259"/>
      <c r="KMQ566" s="259"/>
      <c r="KMR566" s="394"/>
      <c r="KMS566" s="394"/>
      <c r="KMT566" s="270"/>
      <c r="KMU566" s="263"/>
      <c r="KMV566" s="271"/>
      <c r="KMW566" s="271"/>
      <c r="KMX566" s="271"/>
      <c r="KMY566" s="271"/>
      <c r="KMZ566" s="271"/>
      <c r="KNA566" s="395"/>
      <c r="KNB566" s="259"/>
      <c r="KNC566" s="259"/>
      <c r="KND566" s="394"/>
      <c r="KNE566" s="394"/>
      <c r="KNF566" s="270"/>
      <c r="KNG566" s="263"/>
      <c r="KNH566" s="271"/>
      <c r="KNI566" s="271"/>
      <c r="KNJ566" s="271"/>
      <c r="KNK566" s="271"/>
      <c r="KNL566" s="271"/>
      <c r="KNM566" s="395"/>
      <c r="KNN566" s="259"/>
      <c r="KNO566" s="259"/>
      <c r="KNP566" s="394"/>
      <c r="KNQ566" s="394"/>
      <c r="KNR566" s="270"/>
      <c r="KNS566" s="263"/>
      <c r="KNT566" s="271"/>
      <c r="KNU566" s="271"/>
      <c r="KNV566" s="271"/>
      <c r="KNW566" s="271"/>
      <c r="KNX566" s="271"/>
      <c r="KNY566" s="395"/>
      <c r="KNZ566" s="259"/>
      <c r="KOA566" s="259"/>
      <c r="KOB566" s="394"/>
      <c r="KOC566" s="394"/>
      <c r="KOD566" s="270"/>
      <c r="KOE566" s="263"/>
      <c r="KOF566" s="271"/>
      <c r="KOG566" s="271"/>
      <c r="KOH566" s="271"/>
      <c r="KOI566" s="271"/>
      <c r="KOJ566" s="271"/>
      <c r="KOK566" s="395"/>
      <c r="KOL566" s="259"/>
      <c r="KOM566" s="259"/>
      <c r="KON566" s="394"/>
      <c r="KOO566" s="394"/>
      <c r="KOP566" s="270"/>
      <c r="KOQ566" s="263"/>
      <c r="KOR566" s="271"/>
      <c r="KOS566" s="271"/>
      <c r="KOT566" s="271"/>
      <c r="KOU566" s="271"/>
      <c r="KOV566" s="271"/>
      <c r="KOW566" s="395"/>
      <c r="KOX566" s="259"/>
      <c r="KOY566" s="259"/>
      <c r="KOZ566" s="394"/>
      <c r="KPA566" s="394"/>
      <c r="KPB566" s="270"/>
      <c r="KPC566" s="263"/>
      <c r="KPD566" s="271"/>
      <c r="KPE566" s="271"/>
      <c r="KPF566" s="271"/>
      <c r="KPG566" s="271"/>
      <c r="KPH566" s="271"/>
      <c r="KPI566" s="395"/>
      <c r="KPJ566" s="259"/>
      <c r="KPK566" s="259"/>
      <c r="KPL566" s="394"/>
      <c r="KPM566" s="394"/>
      <c r="KPN566" s="270"/>
      <c r="KPO566" s="263"/>
      <c r="KPP566" s="271"/>
      <c r="KPQ566" s="271"/>
      <c r="KPR566" s="271"/>
      <c r="KPS566" s="271"/>
      <c r="KPT566" s="271"/>
      <c r="KPU566" s="395"/>
      <c r="KPV566" s="259"/>
      <c r="KPW566" s="259"/>
      <c r="KPX566" s="394"/>
      <c r="KPY566" s="394"/>
      <c r="KPZ566" s="270"/>
      <c r="KQA566" s="263"/>
      <c r="KQB566" s="271"/>
      <c r="KQC566" s="271"/>
      <c r="KQD566" s="271"/>
      <c r="KQE566" s="271"/>
      <c r="KQF566" s="271"/>
      <c r="KQG566" s="395"/>
      <c r="KQH566" s="259"/>
      <c r="KQI566" s="259"/>
      <c r="KQJ566" s="394"/>
      <c r="KQK566" s="394"/>
      <c r="KQL566" s="270"/>
      <c r="KQM566" s="263"/>
      <c r="KQN566" s="271"/>
      <c r="KQO566" s="271"/>
      <c r="KQP566" s="271"/>
      <c r="KQQ566" s="271"/>
      <c r="KQR566" s="271"/>
      <c r="KQS566" s="395"/>
      <c r="KQT566" s="259"/>
      <c r="KQU566" s="259"/>
      <c r="KQV566" s="394"/>
      <c r="KQW566" s="394"/>
      <c r="KQX566" s="270"/>
      <c r="KQY566" s="263"/>
      <c r="KQZ566" s="271"/>
      <c r="KRA566" s="271"/>
      <c r="KRB566" s="271"/>
      <c r="KRC566" s="271"/>
      <c r="KRD566" s="271"/>
      <c r="KRE566" s="395"/>
      <c r="KRF566" s="259"/>
      <c r="KRG566" s="259"/>
      <c r="KRH566" s="394"/>
      <c r="KRI566" s="394"/>
      <c r="KRJ566" s="270"/>
      <c r="KRK566" s="263"/>
      <c r="KRL566" s="271"/>
      <c r="KRM566" s="271"/>
      <c r="KRN566" s="271"/>
      <c r="KRO566" s="271"/>
      <c r="KRP566" s="271"/>
      <c r="KRQ566" s="395"/>
      <c r="KRR566" s="259"/>
      <c r="KRS566" s="259"/>
      <c r="KRT566" s="394"/>
      <c r="KRU566" s="394"/>
      <c r="KRV566" s="270"/>
      <c r="KRW566" s="263"/>
      <c r="KRX566" s="271"/>
      <c r="KRY566" s="271"/>
      <c r="KRZ566" s="271"/>
      <c r="KSA566" s="271"/>
      <c r="KSB566" s="271"/>
      <c r="KSC566" s="395"/>
      <c r="KSD566" s="259"/>
      <c r="KSE566" s="259"/>
      <c r="KSF566" s="394"/>
      <c r="KSG566" s="394"/>
      <c r="KSH566" s="270"/>
      <c r="KSI566" s="263"/>
      <c r="KSJ566" s="271"/>
      <c r="KSK566" s="271"/>
      <c r="KSL566" s="271"/>
      <c r="KSM566" s="271"/>
      <c r="KSN566" s="271"/>
      <c r="KSO566" s="395"/>
      <c r="KSP566" s="259"/>
      <c r="KSQ566" s="259"/>
      <c r="KSR566" s="394"/>
      <c r="KSS566" s="394"/>
      <c r="KST566" s="270"/>
      <c r="KSU566" s="263"/>
      <c r="KSV566" s="271"/>
      <c r="KSW566" s="271"/>
      <c r="KSX566" s="271"/>
      <c r="KSY566" s="271"/>
      <c r="KSZ566" s="271"/>
      <c r="KTA566" s="395"/>
      <c r="KTB566" s="259"/>
      <c r="KTC566" s="259"/>
      <c r="KTD566" s="394"/>
      <c r="KTE566" s="394"/>
      <c r="KTF566" s="270"/>
      <c r="KTG566" s="263"/>
      <c r="KTH566" s="271"/>
      <c r="KTI566" s="271"/>
      <c r="KTJ566" s="271"/>
      <c r="KTK566" s="271"/>
      <c r="KTL566" s="271"/>
      <c r="KTM566" s="395"/>
      <c r="KTN566" s="259"/>
      <c r="KTO566" s="259"/>
      <c r="KTP566" s="394"/>
      <c r="KTQ566" s="394"/>
      <c r="KTR566" s="270"/>
      <c r="KTS566" s="263"/>
      <c r="KTT566" s="271"/>
      <c r="KTU566" s="271"/>
      <c r="KTV566" s="271"/>
      <c r="KTW566" s="271"/>
      <c r="KTX566" s="271"/>
      <c r="KTY566" s="395"/>
      <c r="KTZ566" s="259"/>
      <c r="KUA566" s="259"/>
      <c r="KUB566" s="394"/>
      <c r="KUC566" s="394"/>
      <c r="KUD566" s="270"/>
      <c r="KUE566" s="263"/>
      <c r="KUF566" s="271"/>
      <c r="KUG566" s="271"/>
      <c r="KUH566" s="271"/>
      <c r="KUI566" s="271"/>
      <c r="KUJ566" s="271"/>
      <c r="KUK566" s="395"/>
      <c r="KUL566" s="259"/>
      <c r="KUM566" s="259"/>
      <c r="KUN566" s="394"/>
      <c r="KUO566" s="394"/>
      <c r="KUP566" s="270"/>
      <c r="KUQ566" s="263"/>
      <c r="KUR566" s="271"/>
      <c r="KUS566" s="271"/>
      <c r="KUT566" s="271"/>
      <c r="KUU566" s="271"/>
      <c r="KUV566" s="271"/>
      <c r="KUW566" s="395"/>
      <c r="KUX566" s="259"/>
      <c r="KUY566" s="259"/>
      <c r="KUZ566" s="394"/>
      <c r="KVA566" s="394"/>
      <c r="KVB566" s="270"/>
      <c r="KVC566" s="263"/>
      <c r="KVD566" s="271"/>
      <c r="KVE566" s="271"/>
      <c r="KVF566" s="271"/>
      <c r="KVG566" s="271"/>
      <c r="KVH566" s="271"/>
      <c r="KVI566" s="395"/>
      <c r="KVJ566" s="259"/>
      <c r="KVK566" s="259"/>
      <c r="KVL566" s="394"/>
      <c r="KVM566" s="394"/>
      <c r="KVN566" s="270"/>
      <c r="KVO566" s="263"/>
      <c r="KVP566" s="271"/>
      <c r="KVQ566" s="271"/>
      <c r="KVR566" s="271"/>
      <c r="KVS566" s="271"/>
      <c r="KVT566" s="271"/>
      <c r="KVU566" s="395"/>
      <c r="KVV566" s="259"/>
      <c r="KVW566" s="259"/>
      <c r="KVX566" s="394"/>
      <c r="KVY566" s="394"/>
      <c r="KVZ566" s="270"/>
      <c r="KWA566" s="263"/>
      <c r="KWB566" s="271"/>
      <c r="KWC566" s="271"/>
      <c r="KWD566" s="271"/>
      <c r="KWE566" s="271"/>
      <c r="KWF566" s="271"/>
      <c r="KWG566" s="395"/>
      <c r="KWH566" s="259"/>
      <c r="KWI566" s="259"/>
      <c r="KWJ566" s="394"/>
      <c r="KWK566" s="394"/>
      <c r="KWL566" s="270"/>
      <c r="KWM566" s="263"/>
      <c r="KWN566" s="271"/>
      <c r="KWO566" s="271"/>
      <c r="KWP566" s="271"/>
      <c r="KWQ566" s="271"/>
      <c r="KWR566" s="271"/>
      <c r="KWS566" s="395"/>
      <c r="KWT566" s="259"/>
      <c r="KWU566" s="259"/>
      <c r="KWV566" s="394"/>
      <c r="KWW566" s="394"/>
      <c r="KWX566" s="270"/>
      <c r="KWY566" s="263"/>
      <c r="KWZ566" s="271"/>
      <c r="KXA566" s="271"/>
      <c r="KXB566" s="271"/>
      <c r="KXC566" s="271"/>
      <c r="KXD566" s="271"/>
      <c r="KXE566" s="395"/>
      <c r="KXF566" s="259"/>
      <c r="KXG566" s="259"/>
      <c r="KXH566" s="394"/>
      <c r="KXI566" s="394"/>
      <c r="KXJ566" s="270"/>
      <c r="KXK566" s="263"/>
      <c r="KXL566" s="271"/>
      <c r="KXM566" s="271"/>
      <c r="KXN566" s="271"/>
      <c r="KXO566" s="271"/>
      <c r="KXP566" s="271"/>
      <c r="KXQ566" s="395"/>
      <c r="KXR566" s="259"/>
      <c r="KXS566" s="259"/>
      <c r="KXT566" s="394"/>
      <c r="KXU566" s="394"/>
      <c r="KXV566" s="270"/>
      <c r="KXW566" s="263"/>
      <c r="KXX566" s="271"/>
      <c r="KXY566" s="271"/>
      <c r="KXZ566" s="271"/>
      <c r="KYA566" s="271"/>
      <c r="KYB566" s="271"/>
      <c r="KYC566" s="395"/>
      <c r="KYD566" s="259"/>
      <c r="KYE566" s="259"/>
      <c r="KYF566" s="394"/>
      <c r="KYG566" s="394"/>
      <c r="KYH566" s="270"/>
      <c r="KYI566" s="263"/>
      <c r="KYJ566" s="271"/>
      <c r="KYK566" s="271"/>
      <c r="KYL566" s="271"/>
      <c r="KYM566" s="271"/>
      <c r="KYN566" s="271"/>
      <c r="KYO566" s="395"/>
      <c r="KYP566" s="259"/>
      <c r="KYQ566" s="259"/>
      <c r="KYR566" s="394"/>
      <c r="KYS566" s="394"/>
      <c r="KYT566" s="270"/>
      <c r="KYU566" s="263"/>
      <c r="KYV566" s="271"/>
      <c r="KYW566" s="271"/>
      <c r="KYX566" s="271"/>
      <c r="KYY566" s="271"/>
      <c r="KYZ566" s="271"/>
      <c r="KZA566" s="395"/>
      <c r="KZB566" s="259"/>
      <c r="KZC566" s="259"/>
      <c r="KZD566" s="394"/>
      <c r="KZE566" s="394"/>
      <c r="KZF566" s="270"/>
      <c r="KZG566" s="263"/>
      <c r="KZH566" s="271"/>
      <c r="KZI566" s="271"/>
      <c r="KZJ566" s="271"/>
      <c r="KZK566" s="271"/>
      <c r="KZL566" s="271"/>
      <c r="KZM566" s="395"/>
      <c r="KZN566" s="259"/>
      <c r="KZO566" s="259"/>
      <c r="KZP566" s="394"/>
      <c r="KZQ566" s="394"/>
      <c r="KZR566" s="270"/>
      <c r="KZS566" s="263"/>
      <c r="KZT566" s="271"/>
      <c r="KZU566" s="271"/>
      <c r="KZV566" s="271"/>
      <c r="KZW566" s="271"/>
      <c r="KZX566" s="271"/>
      <c r="KZY566" s="395"/>
      <c r="KZZ566" s="259"/>
      <c r="LAA566" s="259"/>
      <c r="LAB566" s="394"/>
      <c r="LAC566" s="394"/>
      <c r="LAD566" s="270"/>
      <c r="LAE566" s="263"/>
      <c r="LAF566" s="271"/>
      <c r="LAG566" s="271"/>
      <c r="LAH566" s="271"/>
      <c r="LAI566" s="271"/>
      <c r="LAJ566" s="271"/>
      <c r="LAK566" s="395"/>
      <c r="LAL566" s="259"/>
      <c r="LAM566" s="259"/>
      <c r="LAN566" s="394"/>
      <c r="LAO566" s="394"/>
      <c r="LAP566" s="270"/>
      <c r="LAQ566" s="263"/>
      <c r="LAR566" s="271"/>
      <c r="LAS566" s="271"/>
      <c r="LAT566" s="271"/>
      <c r="LAU566" s="271"/>
      <c r="LAV566" s="271"/>
      <c r="LAW566" s="395"/>
      <c r="LAX566" s="259"/>
      <c r="LAY566" s="259"/>
      <c r="LAZ566" s="394"/>
      <c r="LBA566" s="394"/>
      <c r="LBB566" s="270"/>
      <c r="LBC566" s="263"/>
      <c r="LBD566" s="271"/>
      <c r="LBE566" s="271"/>
      <c r="LBF566" s="271"/>
      <c r="LBG566" s="271"/>
      <c r="LBH566" s="271"/>
      <c r="LBI566" s="395"/>
      <c r="LBJ566" s="259"/>
      <c r="LBK566" s="259"/>
      <c r="LBL566" s="394"/>
      <c r="LBM566" s="394"/>
      <c r="LBN566" s="270"/>
      <c r="LBO566" s="263"/>
      <c r="LBP566" s="271"/>
      <c r="LBQ566" s="271"/>
      <c r="LBR566" s="271"/>
      <c r="LBS566" s="271"/>
      <c r="LBT566" s="271"/>
      <c r="LBU566" s="395"/>
      <c r="LBV566" s="259"/>
      <c r="LBW566" s="259"/>
      <c r="LBX566" s="394"/>
      <c r="LBY566" s="394"/>
      <c r="LBZ566" s="270"/>
      <c r="LCA566" s="263"/>
      <c r="LCB566" s="271"/>
      <c r="LCC566" s="271"/>
      <c r="LCD566" s="271"/>
      <c r="LCE566" s="271"/>
      <c r="LCF566" s="271"/>
      <c r="LCG566" s="395"/>
      <c r="LCH566" s="259"/>
      <c r="LCI566" s="259"/>
      <c r="LCJ566" s="394"/>
      <c r="LCK566" s="394"/>
      <c r="LCL566" s="270"/>
      <c r="LCM566" s="263"/>
      <c r="LCN566" s="271"/>
      <c r="LCO566" s="271"/>
      <c r="LCP566" s="271"/>
      <c r="LCQ566" s="271"/>
      <c r="LCR566" s="271"/>
      <c r="LCS566" s="395"/>
      <c r="LCT566" s="259"/>
      <c r="LCU566" s="259"/>
      <c r="LCV566" s="394"/>
      <c r="LCW566" s="394"/>
      <c r="LCX566" s="270"/>
      <c r="LCY566" s="263"/>
      <c r="LCZ566" s="271"/>
      <c r="LDA566" s="271"/>
      <c r="LDB566" s="271"/>
      <c r="LDC566" s="271"/>
      <c r="LDD566" s="271"/>
      <c r="LDE566" s="395"/>
      <c r="LDF566" s="259"/>
      <c r="LDG566" s="259"/>
      <c r="LDH566" s="394"/>
      <c r="LDI566" s="394"/>
      <c r="LDJ566" s="270"/>
      <c r="LDK566" s="263"/>
      <c r="LDL566" s="271"/>
      <c r="LDM566" s="271"/>
      <c r="LDN566" s="271"/>
      <c r="LDO566" s="271"/>
      <c r="LDP566" s="271"/>
      <c r="LDQ566" s="395"/>
      <c r="LDR566" s="259"/>
      <c r="LDS566" s="259"/>
      <c r="LDT566" s="394"/>
      <c r="LDU566" s="394"/>
      <c r="LDV566" s="270"/>
      <c r="LDW566" s="263"/>
      <c r="LDX566" s="271"/>
      <c r="LDY566" s="271"/>
      <c r="LDZ566" s="271"/>
      <c r="LEA566" s="271"/>
      <c r="LEB566" s="271"/>
      <c r="LEC566" s="395"/>
      <c r="LED566" s="259"/>
      <c r="LEE566" s="259"/>
      <c r="LEF566" s="394"/>
      <c r="LEG566" s="394"/>
      <c r="LEH566" s="270"/>
      <c r="LEI566" s="263"/>
      <c r="LEJ566" s="271"/>
      <c r="LEK566" s="271"/>
      <c r="LEL566" s="271"/>
      <c r="LEM566" s="271"/>
      <c r="LEN566" s="271"/>
      <c r="LEO566" s="395"/>
      <c r="LEP566" s="259"/>
      <c r="LEQ566" s="259"/>
      <c r="LER566" s="394"/>
      <c r="LES566" s="394"/>
      <c r="LET566" s="270"/>
      <c r="LEU566" s="263"/>
      <c r="LEV566" s="271"/>
      <c r="LEW566" s="271"/>
      <c r="LEX566" s="271"/>
      <c r="LEY566" s="271"/>
      <c r="LEZ566" s="271"/>
      <c r="LFA566" s="395"/>
      <c r="LFB566" s="259"/>
      <c r="LFC566" s="259"/>
      <c r="LFD566" s="394"/>
      <c r="LFE566" s="394"/>
      <c r="LFF566" s="270"/>
      <c r="LFG566" s="263"/>
      <c r="LFH566" s="271"/>
      <c r="LFI566" s="271"/>
      <c r="LFJ566" s="271"/>
      <c r="LFK566" s="271"/>
      <c r="LFL566" s="271"/>
      <c r="LFM566" s="395"/>
      <c r="LFN566" s="259"/>
      <c r="LFO566" s="259"/>
      <c r="LFP566" s="394"/>
      <c r="LFQ566" s="394"/>
      <c r="LFR566" s="270"/>
      <c r="LFS566" s="263"/>
      <c r="LFT566" s="271"/>
      <c r="LFU566" s="271"/>
      <c r="LFV566" s="271"/>
      <c r="LFW566" s="271"/>
      <c r="LFX566" s="271"/>
      <c r="LFY566" s="395"/>
      <c r="LFZ566" s="259"/>
      <c r="LGA566" s="259"/>
      <c r="LGB566" s="394"/>
      <c r="LGC566" s="394"/>
      <c r="LGD566" s="270"/>
      <c r="LGE566" s="263"/>
      <c r="LGF566" s="271"/>
      <c r="LGG566" s="271"/>
      <c r="LGH566" s="271"/>
      <c r="LGI566" s="271"/>
      <c r="LGJ566" s="271"/>
      <c r="LGK566" s="395"/>
      <c r="LGL566" s="259"/>
      <c r="LGM566" s="259"/>
      <c r="LGN566" s="394"/>
      <c r="LGO566" s="394"/>
      <c r="LGP566" s="270"/>
      <c r="LGQ566" s="263"/>
      <c r="LGR566" s="271"/>
      <c r="LGS566" s="271"/>
      <c r="LGT566" s="271"/>
      <c r="LGU566" s="271"/>
      <c r="LGV566" s="271"/>
      <c r="LGW566" s="395"/>
      <c r="LGX566" s="259"/>
      <c r="LGY566" s="259"/>
      <c r="LGZ566" s="394"/>
      <c r="LHA566" s="394"/>
      <c r="LHB566" s="270"/>
      <c r="LHC566" s="263"/>
      <c r="LHD566" s="271"/>
      <c r="LHE566" s="271"/>
      <c r="LHF566" s="271"/>
      <c r="LHG566" s="271"/>
      <c r="LHH566" s="271"/>
      <c r="LHI566" s="395"/>
      <c r="LHJ566" s="259"/>
      <c r="LHK566" s="259"/>
      <c r="LHL566" s="394"/>
      <c r="LHM566" s="394"/>
      <c r="LHN566" s="270"/>
      <c r="LHO566" s="263"/>
      <c r="LHP566" s="271"/>
      <c r="LHQ566" s="271"/>
      <c r="LHR566" s="271"/>
      <c r="LHS566" s="271"/>
      <c r="LHT566" s="271"/>
      <c r="LHU566" s="395"/>
      <c r="LHV566" s="259"/>
      <c r="LHW566" s="259"/>
      <c r="LHX566" s="394"/>
      <c r="LHY566" s="394"/>
      <c r="LHZ566" s="270"/>
      <c r="LIA566" s="263"/>
      <c r="LIB566" s="271"/>
      <c r="LIC566" s="271"/>
      <c r="LID566" s="271"/>
      <c r="LIE566" s="271"/>
      <c r="LIF566" s="271"/>
      <c r="LIG566" s="395"/>
      <c r="LIH566" s="259"/>
      <c r="LII566" s="259"/>
      <c r="LIJ566" s="394"/>
      <c r="LIK566" s="394"/>
      <c r="LIL566" s="270"/>
      <c r="LIM566" s="263"/>
      <c r="LIN566" s="271"/>
      <c r="LIO566" s="271"/>
      <c r="LIP566" s="271"/>
      <c r="LIQ566" s="271"/>
      <c r="LIR566" s="271"/>
      <c r="LIS566" s="395"/>
      <c r="LIT566" s="259"/>
      <c r="LIU566" s="259"/>
      <c r="LIV566" s="394"/>
      <c r="LIW566" s="394"/>
      <c r="LIX566" s="270"/>
      <c r="LIY566" s="263"/>
      <c r="LIZ566" s="271"/>
      <c r="LJA566" s="271"/>
      <c r="LJB566" s="271"/>
      <c r="LJC566" s="271"/>
      <c r="LJD566" s="271"/>
      <c r="LJE566" s="395"/>
      <c r="LJF566" s="259"/>
      <c r="LJG566" s="259"/>
      <c r="LJH566" s="394"/>
      <c r="LJI566" s="394"/>
      <c r="LJJ566" s="270"/>
      <c r="LJK566" s="263"/>
      <c r="LJL566" s="271"/>
      <c r="LJM566" s="271"/>
      <c r="LJN566" s="271"/>
      <c r="LJO566" s="271"/>
      <c r="LJP566" s="271"/>
      <c r="LJQ566" s="395"/>
      <c r="LJR566" s="259"/>
      <c r="LJS566" s="259"/>
      <c r="LJT566" s="394"/>
      <c r="LJU566" s="394"/>
      <c r="LJV566" s="270"/>
      <c r="LJW566" s="263"/>
      <c r="LJX566" s="271"/>
      <c r="LJY566" s="271"/>
      <c r="LJZ566" s="271"/>
      <c r="LKA566" s="271"/>
      <c r="LKB566" s="271"/>
      <c r="LKC566" s="395"/>
      <c r="LKD566" s="259"/>
      <c r="LKE566" s="259"/>
      <c r="LKF566" s="394"/>
      <c r="LKG566" s="394"/>
      <c r="LKH566" s="270"/>
      <c r="LKI566" s="263"/>
      <c r="LKJ566" s="271"/>
      <c r="LKK566" s="271"/>
      <c r="LKL566" s="271"/>
      <c r="LKM566" s="271"/>
      <c r="LKN566" s="271"/>
      <c r="LKO566" s="395"/>
      <c r="LKP566" s="259"/>
      <c r="LKQ566" s="259"/>
      <c r="LKR566" s="394"/>
      <c r="LKS566" s="394"/>
      <c r="LKT566" s="270"/>
      <c r="LKU566" s="263"/>
      <c r="LKV566" s="271"/>
      <c r="LKW566" s="271"/>
      <c r="LKX566" s="271"/>
      <c r="LKY566" s="271"/>
      <c r="LKZ566" s="271"/>
      <c r="LLA566" s="395"/>
      <c r="LLB566" s="259"/>
      <c r="LLC566" s="259"/>
      <c r="LLD566" s="394"/>
      <c r="LLE566" s="394"/>
      <c r="LLF566" s="270"/>
      <c r="LLG566" s="263"/>
      <c r="LLH566" s="271"/>
      <c r="LLI566" s="271"/>
      <c r="LLJ566" s="271"/>
      <c r="LLK566" s="271"/>
      <c r="LLL566" s="271"/>
      <c r="LLM566" s="395"/>
      <c r="LLN566" s="259"/>
      <c r="LLO566" s="259"/>
      <c r="LLP566" s="394"/>
      <c r="LLQ566" s="394"/>
      <c r="LLR566" s="270"/>
      <c r="LLS566" s="263"/>
      <c r="LLT566" s="271"/>
      <c r="LLU566" s="271"/>
      <c r="LLV566" s="271"/>
      <c r="LLW566" s="271"/>
      <c r="LLX566" s="271"/>
      <c r="LLY566" s="395"/>
      <c r="LLZ566" s="259"/>
      <c r="LMA566" s="259"/>
      <c r="LMB566" s="394"/>
      <c r="LMC566" s="394"/>
      <c r="LMD566" s="270"/>
      <c r="LME566" s="263"/>
      <c r="LMF566" s="271"/>
      <c r="LMG566" s="271"/>
      <c r="LMH566" s="271"/>
      <c r="LMI566" s="271"/>
      <c r="LMJ566" s="271"/>
      <c r="LMK566" s="395"/>
      <c r="LML566" s="259"/>
      <c r="LMM566" s="259"/>
      <c r="LMN566" s="394"/>
      <c r="LMO566" s="394"/>
      <c r="LMP566" s="270"/>
      <c r="LMQ566" s="263"/>
      <c r="LMR566" s="271"/>
      <c r="LMS566" s="271"/>
      <c r="LMT566" s="271"/>
      <c r="LMU566" s="271"/>
      <c r="LMV566" s="271"/>
      <c r="LMW566" s="395"/>
      <c r="LMX566" s="259"/>
      <c r="LMY566" s="259"/>
      <c r="LMZ566" s="394"/>
      <c r="LNA566" s="394"/>
      <c r="LNB566" s="270"/>
      <c r="LNC566" s="263"/>
      <c r="LND566" s="271"/>
      <c r="LNE566" s="271"/>
      <c r="LNF566" s="271"/>
      <c r="LNG566" s="271"/>
      <c r="LNH566" s="271"/>
      <c r="LNI566" s="395"/>
      <c r="LNJ566" s="259"/>
      <c r="LNK566" s="259"/>
      <c r="LNL566" s="394"/>
      <c r="LNM566" s="394"/>
      <c r="LNN566" s="270"/>
      <c r="LNO566" s="263"/>
      <c r="LNP566" s="271"/>
      <c r="LNQ566" s="271"/>
      <c r="LNR566" s="271"/>
      <c r="LNS566" s="271"/>
      <c r="LNT566" s="271"/>
      <c r="LNU566" s="395"/>
      <c r="LNV566" s="259"/>
      <c r="LNW566" s="259"/>
      <c r="LNX566" s="394"/>
      <c r="LNY566" s="394"/>
      <c r="LNZ566" s="270"/>
      <c r="LOA566" s="263"/>
      <c r="LOB566" s="271"/>
      <c r="LOC566" s="271"/>
      <c r="LOD566" s="271"/>
      <c r="LOE566" s="271"/>
      <c r="LOF566" s="271"/>
      <c r="LOG566" s="395"/>
      <c r="LOH566" s="259"/>
      <c r="LOI566" s="259"/>
      <c r="LOJ566" s="394"/>
      <c r="LOK566" s="394"/>
      <c r="LOL566" s="270"/>
      <c r="LOM566" s="263"/>
      <c r="LON566" s="271"/>
      <c r="LOO566" s="271"/>
      <c r="LOP566" s="271"/>
      <c r="LOQ566" s="271"/>
      <c r="LOR566" s="271"/>
      <c r="LOS566" s="395"/>
      <c r="LOT566" s="259"/>
      <c r="LOU566" s="259"/>
      <c r="LOV566" s="394"/>
      <c r="LOW566" s="394"/>
      <c r="LOX566" s="270"/>
      <c r="LOY566" s="263"/>
      <c r="LOZ566" s="271"/>
      <c r="LPA566" s="271"/>
      <c r="LPB566" s="271"/>
      <c r="LPC566" s="271"/>
      <c r="LPD566" s="271"/>
      <c r="LPE566" s="395"/>
      <c r="LPF566" s="259"/>
      <c r="LPG566" s="259"/>
      <c r="LPH566" s="394"/>
      <c r="LPI566" s="394"/>
      <c r="LPJ566" s="270"/>
      <c r="LPK566" s="263"/>
      <c r="LPL566" s="271"/>
      <c r="LPM566" s="271"/>
      <c r="LPN566" s="271"/>
      <c r="LPO566" s="271"/>
      <c r="LPP566" s="271"/>
      <c r="LPQ566" s="395"/>
      <c r="LPR566" s="259"/>
      <c r="LPS566" s="259"/>
      <c r="LPT566" s="394"/>
      <c r="LPU566" s="394"/>
      <c r="LPV566" s="270"/>
      <c r="LPW566" s="263"/>
      <c r="LPX566" s="271"/>
      <c r="LPY566" s="271"/>
      <c r="LPZ566" s="271"/>
      <c r="LQA566" s="271"/>
      <c r="LQB566" s="271"/>
      <c r="LQC566" s="395"/>
      <c r="LQD566" s="259"/>
      <c r="LQE566" s="259"/>
      <c r="LQF566" s="394"/>
      <c r="LQG566" s="394"/>
      <c r="LQH566" s="270"/>
      <c r="LQI566" s="263"/>
      <c r="LQJ566" s="271"/>
      <c r="LQK566" s="271"/>
      <c r="LQL566" s="271"/>
      <c r="LQM566" s="271"/>
      <c r="LQN566" s="271"/>
      <c r="LQO566" s="395"/>
      <c r="LQP566" s="259"/>
      <c r="LQQ566" s="259"/>
      <c r="LQR566" s="394"/>
      <c r="LQS566" s="394"/>
      <c r="LQT566" s="270"/>
      <c r="LQU566" s="263"/>
      <c r="LQV566" s="271"/>
      <c r="LQW566" s="271"/>
      <c r="LQX566" s="271"/>
      <c r="LQY566" s="271"/>
      <c r="LQZ566" s="271"/>
      <c r="LRA566" s="395"/>
      <c r="LRB566" s="259"/>
      <c r="LRC566" s="259"/>
      <c r="LRD566" s="394"/>
      <c r="LRE566" s="394"/>
      <c r="LRF566" s="270"/>
      <c r="LRG566" s="263"/>
      <c r="LRH566" s="271"/>
      <c r="LRI566" s="271"/>
      <c r="LRJ566" s="271"/>
      <c r="LRK566" s="271"/>
      <c r="LRL566" s="271"/>
      <c r="LRM566" s="395"/>
      <c r="LRN566" s="259"/>
      <c r="LRO566" s="259"/>
      <c r="LRP566" s="394"/>
      <c r="LRQ566" s="394"/>
      <c r="LRR566" s="270"/>
      <c r="LRS566" s="263"/>
      <c r="LRT566" s="271"/>
      <c r="LRU566" s="271"/>
      <c r="LRV566" s="271"/>
      <c r="LRW566" s="271"/>
      <c r="LRX566" s="271"/>
      <c r="LRY566" s="395"/>
      <c r="LRZ566" s="259"/>
      <c r="LSA566" s="259"/>
      <c r="LSB566" s="394"/>
      <c r="LSC566" s="394"/>
      <c r="LSD566" s="270"/>
      <c r="LSE566" s="263"/>
      <c r="LSF566" s="271"/>
      <c r="LSG566" s="271"/>
      <c r="LSH566" s="271"/>
      <c r="LSI566" s="271"/>
      <c r="LSJ566" s="271"/>
      <c r="LSK566" s="395"/>
      <c r="LSL566" s="259"/>
      <c r="LSM566" s="259"/>
      <c r="LSN566" s="394"/>
      <c r="LSO566" s="394"/>
      <c r="LSP566" s="270"/>
      <c r="LSQ566" s="263"/>
      <c r="LSR566" s="271"/>
      <c r="LSS566" s="271"/>
      <c r="LST566" s="271"/>
      <c r="LSU566" s="271"/>
      <c r="LSV566" s="271"/>
      <c r="LSW566" s="395"/>
      <c r="LSX566" s="259"/>
      <c r="LSY566" s="259"/>
      <c r="LSZ566" s="394"/>
      <c r="LTA566" s="394"/>
      <c r="LTB566" s="270"/>
      <c r="LTC566" s="263"/>
      <c r="LTD566" s="271"/>
      <c r="LTE566" s="271"/>
      <c r="LTF566" s="271"/>
      <c r="LTG566" s="271"/>
      <c r="LTH566" s="271"/>
      <c r="LTI566" s="395"/>
      <c r="LTJ566" s="259"/>
      <c r="LTK566" s="259"/>
      <c r="LTL566" s="394"/>
      <c r="LTM566" s="394"/>
      <c r="LTN566" s="270"/>
      <c r="LTO566" s="263"/>
      <c r="LTP566" s="271"/>
      <c r="LTQ566" s="271"/>
      <c r="LTR566" s="271"/>
      <c r="LTS566" s="271"/>
      <c r="LTT566" s="271"/>
      <c r="LTU566" s="395"/>
      <c r="LTV566" s="259"/>
      <c r="LTW566" s="259"/>
      <c r="LTX566" s="394"/>
      <c r="LTY566" s="394"/>
      <c r="LTZ566" s="270"/>
      <c r="LUA566" s="263"/>
      <c r="LUB566" s="271"/>
      <c r="LUC566" s="271"/>
      <c r="LUD566" s="271"/>
      <c r="LUE566" s="271"/>
      <c r="LUF566" s="271"/>
      <c r="LUG566" s="395"/>
      <c r="LUH566" s="259"/>
      <c r="LUI566" s="259"/>
      <c r="LUJ566" s="394"/>
      <c r="LUK566" s="394"/>
      <c r="LUL566" s="270"/>
      <c r="LUM566" s="263"/>
      <c r="LUN566" s="271"/>
      <c r="LUO566" s="271"/>
      <c r="LUP566" s="271"/>
      <c r="LUQ566" s="271"/>
      <c r="LUR566" s="271"/>
      <c r="LUS566" s="395"/>
      <c r="LUT566" s="259"/>
      <c r="LUU566" s="259"/>
      <c r="LUV566" s="394"/>
      <c r="LUW566" s="394"/>
      <c r="LUX566" s="270"/>
      <c r="LUY566" s="263"/>
      <c r="LUZ566" s="271"/>
      <c r="LVA566" s="271"/>
      <c r="LVB566" s="271"/>
      <c r="LVC566" s="271"/>
      <c r="LVD566" s="271"/>
      <c r="LVE566" s="395"/>
      <c r="LVF566" s="259"/>
      <c r="LVG566" s="259"/>
      <c r="LVH566" s="394"/>
      <c r="LVI566" s="394"/>
      <c r="LVJ566" s="270"/>
      <c r="LVK566" s="263"/>
      <c r="LVL566" s="271"/>
      <c r="LVM566" s="271"/>
      <c r="LVN566" s="271"/>
      <c r="LVO566" s="271"/>
      <c r="LVP566" s="271"/>
      <c r="LVQ566" s="395"/>
      <c r="LVR566" s="259"/>
      <c r="LVS566" s="259"/>
      <c r="LVT566" s="394"/>
      <c r="LVU566" s="394"/>
      <c r="LVV566" s="270"/>
      <c r="LVW566" s="263"/>
      <c r="LVX566" s="271"/>
      <c r="LVY566" s="271"/>
      <c r="LVZ566" s="271"/>
      <c r="LWA566" s="271"/>
      <c r="LWB566" s="271"/>
      <c r="LWC566" s="395"/>
      <c r="LWD566" s="259"/>
      <c r="LWE566" s="259"/>
      <c r="LWF566" s="394"/>
      <c r="LWG566" s="394"/>
      <c r="LWH566" s="270"/>
      <c r="LWI566" s="263"/>
      <c r="LWJ566" s="271"/>
      <c r="LWK566" s="271"/>
      <c r="LWL566" s="271"/>
      <c r="LWM566" s="271"/>
      <c r="LWN566" s="271"/>
      <c r="LWO566" s="395"/>
      <c r="LWP566" s="259"/>
      <c r="LWQ566" s="259"/>
      <c r="LWR566" s="394"/>
      <c r="LWS566" s="394"/>
      <c r="LWT566" s="270"/>
      <c r="LWU566" s="263"/>
      <c r="LWV566" s="271"/>
      <c r="LWW566" s="271"/>
      <c r="LWX566" s="271"/>
      <c r="LWY566" s="271"/>
      <c r="LWZ566" s="271"/>
      <c r="LXA566" s="395"/>
      <c r="LXB566" s="259"/>
      <c r="LXC566" s="259"/>
      <c r="LXD566" s="394"/>
      <c r="LXE566" s="394"/>
      <c r="LXF566" s="270"/>
      <c r="LXG566" s="263"/>
      <c r="LXH566" s="271"/>
      <c r="LXI566" s="271"/>
      <c r="LXJ566" s="271"/>
      <c r="LXK566" s="271"/>
      <c r="LXL566" s="271"/>
      <c r="LXM566" s="395"/>
      <c r="LXN566" s="259"/>
      <c r="LXO566" s="259"/>
      <c r="LXP566" s="394"/>
      <c r="LXQ566" s="394"/>
      <c r="LXR566" s="270"/>
      <c r="LXS566" s="263"/>
      <c r="LXT566" s="271"/>
      <c r="LXU566" s="271"/>
      <c r="LXV566" s="271"/>
      <c r="LXW566" s="271"/>
      <c r="LXX566" s="271"/>
      <c r="LXY566" s="395"/>
      <c r="LXZ566" s="259"/>
      <c r="LYA566" s="259"/>
      <c r="LYB566" s="394"/>
      <c r="LYC566" s="394"/>
      <c r="LYD566" s="270"/>
      <c r="LYE566" s="263"/>
      <c r="LYF566" s="271"/>
      <c r="LYG566" s="271"/>
      <c r="LYH566" s="271"/>
      <c r="LYI566" s="271"/>
      <c r="LYJ566" s="271"/>
      <c r="LYK566" s="395"/>
      <c r="LYL566" s="259"/>
      <c r="LYM566" s="259"/>
      <c r="LYN566" s="394"/>
      <c r="LYO566" s="394"/>
      <c r="LYP566" s="270"/>
      <c r="LYQ566" s="263"/>
      <c r="LYR566" s="271"/>
      <c r="LYS566" s="271"/>
      <c r="LYT566" s="271"/>
      <c r="LYU566" s="271"/>
      <c r="LYV566" s="271"/>
      <c r="LYW566" s="395"/>
      <c r="LYX566" s="259"/>
      <c r="LYY566" s="259"/>
      <c r="LYZ566" s="394"/>
      <c r="LZA566" s="394"/>
      <c r="LZB566" s="270"/>
      <c r="LZC566" s="263"/>
      <c r="LZD566" s="271"/>
      <c r="LZE566" s="271"/>
      <c r="LZF566" s="271"/>
      <c r="LZG566" s="271"/>
      <c r="LZH566" s="271"/>
      <c r="LZI566" s="395"/>
      <c r="LZJ566" s="259"/>
      <c r="LZK566" s="259"/>
      <c r="LZL566" s="394"/>
      <c r="LZM566" s="394"/>
      <c r="LZN566" s="270"/>
      <c r="LZO566" s="263"/>
      <c r="LZP566" s="271"/>
      <c r="LZQ566" s="271"/>
      <c r="LZR566" s="271"/>
      <c r="LZS566" s="271"/>
      <c r="LZT566" s="271"/>
      <c r="LZU566" s="395"/>
      <c r="LZV566" s="259"/>
      <c r="LZW566" s="259"/>
      <c r="LZX566" s="394"/>
      <c r="LZY566" s="394"/>
      <c r="LZZ566" s="270"/>
      <c r="MAA566" s="263"/>
      <c r="MAB566" s="271"/>
      <c r="MAC566" s="271"/>
      <c r="MAD566" s="271"/>
      <c r="MAE566" s="271"/>
      <c r="MAF566" s="271"/>
      <c r="MAG566" s="395"/>
      <c r="MAH566" s="259"/>
      <c r="MAI566" s="259"/>
      <c r="MAJ566" s="394"/>
      <c r="MAK566" s="394"/>
      <c r="MAL566" s="270"/>
      <c r="MAM566" s="263"/>
      <c r="MAN566" s="271"/>
      <c r="MAO566" s="271"/>
      <c r="MAP566" s="271"/>
      <c r="MAQ566" s="271"/>
      <c r="MAR566" s="271"/>
      <c r="MAS566" s="395"/>
      <c r="MAT566" s="259"/>
      <c r="MAU566" s="259"/>
      <c r="MAV566" s="394"/>
      <c r="MAW566" s="394"/>
      <c r="MAX566" s="270"/>
      <c r="MAY566" s="263"/>
      <c r="MAZ566" s="271"/>
      <c r="MBA566" s="271"/>
      <c r="MBB566" s="271"/>
      <c r="MBC566" s="271"/>
      <c r="MBD566" s="271"/>
      <c r="MBE566" s="395"/>
      <c r="MBF566" s="259"/>
      <c r="MBG566" s="259"/>
      <c r="MBH566" s="394"/>
      <c r="MBI566" s="394"/>
      <c r="MBJ566" s="270"/>
      <c r="MBK566" s="263"/>
      <c r="MBL566" s="271"/>
      <c r="MBM566" s="271"/>
      <c r="MBN566" s="271"/>
      <c r="MBO566" s="271"/>
      <c r="MBP566" s="271"/>
      <c r="MBQ566" s="395"/>
      <c r="MBR566" s="259"/>
      <c r="MBS566" s="259"/>
      <c r="MBT566" s="394"/>
      <c r="MBU566" s="394"/>
      <c r="MBV566" s="270"/>
      <c r="MBW566" s="263"/>
      <c r="MBX566" s="271"/>
      <c r="MBY566" s="271"/>
      <c r="MBZ566" s="271"/>
      <c r="MCA566" s="271"/>
      <c r="MCB566" s="271"/>
      <c r="MCC566" s="395"/>
      <c r="MCD566" s="259"/>
      <c r="MCE566" s="259"/>
      <c r="MCF566" s="394"/>
      <c r="MCG566" s="394"/>
      <c r="MCH566" s="270"/>
      <c r="MCI566" s="263"/>
      <c r="MCJ566" s="271"/>
      <c r="MCK566" s="271"/>
      <c r="MCL566" s="271"/>
      <c r="MCM566" s="271"/>
      <c r="MCN566" s="271"/>
      <c r="MCO566" s="395"/>
      <c r="MCP566" s="259"/>
      <c r="MCQ566" s="259"/>
      <c r="MCR566" s="394"/>
      <c r="MCS566" s="394"/>
      <c r="MCT566" s="270"/>
      <c r="MCU566" s="263"/>
      <c r="MCV566" s="271"/>
      <c r="MCW566" s="271"/>
      <c r="MCX566" s="271"/>
      <c r="MCY566" s="271"/>
      <c r="MCZ566" s="271"/>
      <c r="MDA566" s="395"/>
      <c r="MDB566" s="259"/>
      <c r="MDC566" s="259"/>
      <c r="MDD566" s="394"/>
      <c r="MDE566" s="394"/>
      <c r="MDF566" s="270"/>
      <c r="MDG566" s="263"/>
      <c r="MDH566" s="271"/>
      <c r="MDI566" s="271"/>
      <c r="MDJ566" s="271"/>
      <c r="MDK566" s="271"/>
      <c r="MDL566" s="271"/>
      <c r="MDM566" s="395"/>
      <c r="MDN566" s="259"/>
      <c r="MDO566" s="259"/>
      <c r="MDP566" s="394"/>
      <c r="MDQ566" s="394"/>
      <c r="MDR566" s="270"/>
      <c r="MDS566" s="263"/>
      <c r="MDT566" s="271"/>
      <c r="MDU566" s="271"/>
      <c r="MDV566" s="271"/>
      <c r="MDW566" s="271"/>
      <c r="MDX566" s="271"/>
      <c r="MDY566" s="395"/>
      <c r="MDZ566" s="259"/>
      <c r="MEA566" s="259"/>
      <c r="MEB566" s="394"/>
      <c r="MEC566" s="394"/>
      <c r="MED566" s="270"/>
      <c r="MEE566" s="263"/>
      <c r="MEF566" s="271"/>
      <c r="MEG566" s="271"/>
      <c r="MEH566" s="271"/>
      <c r="MEI566" s="271"/>
      <c r="MEJ566" s="271"/>
      <c r="MEK566" s="395"/>
      <c r="MEL566" s="259"/>
      <c r="MEM566" s="259"/>
      <c r="MEN566" s="394"/>
      <c r="MEO566" s="394"/>
      <c r="MEP566" s="270"/>
      <c r="MEQ566" s="263"/>
      <c r="MER566" s="271"/>
      <c r="MES566" s="271"/>
      <c r="MET566" s="271"/>
      <c r="MEU566" s="271"/>
      <c r="MEV566" s="271"/>
      <c r="MEW566" s="395"/>
      <c r="MEX566" s="259"/>
      <c r="MEY566" s="259"/>
      <c r="MEZ566" s="394"/>
      <c r="MFA566" s="394"/>
      <c r="MFB566" s="270"/>
      <c r="MFC566" s="263"/>
      <c r="MFD566" s="271"/>
      <c r="MFE566" s="271"/>
      <c r="MFF566" s="271"/>
      <c r="MFG566" s="271"/>
      <c r="MFH566" s="271"/>
      <c r="MFI566" s="395"/>
      <c r="MFJ566" s="259"/>
      <c r="MFK566" s="259"/>
      <c r="MFL566" s="394"/>
      <c r="MFM566" s="394"/>
      <c r="MFN566" s="270"/>
      <c r="MFO566" s="263"/>
      <c r="MFP566" s="271"/>
      <c r="MFQ566" s="271"/>
      <c r="MFR566" s="271"/>
      <c r="MFS566" s="271"/>
      <c r="MFT566" s="271"/>
      <c r="MFU566" s="395"/>
      <c r="MFV566" s="259"/>
      <c r="MFW566" s="259"/>
      <c r="MFX566" s="394"/>
      <c r="MFY566" s="394"/>
      <c r="MFZ566" s="270"/>
      <c r="MGA566" s="263"/>
      <c r="MGB566" s="271"/>
      <c r="MGC566" s="271"/>
      <c r="MGD566" s="271"/>
      <c r="MGE566" s="271"/>
      <c r="MGF566" s="271"/>
      <c r="MGG566" s="395"/>
      <c r="MGH566" s="259"/>
      <c r="MGI566" s="259"/>
      <c r="MGJ566" s="394"/>
      <c r="MGK566" s="394"/>
      <c r="MGL566" s="270"/>
      <c r="MGM566" s="263"/>
      <c r="MGN566" s="271"/>
      <c r="MGO566" s="271"/>
      <c r="MGP566" s="271"/>
      <c r="MGQ566" s="271"/>
      <c r="MGR566" s="271"/>
      <c r="MGS566" s="395"/>
      <c r="MGT566" s="259"/>
      <c r="MGU566" s="259"/>
      <c r="MGV566" s="394"/>
      <c r="MGW566" s="394"/>
      <c r="MGX566" s="270"/>
      <c r="MGY566" s="263"/>
      <c r="MGZ566" s="271"/>
      <c r="MHA566" s="271"/>
      <c r="MHB566" s="271"/>
      <c r="MHC566" s="271"/>
      <c r="MHD566" s="271"/>
      <c r="MHE566" s="395"/>
      <c r="MHF566" s="259"/>
      <c r="MHG566" s="259"/>
      <c r="MHH566" s="394"/>
      <c r="MHI566" s="394"/>
      <c r="MHJ566" s="270"/>
      <c r="MHK566" s="263"/>
      <c r="MHL566" s="271"/>
      <c r="MHM566" s="271"/>
      <c r="MHN566" s="271"/>
      <c r="MHO566" s="271"/>
      <c r="MHP566" s="271"/>
      <c r="MHQ566" s="395"/>
      <c r="MHR566" s="259"/>
      <c r="MHS566" s="259"/>
      <c r="MHT566" s="394"/>
      <c r="MHU566" s="394"/>
      <c r="MHV566" s="270"/>
      <c r="MHW566" s="263"/>
      <c r="MHX566" s="271"/>
      <c r="MHY566" s="271"/>
      <c r="MHZ566" s="271"/>
      <c r="MIA566" s="271"/>
      <c r="MIB566" s="271"/>
      <c r="MIC566" s="395"/>
      <c r="MID566" s="259"/>
      <c r="MIE566" s="259"/>
      <c r="MIF566" s="394"/>
      <c r="MIG566" s="394"/>
      <c r="MIH566" s="270"/>
      <c r="MII566" s="263"/>
      <c r="MIJ566" s="271"/>
      <c r="MIK566" s="271"/>
      <c r="MIL566" s="271"/>
      <c r="MIM566" s="271"/>
      <c r="MIN566" s="271"/>
      <c r="MIO566" s="395"/>
      <c r="MIP566" s="259"/>
      <c r="MIQ566" s="259"/>
      <c r="MIR566" s="394"/>
      <c r="MIS566" s="394"/>
      <c r="MIT566" s="270"/>
      <c r="MIU566" s="263"/>
      <c r="MIV566" s="271"/>
      <c r="MIW566" s="271"/>
      <c r="MIX566" s="271"/>
      <c r="MIY566" s="271"/>
      <c r="MIZ566" s="271"/>
      <c r="MJA566" s="395"/>
      <c r="MJB566" s="259"/>
      <c r="MJC566" s="259"/>
      <c r="MJD566" s="394"/>
      <c r="MJE566" s="394"/>
      <c r="MJF566" s="270"/>
      <c r="MJG566" s="263"/>
      <c r="MJH566" s="271"/>
      <c r="MJI566" s="271"/>
      <c r="MJJ566" s="271"/>
      <c r="MJK566" s="271"/>
      <c r="MJL566" s="271"/>
      <c r="MJM566" s="395"/>
      <c r="MJN566" s="259"/>
      <c r="MJO566" s="259"/>
      <c r="MJP566" s="394"/>
      <c r="MJQ566" s="394"/>
      <c r="MJR566" s="270"/>
      <c r="MJS566" s="263"/>
      <c r="MJT566" s="271"/>
      <c r="MJU566" s="271"/>
      <c r="MJV566" s="271"/>
      <c r="MJW566" s="271"/>
      <c r="MJX566" s="271"/>
      <c r="MJY566" s="395"/>
      <c r="MJZ566" s="259"/>
      <c r="MKA566" s="259"/>
      <c r="MKB566" s="394"/>
      <c r="MKC566" s="394"/>
      <c r="MKD566" s="270"/>
      <c r="MKE566" s="263"/>
      <c r="MKF566" s="271"/>
      <c r="MKG566" s="271"/>
      <c r="MKH566" s="271"/>
      <c r="MKI566" s="271"/>
      <c r="MKJ566" s="271"/>
      <c r="MKK566" s="395"/>
      <c r="MKL566" s="259"/>
      <c r="MKM566" s="259"/>
      <c r="MKN566" s="394"/>
      <c r="MKO566" s="394"/>
      <c r="MKP566" s="270"/>
      <c r="MKQ566" s="263"/>
      <c r="MKR566" s="271"/>
      <c r="MKS566" s="271"/>
      <c r="MKT566" s="271"/>
      <c r="MKU566" s="271"/>
      <c r="MKV566" s="271"/>
      <c r="MKW566" s="395"/>
      <c r="MKX566" s="259"/>
      <c r="MKY566" s="259"/>
      <c r="MKZ566" s="394"/>
      <c r="MLA566" s="394"/>
      <c r="MLB566" s="270"/>
      <c r="MLC566" s="263"/>
      <c r="MLD566" s="271"/>
      <c r="MLE566" s="271"/>
      <c r="MLF566" s="271"/>
      <c r="MLG566" s="271"/>
      <c r="MLH566" s="271"/>
      <c r="MLI566" s="395"/>
      <c r="MLJ566" s="259"/>
      <c r="MLK566" s="259"/>
      <c r="MLL566" s="394"/>
      <c r="MLM566" s="394"/>
      <c r="MLN566" s="270"/>
      <c r="MLO566" s="263"/>
      <c r="MLP566" s="271"/>
      <c r="MLQ566" s="271"/>
      <c r="MLR566" s="271"/>
      <c r="MLS566" s="271"/>
      <c r="MLT566" s="271"/>
      <c r="MLU566" s="395"/>
      <c r="MLV566" s="259"/>
      <c r="MLW566" s="259"/>
      <c r="MLX566" s="394"/>
      <c r="MLY566" s="394"/>
      <c r="MLZ566" s="270"/>
      <c r="MMA566" s="263"/>
      <c r="MMB566" s="271"/>
      <c r="MMC566" s="271"/>
      <c r="MMD566" s="271"/>
      <c r="MME566" s="271"/>
      <c r="MMF566" s="271"/>
      <c r="MMG566" s="395"/>
      <c r="MMH566" s="259"/>
      <c r="MMI566" s="259"/>
      <c r="MMJ566" s="394"/>
      <c r="MMK566" s="394"/>
      <c r="MML566" s="270"/>
      <c r="MMM566" s="263"/>
      <c r="MMN566" s="271"/>
      <c r="MMO566" s="271"/>
      <c r="MMP566" s="271"/>
      <c r="MMQ566" s="271"/>
      <c r="MMR566" s="271"/>
      <c r="MMS566" s="395"/>
      <c r="MMT566" s="259"/>
      <c r="MMU566" s="259"/>
      <c r="MMV566" s="394"/>
      <c r="MMW566" s="394"/>
      <c r="MMX566" s="270"/>
      <c r="MMY566" s="263"/>
      <c r="MMZ566" s="271"/>
      <c r="MNA566" s="271"/>
      <c r="MNB566" s="271"/>
      <c r="MNC566" s="271"/>
      <c r="MND566" s="271"/>
      <c r="MNE566" s="395"/>
      <c r="MNF566" s="259"/>
      <c r="MNG566" s="259"/>
      <c r="MNH566" s="394"/>
      <c r="MNI566" s="394"/>
      <c r="MNJ566" s="270"/>
      <c r="MNK566" s="263"/>
      <c r="MNL566" s="271"/>
      <c r="MNM566" s="271"/>
      <c r="MNN566" s="271"/>
      <c r="MNO566" s="271"/>
      <c r="MNP566" s="271"/>
      <c r="MNQ566" s="395"/>
      <c r="MNR566" s="259"/>
      <c r="MNS566" s="259"/>
      <c r="MNT566" s="394"/>
      <c r="MNU566" s="394"/>
      <c r="MNV566" s="270"/>
      <c r="MNW566" s="263"/>
      <c r="MNX566" s="271"/>
      <c r="MNY566" s="271"/>
      <c r="MNZ566" s="271"/>
      <c r="MOA566" s="271"/>
      <c r="MOB566" s="271"/>
      <c r="MOC566" s="395"/>
      <c r="MOD566" s="259"/>
      <c r="MOE566" s="259"/>
      <c r="MOF566" s="394"/>
      <c r="MOG566" s="394"/>
      <c r="MOH566" s="270"/>
      <c r="MOI566" s="263"/>
      <c r="MOJ566" s="271"/>
      <c r="MOK566" s="271"/>
      <c r="MOL566" s="271"/>
      <c r="MOM566" s="271"/>
      <c r="MON566" s="271"/>
      <c r="MOO566" s="395"/>
      <c r="MOP566" s="259"/>
      <c r="MOQ566" s="259"/>
      <c r="MOR566" s="394"/>
      <c r="MOS566" s="394"/>
      <c r="MOT566" s="270"/>
      <c r="MOU566" s="263"/>
      <c r="MOV566" s="271"/>
      <c r="MOW566" s="271"/>
      <c r="MOX566" s="271"/>
      <c r="MOY566" s="271"/>
      <c r="MOZ566" s="271"/>
      <c r="MPA566" s="395"/>
      <c r="MPB566" s="259"/>
      <c r="MPC566" s="259"/>
      <c r="MPD566" s="394"/>
      <c r="MPE566" s="394"/>
      <c r="MPF566" s="270"/>
      <c r="MPG566" s="263"/>
      <c r="MPH566" s="271"/>
      <c r="MPI566" s="271"/>
      <c r="MPJ566" s="271"/>
      <c r="MPK566" s="271"/>
      <c r="MPL566" s="271"/>
      <c r="MPM566" s="395"/>
      <c r="MPN566" s="259"/>
      <c r="MPO566" s="259"/>
      <c r="MPP566" s="394"/>
      <c r="MPQ566" s="394"/>
      <c r="MPR566" s="270"/>
      <c r="MPS566" s="263"/>
      <c r="MPT566" s="271"/>
      <c r="MPU566" s="271"/>
      <c r="MPV566" s="271"/>
      <c r="MPW566" s="271"/>
      <c r="MPX566" s="271"/>
      <c r="MPY566" s="395"/>
      <c r="MPZ566" s="259"/>
      <c r="MQA566" s="259"/>
      <c r="MQB566" s="394"/>
      <c r="MQC566" s="394"/>
      <c r="MQD566" s="270"/>
      <c r="MQE566" s="263"/>
      <c r="MQF566" s="271"/>
      <c r="MQG566" s="271"/>
      <c r="MQH566" s="271"/>
      <c r="MQI566" s="271"/>
      <c r="MQJ566" s="271"/>
      <c r="MQK566" s="395"/>
      <c r="MQL566" s="259"/>
      <c r="MQM566" s="259"/>
      <c r="MQN566" s="394"/>
      <c r="MQO566" s="394"/>
      <c r="MQP566" s="270"/>
      <c r="MQQ566" s="263"/>
      <c r="MQR566" s="271"/>
      <c r="MQS566" s="271"/>
      <c r="MQT566" s="271"/>
      <c r="MQU566" s="271"/>
      <c r="MQV566" s="271"/>
      <c r="MQW566" s="395"/>
      <c r="MQX566" s="259"/>
      <c r="MQY566" s="259"/>
      <c r="MQZ566" s="394"/>
      <c r="MRA566" s="394"/>
      <c r="MRB566" s="270"/>
      <c r="MRC566" s="263"/>
      <c r="MRD566" s="271"/>
      <c r="MRE566" s="271"/>
      <c r="MRF566" s="271"/>
      <c r="MRG566" s="271"/>
      <c r="MRH566" s="271"/>
      <c r="MRI566" s="395"/>
      <c r="MRJ566" s="259"/>
      <c r="MRK566" s="259"/>
      <c r="MRL566" s="394"/>
      <c r="MRM566" s="394"/>
      <c r="MRN566" s="270"/>
      <c r="MRO566" s="263"/>
      <c r="MRP566" s="271"/>
      <c r="MRQ566" s="271"/>
      <c r="MRR566" s="271"/>
      <c r="MRS566" s="271"/>
      <c r="MRT566" s="271"/>
      <c r="MRU566" s="395"/>
      <c r="MRV566" s="259"/>
      <c r="MRW566" s="259"/>
      <c r="MRX566" s="394"/>
      <c r="MRY566" s="394"/>
      <c r="MRZ566" s="270"/>
      <c r="MSA566" s="263"/>
      <c r="MSB566" s="271"/>
      <c r="MSC566" s="271"/>
      <c r="MSD566" s="271"/>
      <c r="MSE566" s="271"/>
      <c r="MSF566" s="271"/>
      <c r="MSG566" s="395"/>
      <c r="MSH566" s="259"/>
      <c r="MSI566" s="259"/>
      <c r="MSJ566" s="394"/>
      <c r="MSK566" s="394"/>
      <c r="MSL566" s="270"/>
      <c r="MSM566" s="263"/>
      <c r="MSN566" s="271"/>
      <c r="MSO566" s="271"/>
      <c r="MSP566" s="271"/>
      <c r="MSQ566" s="271"/>
      <c r="MSR566" s="271"/>
      <c r="MSS566" s="395"/>
      <c r="MST566" s="259"/>
      <c r="MSU566" s="259"/>
      <c r="MSV566" s="394"/>
      <c r="MSW566" s="394"/>
      <c r="MSX566" s="270"/>
      <c r="MSY566" s="263"/>
      <c r="MSZ566" s="271"/>
      <c r="MTA566" s="271"/>
      <c r="MTB566" s="271"/>
      <c r="MTC566" s="271"/>
      <c r="MTD566" s="271"/>
      <c r="MTE566" s="395"/>
      <c r="MTF566" s="259"/>
      <c r="MTG566" s="259"/>
      <c r="MTH566" s="394"/>
      <c r="MTI566" s="394"/>
      <c r="MTJ566" s="270"/>
      <c r="MTK566" s="263"/>
      <c r="MTL566" s="271"/>
      <c r="MTM566" s="271"/>
      <c r="MTN566" s="271"/>
      <c r="MTO566" s="271"/>
      <c r="MTP566" s="271"/>
      <c r="MTQ566" s="395"/>
      <c r="MTR566" s="259"/>
      <c r="MTS566" s="259"/>
      <c r="MTT566" s="394"/>
      <c r="MTU566" s="394"/>
      <c r="MTV566" s="270"/>
      <c r="MTW566" s="263"/>
      <c r="MTX566" s="271"/>
      <c r="MTY566" s="271"/>
      <c r="MTZ566" s="271"/>
      <c r="MUA566" s="271"/>
      <c r="MUB566" s="271"/>
      <c r="MUC566" s="395"/>
      <c r="MUD566" s="259"/>
      <c r="MUE566" s="259"/>
      <c r="MUF566" s="394"/>
      <c r="MUG566" s="394"/>
      <c r="MUH566" s="270"/>
      <c r="MUI566" s="263"/>
      <c r="MUJ566" s="271"/>
      <c r="MUK566" s="271"/>
      <c r="MUL566" s="271"/>
      <c r="MUM566" s="271"/>
      <c r="MUN566" s="271"/>
      <c r="MUO566" s="395"/>
      <c r="MUP566" s="259"/>
      <c r="MUQ566" s="259"/>
      <c r="MUR566" s="394"/>
      <c r="MUS566" s="394"/>
      <c r="MUT566" s="270"/>
      <c r="MUU566" s="263"/>
      <c r="MUV566" s="271"/>
      <c r="MUW566" s="271"/>
      <c r="MUX566" s="271"/>
      <c r="MUY566" s="271"/>
      <c r="MUZ566" s="271"/>
      <c r="MVA566" s="395"/>
      <c r="MVB566" s="259"/>
      <c r="MVC566" s="259"/>
      <c r="MVD566" s="394"/>
      <c r="MVE566" s="394"/>
      <c r="MVF566" s="270"/>
      <c r="MVG566" s="263"/>
      <c r="MVH566" s="271"/>
      <c r="MVI566" s="271"/>
      <c r="MVJ566" s="271"/>
      <c r="MVK566" s="271"/>
      <c r="MVL566" s="271"/>
      <c r="MVM566" s="395"/>
      <c r="MVN566" s="259"/>
      <c r="MVO566" s="259"/>
      <c r="MVP566" s="394"/>
      <c r="MVQ566" s="394"/>
      <c r="MVR566" s="270"/>
      <c r="MVS566" s="263"/>
      <c r="MVT566" s="271"/>
      <c r="MVU566" s="271"/>
      <c r="MVV566" s="271"/>
      <c r="MVW566" s="271"/>
      <c r="MVX566" s="271"/>
      <c r="MVY566" s="395"/>
      <c r="MVZ566" s="259"/>
      <c r="MWA566" s="259"/>
      <c r="MWB566" s="394"/>
      <c r="MWC566" s="394"/>
      <c r="MWD566" s="270"/>
      <c r="MWE566" s="263"/>
      <c r="MWF566" s="271"/>
      <c r="MWG566" s="271"/>
      <c r="MWH566" s="271"/>
      <c r="MWI566" s="271"/>
      <c r="MWJ566" s="271"/>
      <c r="MWK566" s="395"/>
      <c r="MWL566" s="259"/>
      <c r="MWM566" s="259"/>
      <c r="MWN566" s="394"/>
      <c r="MWO566" s="394"/>
      <c r="MWP566" s="270"/>
      <c r="MWQ566" s="263"/>
      <c r="MWR566" s="271"/>
      <c r="MWS566" s="271"/>
      <c r="MWT566" s="271"/>
      <c r="MWU566" s="271"/>
      <c r="MWV566" s="271"/>
      <c r="MWW566" s="395"/>
      <c r="MWX566" s="259"/>
      <c r="MWY566" s="259"/>
      <c r="MWZ566" s="394"/>
      <c r="MXA566" s="394"/>
      <c r="MXB566" s="270"/>
      <c r="MXC566" s="263"/>
      <c r="MXD566" s="271"/>
      <c r="MXE566" s="271"/>
      <c r="MXF566" s="271"/>
      <c r="MXG566" s="271"/>
      <c r="MXH566" s="271"/>
      <c r="MXI566" s="395"/>
      <c r="MXJ566" s="259"/>
      <c r="MXK566" s="259"/>
      <c r="MXL566" s="394"/>
      <c r="MXM566" s="394"/>
      <c r="MXN566" s="270"/>
      <c r="MXO566" s="263"/>
      <c r="MXP566" s="271"/>
      <c r="MXQ566" s="271"/>
      <c r="MXR566" s="271"/>
      <c r="MXS566" s="271"/>
      <c r="MXT566" s="271"/>
      <c r="MXU566" s="395"/>
      <c r="MXV566" s="259"/>
      <c r="MXW566" s="259"/>
      <c r="MXX566" s="394"/>
      <c r="MXY566" s="394"/>
      <c r="MXZ566" s="270"/>
      <c r="MYA566" s="263"/>
      <c r="MYB566" s="271"/>
      <c r="MYC566" s="271"/>
      <c r="MYD566" s="271"/>
      <c r="MYE566" s="271"/>
      <c r="MYF566" s="271"/>
      <c r="MYG566" s="395"/>
      <c r="MYH566" s="259"/>
      <c r="MYI566" s="259"/>
      <c r="MYJ566" s="394"/>
      <c r="MYK566" s="394"/>
      <c r="MYL566" s="270"/>
      <c r="MYM566" s="263"/>
      <c r="MYN566" s="271"/>
      <c r="MYO566" s="271"/>
      <c r="MYP566" s="271"/>
      <c r="MYQ566" s="271"/>
      <c r="MYR566" s="271"/>
      <c r="MYS566" s="395"/>
      <c r="MYT566" s="259"/>
      <c r="MYU566" s="259"/>
      <c r="MYV566" s="394"/>
      <c r="MYW566" s="394"/>
      <c r="MYX566" s="270"/>
      <c r="MYY566" s="263"/>
      <c r="MYZ566" s="271"/>
      <c r="MZA566" s="271"/>
      <c r="MZB566" s="271"/>
      <c r="MZC566" s="271"/>
      <c r="MZD566" s="271"/>
      <c r="MZE566" s="395"/>
      <c r="MZF566" s="259"/>
      <c r="MZG566" s="259"/>
      <c r="MZH566" s="394"/>
      <c r="MZI566" s="394"/>
      <c r="MZJ566" s="270"/>
      <c r="MZK566" s="263"/>
      <c r="MZL566" s="271"/>
      <c r="MZM566" s="271"/>
      <c r="MZN566" s="271"/>
      <c r="MZO566" s="271"/>
      <c r="MZP566" s="271"/>
      <c r="MZQ566" s="395"/>
      <c r="MZR566" s="259"/>
      <c r="MZS566" s="259"/>
      <c r="MZT566" s="394"/>
      <c r="MZU566" s="394"/>
      <c r="MZV566" s="270"/>
      <c r="MZW566" s="263"/>
      <c r="MZX566" s="271"/>
      <c r="MZY566" s="271"/>
      <c r="MZZ566" s="271"/>
      <c r="NAA566" s="271"/>
      <c r="NAB566" s="271"/>
      <c r="NAC566" s="395"/>
      <c r="NAD566" s="259"/>
      <c r="NAE566" s="259"/>
      <c r="NAF566" s="394"/>
      <c r="NAG566" s="394"/>
      <c r="NAH566" s="270"/>
      <c r="NAI566" s="263"/>
      <c r="NAJ566" s="271"/>
      <c r="NAK566" s="271"/>
      <c r="NAL566" s="271"/>
      <c r="NAM566" s="271"/>
      <c r="NAN566" s="271"/>
      <c r="NAO566" s="395"/>
      <c r="NAP566" s="259"/>
      <c r="NAQ566" s="259"/>
      <c r="NAR566" s="394"/>
      <c r="NAS566" s="394"/>
      <c r="NAT566" s="270"/>
      <c r="NAU566" s="263"/>
      <c r="NAV566" s="271"/>
      <c r="NAW566" s="271"/>
      <c r="NAX566" s="271"/>
      <c r="NAY566" s="271"/>
      <c r="NAZ566" s="271"/>
      <c r="NBA566" s="395"/>
      <c r="NBB566" s="259"/>
      <c r="NBC566" s="259"/>
      <c r="NBD566" s="394"/>
      <c r="NBE566" s="394"/>
      <c r="NBF566" s="270"/>
      <c r="NBG566" s="263"/>
      <c r="NBH566" s="271"/>
      <c r="NBI566" s="271"/>
      <c r="NBJ566" s="271"/>
      <c r="NBK566" s="271"/>
      <c r="NBL566" s="271"/>
      <c r="NBM566" s="395"/>
      <c r="NBN566" s="259"/>
      <c r="NBO566" s="259"/>
      <c r="NBP566" s="394"/>
      <c r="NBQ566" s="394"/>
      <c r="NBR566" s="270"/>
      <c r="NBS566" s="263"/>
      <c r="NBT566" s="271"/>
      <c r="NBU566" s="271"/>
      <c r="NBV566" s="271"/>
      <c r="NBW566" s="271"/>
      <c r="NBX566" s="271"/>
      <c r="NBY566" s="395"/>
      <c r="NBZ566" s="259"/>
      <c r="NCA566" s="259"/>
      <c r="NCB566" s="394"/>
      <c r="NCC566" s="394"/>
      <c r="NCD566" s="270"/>
      <c r="NCE566" s="263"/>
      <c r="NCF566" s="271"/>
      <c r="NCG566" s="271"/>
      <c r="NCH566" s="271"/>
      <c r="NCI566" s="271"/>
      <c r="NCJ566" s="271"/>
      <c r="NCK566" s="395"/>
      <c r="NCL566" s="259"/>
      <c r="NCM566" s="259"/>
      <c r="NCN566" s="394"/>
      <c r="NCO566" s="394"/>
      <c r="NCP566" s="270"/>
      <c r="NCQ566" s="263"/>
      <c r="NCR566" s="271"/>
      <c r="NCS566" s="271"/>
      <c r="NCT566" s="271"/>
      <c r="NCU566" s="271"/>
      <c r="NCV566" s="271"/>
      <c r="NCW566" s="395"/>
      <c r="NCX566" s="259"/>
      <c r="NCY566" s="259"/>
      <c r="NCZ566" s="394"/>
      <c r="NDA566" s="394"/>
      <c r="NDB566" s="270"/>
      <c r="NDC566" s="263"/>
      <c r="NDD566" s="271"/>
      <c r="NDE566" s="271"/>
      <c r="NDF566" s="271"/>
      <c r="NDG566" s="271"/>
      <c r="NDH566" s="271"/>
      <c r="NDI566" s="395"/>
      <c r="NDJ566" s="259"/>
      <c r="NDK566" s="259"/>
      <c r="NDL566" s="394"/>
      <c r="NDM566" s="394"/>
      <c r="NDN566" s="270"/>
      <c r="NDO566" s="263"/>
      <c r="NDP566" s="271"/>
      <c r="NDQ566" s="271"/>
      <c r="NDR566" s="271"/>
      <c r="NDS566" s="271"/>
      <c r="NDT566" s="271"/>
      <c r="NDU566" s="395"/>
      <c r="NDV566" s="259"/>
      <c r="NDW566" s="259"/>
      <c r="NDX566" s="394"/>
      <c r="NDY566" s="394"/>
      <c r="NDZ566" s="270"/>
      <c r="NEA566" s="263"/>
      <c r="NEB566" s="271"/>
      <c r="NEC566" s="271"/>
      <c r="NED566" s="271"/>
      <c r="NEE566" s="271"/>
      <c r="NEF566" s="271"/>
      <c r="NEG566" s="395"/>
      <c r="NEH566" s="259"/>
      <c r="NEI566" s="259"/>
      <c r="NEJ566" s="394"/>
      <c r="NEK566" s="394"/>
      <c r="NEL566" s="270"/>
      <c r="NEM566" s="263"/>
      <c r="NEN566" s="271"/>
      <c r="NEO566" s="271"/>
      <c r="NEP566" s="271"/>
      <c r="NEQ566" s="271"/>
      <c r="NER566" s="271"/>
      <c r="NES566" s="395"/>
      <c r="NET566" s="259"/>
      <c r="NEU566" s="259"/>
      <c r="NEV566" s="394"/>
      <c r="NEW566" s="394"/>
      <c r="NEX566" s="270"/>
      <c r="NEY566" s="263"/>
      <c r="NEZ566" s="271"/>
      <c r="NFA566" s="271"/>
      <c r="NFB566" s="271"/>
      <c r="NFC566" s="271"/>
      <c r="NFD566" s="271"/>
      <c r="NFE566" s="395"/>
      <c r="NFF566" s="259"/>
      <c r="NFG566" s="259"/>
      <c r="NFH566" s="394"/>
      <c r="NFI566" s="394"/>
      <c r="NFJ566" s="270"/>
      <c r="NFK566" s="263"/>
      <c r="NFL566" s="271"/>
      <c r="NFM566" s="271"/>
      <c r="NFN566" s="271"/>
      <c r="NFO566" s="271"/>
      <c r="NFP566" s="271"/>
      <c r="NFQ566" s="395"/>
      <c r="NFR566" s="259"/>
      <c r="NFS566" s="259"/>
      <c r="NFT566" s="394"/>
      <c r="NFU566" s="394"/>
      <c r="NFV566" s="270"/>
      <c r="NFW566" s="263"/>
      <c r="NFX566" s="271"/>
      <c r="NFY566" s="271"/>
      <c r="NFZ566" s="271"/>
      <c r="NGA566" s="271"/>
      <c r="NGB566" s="271"/>
      <c r="NGC566" s="395"/>
      <c r="NGD566" s="259"/>
      <c r="NGE566" s="259"/>
      <c r="NGF566" s="394"/>
      <c r="NGG566" s="394"/>
      <c r="NGH566" s="270"/>
      <c r="NGI566" s="263"/>
      <c r="NGJ566" s="271"/>
      <c r="NGK566" s="271"/>
      <c r="NGL566" s="271"/>
      <c r="NGM566" s="271"/>
      <c r="NGN566" s="271"/>
      <c r="NGO566" s="395"/>
      <c r="NGP566" s="259"/>
      <c r="NGQ566" s="259"/>
      <c r="NGR566" s="394"/>
      <c r="NGS566" s="394"/>
      <c r="NGT566" s="270"/>
      <c r="NGU566" s="263"/>
      <c r="NGV566" s="271"/>
      <c r="NGW566" s="271"/>
      <c r="NGX566" s="271"/>
      <c r="NGY566" s="271"/>
      <c r="NGZ566" s="271"/>
      <c r="NHA566" s="395"/>
      <c r="NHB566" s="259"/>
      <c r="NHC566" s="259"/>
      <c r="NHD566" s="394"/>
      <c r="NHE566" s="394"/>
      <c r="NHF566" s="270"/>
      <c r="NHG566" s="263"/>
      <c r="NHH566" s="271"/>
      <c r="NHI566" s="271"/>
      <c r="NHJ566" s="271"/>
      <c r="NHK566" s="271"/>
      <c r="NHL566" s="271"/>
      <c r="NHM566" s="395"/>
      <c r="NHN566" s="259"/>
      <c r="NHO566" s="259"/>
      <c r="NHP566" s="394"/>
      <c r="NHQ566" s="394"/>
      <c r="NHR566" s="270"/>
      <c r="NHS566" s="263"/>
      <c r="NHT566" s="271"/>
      <c r="NHU566" s="271"/>
      <c r="NHV566" s="271"/>
      <c r="NHW566" s="271"/>
      <c r="NHX566" s="271"/>
      <c r="NHY566" s="395"/>
      <c r="NHZ566" s="259"/>
      <c r="NIA566" s="259"/>
      <c r="NIB566" s="394"/>
      <c r="NIC566" s="394"/>
      <c r="NID566" s="270"/>
      <c r="NIE566" s="263"/>
      <c r="NIF566" s="271"/>
      <c r="NIG566" s="271"/>
      <c r="NIH566" s="271"/>
      <c r="NII566" s="271"/>
      <c r="NIJ566" s="271"/>
      <c r="NIK566" s="395"/>
      <c r="NIL566" s="259"/>
      <c r="NIM566" s="259"/>
      <c r="NIN566" s="394"/>
      <c r="NIO566" s="394"/>
      <c r="NIP566" s="270"/>
      <c r="NIQ566" s="263"/>
      <c r="NIR566" s="271"/>
      <c r="NIS566" s="271"/>
      <c r="NIT566" s="271"/>
      <c r="NIU566" s="271"/>
      <c r="NIV566" s="271"/>
      <c r="NIW566" s="395"/>
      <c r="NIX566" s="259"/>
      <c r="NIY566" s="259"/>
      <c r="NIZ566" s="394"/>
      <c r="NJA566" s="394"/>
      <c r="NJB566" s="270"/>
      <c r="NJC566" s="263"/>
      <c r="NJD566" s="271"/>
      <c r="NJE566" s="271"/>
      <c r="NJF566" s="271"/>
      <c r="NJG566" s="271"/>
      <c r="NJH566" s="271"/>
      <c r="NJI566" s="395"/>
      <c r="NJJ566" s="259"/>
      <c r="NJK566" s="259"/>
      <c r="NJL566" s="394"/>
      <c r="NJM566" s="394"/>
      <c r="NJN566" s="270"/>
      <c r="NJO566" s="263"/>
      <c r="NJP566" s="271"/>
      <c r="NJQ566" s="271"/>
      <c r="NJR566" s="271"/>
      <c r="NJS566" s="271"/>
      <c r="NJT566" s="271"/>
      <c r="NJU566" s="395"/>
      <c r="NJV566" s="259"/>
      <c r="NJW566" s="259"/>
      <c r="NJX566" s="394"/>
      <c r="NJY566" s="394"/>
      <c r="NJZ566" s="270"/>
      <c r="NKA566" s="263"/>
      <c r="NKB566" s="271"/>
      <c r="NKC566" s="271"/>
      <c r="NKD566" s="271"/>
      <c r="NKE566" s="271"/>
      <c r="NKF566" s="271"/>
      <c r="NKG566" s="395"/>
      <c r="NKH566" s="259"/>
      <c r="NKI566" s="259"/>
      <c r="NKJ566" s="394"/>
      <c r="NKK566" s="394"/>
      <c r="NKL566" s="270"/>
      <c r="NKM566" s="263"/>
      <c r="NKN566" s="271"/>
      <c r="NKO566" s="271"/>
      <c r="NKP566" s="271"/>
      <c r="NKQ566" s="271"/>
      <c r="NKR566" s="271"/>
      <c r="NKS566" s="395"/>
      <c r="NKT566" s="259"/>
      <c r="NKU566" s="259"/>
      <c r="NKV566" s="394"/>
      <c r="NKW566" s="394"/>
      <c r="NKX566" s="270"/>
      <c r="NKY566" s="263"/>
      <c r="NKZ566" s="271"/>
      <c r="NLA566" s="271"/>
      <c r="NLB566" s="271"/>
      <c r="NLC566" s="271"/>
      <c r="NLD566" s="271"/>
      <c r="NLE566" s="395"/>
      <c r="NLF566" s="259"/>
      <c r="NLG566" s="259"/>
      <c r="NLH566" s="394"/>
      <c r="NLI566" s="394"/>
      <c r="NLJ566" s="270"/>
      <c r="NLK566" s="263"/>
      <c r="NLL566" s="271"/>
      <c r="NLM566" s="271"/>
      <c r="NLN566" s="271"/>
      <c r="NLO566" s="271"/>
      <c r="NLP566" s="271"/>
      <c r="NLQ566" s="395"/>
      <c r="NLR566" s="259"/>
      <c r="NLS566" s="259"/>
      <c r="NLT566" s="394"/>
      <c r="NLU566" s="394"/>
      <c r="NLV566" s="270"/>
      <c r="NLW566" s="263"/>
      <c r="NLX566" s="271"/>
      <c r="NLY566" s="271"/>
      <c r="NLZ566" s="271"/>
      <c r="NMA566" s="271"/>
      <c r="NMB566" s="271"/>
      <c r="NMC566" s="395"/>
      <c r="NMD566" s="259"/>
      <c r="NME566" s="259"/>
      <c r="NMF566" s="394"/>
      <c r="NMG566" s="394"/>
      <c r="NMH566" s="270"/>
      <c r="NMI566" s="263"/>
      <c r="NMJ566" s="271"/>
      <c r="NMK566" s="271"/>
      <c r="NML566" s="271"/>
      <c r="NMM566" s="271"/>
      <c r="NMN566" s="271"/>
      <c r="NMO566" s="395"/>
      <c r="NMP566" s="259"/>
      <c r="NMQ566" s="259"/>
      <c r="NMR566" s="394"/>
      <c r="NMS566" s="394"/>
      <c r="NMT566" s="270"/>
      <c r="NMU566" s="263"/>
      <c r="NMV566" s="271"/>
      <c r="NMW566" s="271"/>
      <c r="NMX566" s="271"/>
      <c r="NMY566" s="271"/>
      <c r="NMZ566" s="271"/>
      <c r="NNA566" s="395"/>
      <c r="NNB566" s="259"/>
      <c r="NNC566" s="259"/>
      <c r="NND566" s="394"/>
      <c r="NNE566" s="394"/>
      <c r="NNF566" s="270"/>
      <c r="NNG566" s="263"/>
      <c r="NNH566" s="271"/>
      <c r="NNI566" s="271"/>
      <c r="NNJ566" s="271"/>
      <c r="NNK566" s="271"/>
      <c r="NNL566" s="271"/>
      <c r="NNM566" s="395"/>
      <c r="NNN566" s="259"/>
      <c r="NNO566" s="259"/>
      <c r="NNP566" s="394"/>
      <c r="NNQ566" s="394"/>
      <c r="NNR566" s="270"/>
      <c r="NNS566" s="263"/>
      <c r="NNT566" s="271"/>
      <c r="NNU566" s="271"/>
      <c r="NNV566" s="271"/>
      <c r="NNW566" s="271"/>
      <c r="NNX566" s="271"/>
      <c r="NNY566" s="395"/>
      <c r="NNZ566" s="259"/>
      <c r="NOA566" s="259"/>
      <c r="NOB566" s="394"/>
      <c r="NOC566" s="394"/>
      <c r="NOD566" s="270"/>
      <c r="NOE566" s="263"/>
      <c r="NOF566" s="271"/>
      <c r="NOG566" s="271"/>
      <c r="NOH566" s="271"/>
      <c r="NOI566" s="271"/>
      <c r="NOJ566" s="271"/>
      <c r="NOK566" s="395"/>
      <c r="NOL566" s="259"/>
      <c r="NOM566" s="259"/>
      <c r="NON566" s="394"/>
      <c r="NOO566" s="394"/>
      <c r="NOP566" s="270"/>
      <c r="NOQ566" s="263"/>
      <c r="NOR566" s="271"/>
      <c r="NOS566" s="271"/>
      <c r="NOT566" s="271"/>
      <c r="NOU566" s="271"/>
      <c r="NOV566" s="271"/>
      <c r="NOW566" s="395"/>
      <c r="NOX566" s="259"/>
      <c r="NOY566" s="259"/>
      <c r="NOZ566" s="394"/>
      <c r="NPA566" s="394"/>
      <c r="NPB566" s="270"/>
      <c r="NPC566" s="263"/>
      <c r="NPD566" s="271"/>
      <c r="NPE566" s="271"/>
      <c r="NPF566" s="271"/>
      <c r="NPG566" s="271"/>
      <c r="NPH566" s="271"/>
      <c r="NPI566" s="395"/>
      <c r="NPJ566" s="259"/>
      <c r="NPK566" s="259"/>
      <c r="NPL566" s="394"/>
      <c r="NPM566" s="394"/>
      <c r="NPN566" s="270"/>
      <c r="NPO566" s="263"/>
      <c r="NPP566" s="271"/>
      <c r="NPQ566" s="271"/>
      <c r="NPR566" s="271"/>
      <c r="NPS566" s="271"/>
      <c r="NPT566" s="271"/>
      <c r="NPU566" s="395"/>
      <c r="NPV566" s="259"/>
      <c r="NPW566" s="259"/>
      <c r="NPX566" s="394"/>
      <c r="NPY566" s="394"/>
      <c r="NPZ566" s="270"/>
      <c r="NQA566" s="263"/>
      <c r="NQB566" s="271"/>
      <c r="NQC566" s="271"/>
      <c r="NQD566" s="271"/>
      <c r="NQE566" s="271"/>
      <c r="NQF566" s="271"/>
      <c r="NQG566" s="395"/>
      <c r="NQH566" s="259"/>
      <c r="NQI566" s="259"/>
      <c r="NQJ566" s="394"/>
      <c r="NQK566" s="394"/>
      <c r="NQL566" s="270"/>
      <c r="NQM566" s="263"/>
      <c r="NQN566" s="271"/>
      <c r="NQO566" s="271"/>
      <c r="NQP566" s="271"/>
      <c r="NQQ566" s="271"/>
      <c r="NQR566" s="271"/>
      <c r="NQS566" s="395"/>
      <c r="NQT566" s="259"/>
      <c r="NQU566" s="259"/>
      <c r="NQV566" s="394"/>
      <c r="NQW566" s="394"/>
      <c r="NQX566" s="270"/>
      <c r="NQY566" s="263"/>
      <c r="NQZ566" s="271"/>
      <c r="NRA566" s="271"/>
      <c r="NRB566" s="271"/>
      <c r="NRC566" s="271"/>
      <c r="NRD566" s="271"/>
      <c r="NRE566" s="395"/>
      <c r="NRF566" s="259"/>
      <c r="NRG566" s="259"/>
      <c r="NRH566" s="394"/>
      <c r="NRI566" s="394"/>
      <c r="NRJ566" s="270"/>
      <c r="NRK566" s="263"/>
      <c r="NRL566" s="271"/>
      <c r="NRM566" s="271"/>
      <c r="NRN566" s="271"/>
      <c r="NRO566" s="271"/>
      <c r="NRP566" s="271"/>
      <c r="NRQ566" s="395"/>
      <c r="NRR566" s="259"/>
      <c r="NRS566" s="259"/>
      <c r="NRT566" s="394"/>
      <c r="NRU566" s="394"/>
      <c r="NRV566" s="270"/>
      <c r="NRW566" s="263"/>
      <c r="NRX566" s="271"/>
      <c r="NRY566" s="271"/>
      <c r="NRZ566" s="271"/>
      <c r="NSA566" s="271"/>
      <c r="NSB566" s="271"/>
      <c r="NSC566" s="395"/>
      <c r="NSD566" s="259"/>
      <c r="NSE566" s="259"/>
      <c r="NSF566" s="394"/>
      <c r="NSG566" s="394"/>
      <c r="NSH566" s="270"/>
      <c r="NSI566" s="263"/>
      <c r="NSJ566" s="271"/>
      <c r="NSK566" s="271"/>
      <c r="NSL566" s="271"/>
      <c r="NSM566" s="271"/>
      <c r="NSN566" s="271"/>
      <c r="NSO566" s="395"/>
      <c r="NSP566" s="259"/>
      <c r="NSQ566" s="259"/>
      <c r="NSR566" s="394"/>
      <c r="NSS566" s="394"/>
      <c r="NST566" s="270"/>
      <c r="NSU566" s="263"/>
      <c r="NSV566" s="271"/>
      <c r="NSW566" s="271"/>
      <c r="NSX566" s="271"/>
      <c r="NSY566" s="271"/>
      <c r="NSZ566" s="271"/>
      <c r="NTA566" s="395"/>
      <c r="NTB566" s="259"/>
      <c r="NTC566" s="259"/>
      <c r="NTD566" s="394"/>
      <c r="NTE566" s="394"/>
      <c r="NTF566" s="270"/>
      <c r="NTG566" s="263"/>
      <c r="NTH566" s="271"/>
      <c r="NTI566" s="271"/>
      <c r="NTJ566" s="271"/>
      <c r="NTK566" s="271"/>
      <c r="NTL566" s="271"/>
      <c r="NTM566" s="395"/>
      <c r="NTN566" s="259"/>
      <c r="NTO566" s="259"/>
      <c r="NTP566" s="394"/>
      <c r="NTQ566" s="394"/>
      <c r="NTR566" s="270"/>
      <c r="NTS566" s="263"/>
      <c r="NTT566" s="271"/>
      <c r="NTU566" s="271"/>
      <c r="NTV566" s="271"/>
      <c r="NTW566" s="271"/>
      <c r="NTX566" s="271"/>
      <c r="NTY566" s="395"/>
      <c r="NTZ566" s="259"/>
      <c r="NUA566" s="259"/>
      <c r="NUB566" s="394"/>
      <c r="NUC566" s="394"/>
      <c r="NUD566" s="270"/>
      <c r="NUE566" s="263"/>
      <c r="NUF566" s="271"/>
      <c r="NUG566" s="271"/>
      <c r="NUH566" s="271"/>
      <c r="NUI566" s="271"/>
      <c r="NUJ566" s="271"/>
      <c r="NUK566" s="395"/>
      <c r="NUL566" s="259"/>
      <c r="NUM566" s="259"/>
      <c r="NUN566" s="394"/>
      <c r="NUO566" s="394"/>
      <c r="NUP566" s="270"/>
      <c r="NUQ566" s="263"/>
      <c r="NUR566" s="271"/>
      <c r="NUS566" s="271"/>
      <c r="NUT566" s="271"/>
      <c r="NUU566" s="271"/>
      <c r="NUV566" s="271"/>
      <c r="NUW566" s="395"/>
      <c r="NUX566" s="259"/>
      <c r="NUY566" s="259"/>
      <c r="NUZ566" s="394"/>
      <c r="NVA566" s="394"/>
      <c r="NVB566" s="270"/>
      <c r="NVC566" s="263"/>
      <c r="NVD566" s="271"/>
      <c r="NVE566" s="271"/>
      <c r="NVF566" s="271"/>
      <c r="NVG566" s="271"/>
      <c r="NVH566" s="271"/>
      <c r="NVI566" s="395"/>
      <c r="NVJ566" s="259"/>
      <c r="NVK566" s="259"/>
      <c r="NVL566" s="394"/>
      <c r="NVM566" s="394"/>
      <c r="NVN566" s="270"/>
      <c r="NVO566" s="263"/>
      <c r="NVP566" s="271"/>
      <c r="NVQ566" s="271"/>
      <c r="NVR566" s="271"/>
      <c r="NVS566" s="271"/>
      <c r="NVT566" s="271"/>
      <c r="NVU566" s="395"/>
      <c r="NVV566" s="259"/>
      <c r="NVW566" s="259"/>
      <c r="NVX566" s="394"/>
      <c r="NVY566" s="394"/>
      <c r="NVZ566" s="270"/>
      <c r="NWA566" s="263"/>
      <c r="NWB566" s="271"/>
      <c r="NWC566" s="271"/>
      <c r="NWD566" s="271"/>
      <c r="NWE566" s="271"/>
      <c r="NWF566" s="271"/>
      <c r="NWG566" s="395"/>
      <c r="NWH566" s="259"/>
      <c r="NWI566" s="259"/>
      <c r="NWJ566" s="394"/>
      <c r="NWK566" s="394"/>
      <c r="NWL566" s="270"/>
      <c r="NWM566" s="263"/>
      <c r="NWN566" s="271"/>
      <c r="NWO566" s="271"/>
      <c r="NWP566" s="271"/>
      <c r="NWQ566" s="271"/>
      <c r="NWR566" s="271"/>
      <c r="NWS566" s="395"/>
      <c r="NWT566" s="259"/>
      <c r="NWU566" s="259"/>
      <c r="NWV566" s="394"/>
      <c r="NWW566" s="394"/>
      <c r="NWX566" s="270"/>
      <c r="NWY566" s="263"/>
      <c r="NWZ566" s="271"/>
      <c r="NXA566" s="271"/>
      <c r="NXB566" s="271"/>
      <c r="NXC566" s="271"/>
      <c r="NXD566" s="271"/>
      <c r="NXE566" s="395"/>
      <c r="NXF566" s="259"/>
      <c r="NXG566" s="259"/>
      <c r="NXH566" s="394"/>
      <c r="NXI566" s="394"/>
      <c r="NXJ566" s="270"/>
      <c r="NXK566" s="263"/>
      <c r="NXL566" s="271"/>
      <c r="NXM566" s="271"/>
      <c r="NXN566" s="271"/>
      <c r="NXO566" s="271"/>
      <c r="NXP566" s="271"/>
      <c r="NXQ566" s="395"/>
      <c r="NXR566" s="259"/>
      <c r="NXS566" s="259"/>
      <c r="NXT566" s="394"/>
      <c r="NXU566" s="394"/>
      <c r="NXV566" s="270"/>
      <c r="NXW566" s="263"/>
      <c r="NXX566" s="271"/>
      <c r="NXY566" s="271"/>
      <c r="NXZ566" s="271"/>
      <c r="NYA566" s="271"/>
      <c r="NYB566" s="271"/>
      <c r="NYC566" s="395"/>
      <c r="NYD566" s="259"/>
      <c r="NYE566" s="259"/>
      <c r="NYF566" s="394"/>
      <c r="NYG566" s="394"/>
      <c r="NYH566" s="270"/>
      <c r="NYI566" s="263"/>
      <c r="NYJ566" s="271"/>
      <c r="NYK566" s="271"/>
      <c r="NYL566" s="271"/>
      <c r="NYM566" s="271"/>
      <c r="NYN566" s="271"/>
      <c r="NYO566" s="395"/>
      <c r="NYP566" s="259"/>
      <c r="NYQ566" s="259"/>
      <c r="NYR566" s="394"/>
      <c r="NYS566" s="394"/>
      <c r="NYT566" s="270"/>
      <c r="NYU566" s="263"/>
      <c r="NYV566" s="271"/>
      <c r="NYW566" s="271"/>
      <c r="NYX566" s="271"/>
      <c r="NYY566" s="271"/>
      <c r="NYZ566" s="271"/>
      <c r="NZA566" s="395"/>
      <c r="NZB566" s="259"/>
      <c r="NZC566" s="259"/>
      <c r="NZD566" s="394"/>
      <c r="NZE566" s="394"/>
      <c r="NZF566" s="270"/>
      <c r="NZG566" s="263"/>
      <c r="NZH566" s="271"/>
      <c r="NZI566" s="271"/>
      <c r="NZJ566" s="271"/>
      <c r="NZK566" s="271"/>
      <c r="NZL566" s="271"/>
      <c r="NZM566" s="395"/>
      <c r="NZN566" s="259"/>
      <c r="NZO566" s="259"/>
      <c r="NZP566" s="394"/>
      <c r="NZQ566" s="394"/>
      <c r="NZR566" s="270"/>
      <c r="NZS566" s="263"/>
      <c r="NZT566" s="271"/>
      <c r="NZU566" s="271"/>
      <c r="NZV566" s="271"/>
      <c r="NZW566" s="271"/>
      <c r="NZX566" s="271"/>
      <c r="NZY566" s="395"/>
      <c r="NZZ566" s="259"/>
      <c r="OAA566" s="259"/>
      <c r="OAB566" s="394"/>
      <c r="OAC566" s="394"/>
      <c r="OAD566" s="270"/>
      <c r="OAE566" s="263"/>
      <c r="OAF566" s="271"/>
      <c r="OAG566" s="271"/>
      <c r="OAH566" s="271"/>
      <c r="OAI566" s="271"/>
      <c r="OAJ566" s="271"/>
      <c r="OAK566" s="395"/>
      <c r="OAL566" s="259"/>
      <c r="OAM566" s="259"/>
      <c r="OAN566" s="394"/>
      <c r="OAO566" s="394"/>
      <c r="OAP566" s="270"/>
      <c r="OAQ566" s="263"/>
      <c r="OAR566" s="271"/>
      <c r="OAS566" s="271"/>
      <c r="OAT566" s="271"/>
      <c r="OAU566" s="271"/>
      <c r="OAV566" s="271"/>
      <c r="OAW566" s="395"/>
      <c r="OAX566" s="259"/>
      <c r="OAY566" s="259"/>
      <c r="OAZ566" s="394"/>
      <c r="OBA566" s="394"/>
      <c r="OBB566" s="270"/>
      <c r="OBC566" s="263"/>
      <c r="OBD566" s="271"/>
      <c r="OBE566" s="271"/>
      <c r="OBF566" s="271"/>
      <c r="OBG566" s="271"/>
      <c r="OBH566" s="271"/>
      <c r="OBI566" s="395"/>
      <c r="OBJ566" s="259"/>
      <c r="OBK566" s="259"/>
      <c r="OBL566" s="394"/>
      <c r="OBM566" s="394"/>
      <c r="OBN566" s="270"/>
      <c r="OBO566" s="263"/>
      <c r="OBP566" s="271"/>
      <c r="OBQ566" s="271"/>
      <c r="OBR566" s="271"/>
      <c r="OBS566" s="271"/>
      <c r="OBT566" s="271"/>
      <c r="OBU566" s="395"/>
      <c r="OBV566" s="259"/>
      <c r="OBW566" s="259"/>
      <c r="OBX566" s="394"/>
      <c r="OBY566" s="394"/>
      <c r="OBZ566" s="270"/>
      <c r="OCA566" s="263"/>
      <c r="OCB566" s="271"/>
      <c r="OCC566" s="271"/>
      <c r="OCD566" s="271"/>
      <c r="OCE566" s="271"/>
      <c r="OCF566" s="271"/>
      <c r="OCG566" s="395"/>
      <c r="OCH566" s="259"/>
      <c r="OCI566" s="259"/>
      <c r="OCJ566" s="394"/>
      <c r="OCK566" s="394"/>
      <c r="OCL566" s="270"/>
      <c r="OCM566" s="263"/>
      <c r="OCN566" s="271"/>
      <c r="OCO566" s="271"/>
      <c r="OCP566" s="271"/>
      <c r="OCQ566" s="271"/>
      <c r="OCR566" s="271"/>
      <c r="OCS566" s="395"/>
      <c r="OCT566" s="259"/>
      <c r="OCU566" s="259"/>
      <c r="OCV566" s="394"/>
      <c r="OCW566" s="394"/>
      <c r="OCX566" s="270"/>
      <c r="OCY566" s="263"/>
      <c r="OCZ566" s="271"/>
      <c r="ODA566" s="271"/>
      <c r="ODB566" s="271"/>
      <c r="ODC566" s="271"/>
      <c r="ODD566" s="271"/>
      <c r="ODE566" s="395"/>
      <c r="ODF566" s="259"/>
      <c r="ODG566" s="259"/>
      <c r="ODH566" s="394"/>
      <c r="ODI566" s="394"/>
      <c r="ODJ566" s="270"/>
      <c r="ODK566" s="263"/>
      <c r="ODL566" s="271"/>
      <c r="ODM566" s="271"/>
      <c r="ODN566" s="271"/>
      <c r="ODO566" s="271"/>
      <c r="ODP566" s="271"/>
      <c r="ODQ566" s="395"/>
      <c r="ODR566" s="259"/>
      <c r="ODS566" s="259"/>
      <c r="ODT566" s="394"/>
      <c r="ODU566" s="394"/>
      <c r="ODV566" s="270"/>
      <c r="ODW566" s="263"/>
      <c r="ODX566" s="271"/>
      <c r="ODY566" s="271"/>
      <c r="ODZ566" s="271"/>
      <c r="OEA566" s="271"/>
      <c r="OEB566" s="271"/>
      <c r="OEC566" s="395"/>
      <c r="OED566" s="259"/>
      <c r="OEE566" s="259"/>
      <c r="OEF566" s="394"/>
      <c r="OEG566" s="394"/>
      <c r="OEH566" s="270"/>
      <c r="OEI566" s="263"/>
      <c r="OEJ566" s="271"/>
      <c r="OEK566" s="271"/>
      <c r="OEL566" s="271"/>
      <c r="OEM566" s="271"/>
      <c r="OEN566" s="271"/>
      <c r="OEO566" s="395"/>
      <c r="OEP566" s="259"/>
      <c r="OEQ566" s="259"/>
      <c r="OER566" s="394"/>
      <c r="OES566" s="394"/>
      <c r="OET566" s="270"/>
      <c r="OEU566" s="263"/>
      <c r="OEV566" s="271"/>
      <c r="OEW566" s="271"/>
      <c r="OEX566" s="271"/>
      <c r="OEY566" s="271"/>
      <c r="OEZ566" s="271"/>
      <c r="OFA566" s="395"/>
      <c r="OFB566" s="259"/>
      <c r="OFC566" s="259"/>
      <c r="OFD566" s="394"/>
      <c r="OFE566" s="394"/>
      <c r="OFF566" s="270"/>
      <c r="OFG566" s="263"/>
      <c r="OFH566" s="271"/>
      <c r="OFI566" s="271"/>
      <c r="OFJ566" s="271"/>
      <c r="OFK566" s="271"/>
      <c r="OFL566" s="271"/>
      <c r="OFM566" s="395"/>
      <c r="OFN566" s="259"/>
      <c r="OFO566" s="259"/>
      <c r="OFP566" s="394"/>
      <c r="OFQ566" s="394"/>
      <c r="OFR566" s="270"/>
      <c r="OFS566" s="263"/>
      <c r="OFT566" s="271"/>
      <c r="OFU566" s="271"/>
      <c r="OFV566" s="271"/>
      <c r="OFW566" s="271"/>
      <c r="OFX566" s="271"/>
      <c r="OFY566" s="395"/>
      <c r="OFZ566" s="259"/>
      <c r="OGA566" s="259"/>
      <c r="OGB566" s="394"/>
      <c r="OGC566" s="394"/>
      <c r="OGD566" s="270"/>
      <c r="OGE566" s="263"/>
      <c r="OGF566" s="271"/>
      <c r="OGG566" s="271"/>
      <c r="OGH566" s="271"/>
      <c r="OGI566" s="271"/>
      <c r="OGJ566" s="271"/>
      <c r="OGK566" s="395"/>
      <c r="OGL566" s="259"/>
      <c r="OGM566" s="259"/>
      <c r="OGN566" s="394"/>
      <c r="OGO566" s="394"/>
      <c r="OGP566" s="270"/>
      <c r="OGQ566" s="263"/>
      <c r="OGR566" s="271"/>
      <c r="OGS566" s="271"/>
      <c r="OGT566" s="271"/>
      <c r="OGU566" s="271"/>
      <c r="OGV566" s="271"/>
      <c r="OGW566" s="395"/>
      <c r="OGX566" s="259"/>
      <c r="OGY566" s="259"/>
      <c r="OGZ566" s="394"/>
      <c r="OHA566" s="394"/>
      <c r="OHB566" s="270"/>
      <c r="OHC566" s="263"/>
      <c r="OHD566" s="271"/>
      <c r="OHE566" s="271"/>
      <c r="OHF566" s="271"/>
      <c r="OHG566" s="271"/>
      <c r="OHH566" s="271"/>
      <c r="OHI566" s="395"/>
      <c r="OHJ566" s="259"/>
      <c r="OHK566" s="259"/>
      <c r="OHL566" s="394"/>
      <c r="OHM566" s="394"/>
      <c r="OHN566" s="270"/>
      <c r="OHO566" s="263"/>
      <c r="OHP566" s="271"/>
      <c r="OHQ566" s="271"/>
      <c r="OHR566" s="271"/>
      <c r="OHS566" s="271"/>
      <c r="OHT566" s="271"/>
      <c r="OHU566" s="395"/>
      <c r="OHV566" s="259"/>
      <c r="OHW566" s="259"/>
      <c r="OHX566" s="394"/>
      <c r="OHY566" s="394"/>
      <c r="OHZ566" s="270"/>
      <c r="OIA566" s="263"/>
      <c r="OIB566" s="271"/>
      <c r="OIC566" s="271"/>
      <c r="OID566" s="271"/>
      <c r="OIE566" s="271"/>
      <c r="OIF566" s="271"/>
      <c r="OIG566" s="395"/>
      <c r="OIH566" s="259"/>
      <c r="OII566" s="259"/>
      <c r="OIJ566" s="394"/>
      <c r="OIK566" s="394"/>
      <c r="OIL566" s="270"/>
      <c r="OIM566" s="263"/>
      <c r="OIN566" s="271"/>
      <c r="OIO566" s="271"/>
      <c r="OIP566" s="271"/>
      <c r="OIQ566" s="271"/>
      <c r="OIR566" s="271"/>
      <c r="OIS566" s="395"/>
      <c r="OIT566" s="259"/>
      <c r="OIU566" s="259"/>
      <c r="OIV566" s="394"/>
      <c r="OIW566" s="394"/>
      <c r="OIX566" s="270"/>
      <c r="OIY566" s="263"/>
      <c r="OIZ566" s="271"/>
      <c r="OJA566" s="271"/>
      <c r="OJB566" s="271"/>
      <c r="OJC566" s="271"/>
      <c r="OJD566" s="271"/>
      <c r="OJE566" s="395"/>
      <c r="OJF566" s="259"/>
      <c r="OJG566" s="259"/>
      <c r="OJH566" s="394"/>
      <c r="OJI566" s="394"/>
      <c r="OJJ566" s="270"/>
      <c r="OJK566" s="263"/>
      <c r="OJL566" s="271"/>
      <c r="OJM566" s="271"/>
      <c r="OJN566" s="271"/>
      <c r="OJO566" s="271"/>
      <c r="OJP566" s="271"/>
      <c r="OJQ566" s="395"/>
      <c r="OJR566" s="259"/>
      <c r="OJS566" s="259"/>
      <c r="OJT566" s="394"/>
      <c r="OJU566" s="394"/>
      <c r="OJV566" s="270"/>
      <c r="OJW566" s="263"/>
      <c r="OJX566" s="271"/>
      <c r="OJY566" s="271"/>
      <c r="OJZ566" s="271"/>
      <c r="OKA566" s="271"/>
      <c r="OKB566" s="271"/>
      <c r="OKC566" s="395"/>
      <c r="OKD566" s="259"/>
      <c r="OKE566" s="259"/>
      <c r="OKF566" s="394"/>
      <c r="OKG566" s="394"/>
      <c r="OKH566" s="270"/>
      <c r="OKI566" s="263"/>
      <c r="OKJ566" s="271"/>
      <c r="OKK566" s="271"/>
      <c r="OKL566" s="271"/>
      <c r="OKM566" s="271"/>
      <c r="OKN566" s="271"/>
      <c r="OKO566" s="395"/>
      <c r="OKP566" s="259"/>
      <c r="OKQ566" s="259"/>
      <c r="OKR566" s="394"/>
      <c r="OKS566" s="394"/>
      <c r="OKT566" s="270"/>
      <c r="OKU566" s="263"/>
      <c r="OKV566" s="271"/>
      <c r="OKW566" s="271"/>
      <c r="OKX566" s="271"/>
      <c r="OKY566" s="271"/>
      <c r="OKZ566" s="271"/>
      <c r="OLA566" s="395"/>
      <c r="OLB566" s="259"/>
      <c r="OLC566" s="259"/>
      <c r="OLD566" s="394"/>
      <c r="OLE566" s="394"/>
      <c r="OLF566" s="270"/>
      <c r="OLG566" s="263"/>
      <c r="OLH566" s="271"/>
      <c r="OLI566" s="271"/>
      <c r="OLJ566" s="271"/>
      <c r="OLK566" s="271"/>
      <c r="OLL566" s="271"/>
      <c r="OLM566" s="395"/>
      <c r="OLN566" s="259"/>
      <c r="OLO566" s="259"/>
      <c r="OLP566" s="394"/>
      <c r="OLQ566" s="394"/>
      <c r="OLR566" s="270"/>
      <c r="OLS566" s="263"/>
      <c r="OLT566" s="271"/>
      <c r="OLU566" s="271"/>
      <c r="OLV566" s="271"/>
      <c r="OLW566" s="271"/>
      <c r="OLX566" s="271"/>
      <c r="OLY566" s="395"/>
      <c r="OLZ566" s="259"/>
      <c r="OMA566" s="259"/>
      <c r="OMB566" s="394"/>
      <c r="OMC566" s="394"/>
      <c r="OMD566" s="270"/>
      <c r="OME566" s="263"/>
      <c r="OMF566" s="271"/>
      <c r="OMG566" s="271"/>
      <c r="OMH566" s="271"/>
      <c r="OMI566" s="271"/>
      <c r="OMJ566" s="271"/>
      <c r="OMK566" s="395"/>
      <c r="OML566" s="259"/>
      <c r="OMM566" s="259"/>
      <c r="OMN566" s="394"/>
      <c r="OMO566" s="394"/>
      <c r="OMP566" s="270"/>
      <c r="OMQ566" s="263"/>
      <c r="OMR566" s="271"/>
      <c r="OMS566" s="271"/>
      <c r="OMT566" s="271"/>
      <c r="OMU566" s="271"/>
      <c r="OMV566" s="271"/>
      <c r="OMW566" s="395"/>
      <c r="OMX566" s="259"/>
      <c r="OMY566" s="259"/>
      <c r="OMZ566" s="394"/>
      <c r="ONA566" s="394"/>
      <c r="ONB566" s="270"/>
      <c r="ONC566" s="263"/>
      <c r="OND566" s="271"/>
      <c r="ONE566" s="271"/>
      <c r="ONF566" s="271"/>
      <c r="ONG566" s="271"/>
      <c r="ONH566" s="271"/>
      <c r="ONI566" s="395"/>
      <c r="ONJ566" s="259"/>
      <c r="ONK566" s="259"/>
      <c r="ONL566" s="394"/>
      <c r="ONM566" s="394"/>
      <c r="ONN566" s="270"/>
      <c r="ONO566" s="263"/>
      <c r="ONP566" s="271"/>
      <c r="ONQ566" s="271"/>
      <c r="ONR566" s="271"/>
      <c r="ONS566" s="271"/>
      <c r="ONT566" s="271"/>
      <c r="ONU566" s="395"/>
      <c r="ONV566" s="259"/>
      <c r="ONW566" s="259"/>
      <c r="ONX566" s="394"/>
      <c r="ONY566" s="394"/>
      <c r="ONZ566" s="270"/>
      <c r="OOA566" s="263"/>
      <c r="OOB566" s="271"/>
      <c r="OOC566" s="271"/>
      <c r="OOD566" s="271"/>
      <c r="OOE566" s="271"/>
      <c r="OOF566" s="271"/>
      <c r="OOG566" s="395"/>
      <c r="OOH566" s="259"/>
      <c r="OOI566" s="259"/>
      <c r="OOJ566" s="394"/>
      <c r="OOK566" s="394"/>
      <c r="OOL566" s="270"/>
      <c r="OOM566" s="263"/>
      <c r="OON566" s="271"/>
      <c r="OOO566" s="271"/>
      <c r="OOP566" s="271"/>
      <c r="OOQ566" s="271"/>
      <c r="OOR566" s="271"/>
      <c r="OOS566" s="395"/>
      <c r="OOT566" s="259"/>
      <c r="OOU566" s="259"/>
      <c r="OOV566" s="394"/>
      <c r="OOW566" s="394"/>
      <c r="OOX566" s="270"/>
      <c r="OOY566" s="263"/>
      <c r="OOZ566" s="271"/>
      <c r="OPA566" s="271"/>
      <c r="OPB566" s="271"/>
      <c r="OPC566" s="271"/>
      <c r="OPD566" s="271"/>
      <c r="OPE566" s="395"/>
      <c r="OPF566" s="259"/>
      <c r="OPG566" s="259"/>
      <c r="OPH566" s="394"/>
      <c r="OPI566" s="394"/>
      <c r="OPJ566" s="270"/>
      <c r="OPK566" s="263"/>
      <c r="OPL566" s="271"/>
      <c r="OPM566" s="271"/>
      <c r="OPN566" s="271"/>
      <c r="OPO566" s="271"/>
      <c r="OPP566" s="271"/>
      <c r="OPQ566" s="395"/>
      <c r="OPR566" s="259"/>
      <c r="OPS566" s="259"/>
      <c r="OPT566" s="394"/>
      <c r="OPU566" s="394"/>
      <c r="OPV566" s="270"/>
      <c r="OPW566" s="263"/>
      <c r="OPX566" s="271"/>
      <c r="OPY566" s="271"/>
      <c r="OPZ566" s="271"/>
      <c r="OQA566" s="271"/>
      <c r="OQB566" s="271"/>
      <c r="OQC566" s="395"/>
      <c r="OQD566" s="259"/>
      <c r="OQE566" s="259"/>
      <c r="OQF566" s="394"/>
      <c r="OQG566" s="394"/>
      <c r="OQH566" s="270"/>
      <c r="OQI566" s="263"/>
      <c r="OQJ566" s="271"/>
      <c r="OQK566" s="271"/>
      <c r="OQL566" s="271"/>
      <c r="OQM566" s="271"/>
      <c r="OQN566" s="271"/>
      <c r="OQO566" s="395"/>
      <c r="OQP566" s="259"/>
      <c r="OQQ566" s="259"/>
      <c r="OQR566" s="394"/>
      <c r="OQS566" s="394"/>
      <c r="OQT566" s="270"/>
      <c r="OQU566" s="263"/>
      <c r="OQV566" s="271"/>
      <c r="OQW566" s="271"/>
      <c r="OQX566" s="271"/>
      <c r="OQY566" s="271"/>
      <c r="OQZ566" s="271"/>
      <c r="ORA566" s="395"/>
      <c r="ORB566" s="259"/>
      <c r="ORC566" s="259"/>
      <c r="ORD566" s="394"/>
      <c r="ORE566" s="394"/>
      <c r="ORF566" s="270"/>
      <c r="ORG566" s="263"/>
      <c r="ORH566" s="271"/>
      <c r="ORI566" s="271"/>
      <c r="ORJ566" s="271"/>
      <c r="ORK566" s="271"/>
      <c r="ORL566" s="271"/>
      <c r="ORM566" s="395"/>
      <c r="ORN566" s="259"/>
      <c r="ORO566" s="259"/>
      <c r="ORP566" s="394"/>
      <c r="ORQ566" s="394"/>
      <c r="ORR566" s="270"/>
      <c r="ORS566" s="263"/>
      <c r="ORT566" s="271"/>
      <c r="ORU566" s="271"/>
      <c r="ORV566" s="271"/>
      <c r="ORW566" s="271"/>
      <c r="ORX566" s="271"/>
      <c r="ORY566" s="395"/>
      <c r="ORZ566" s="259"/>
      <c r="OSA566" s="259"/>
      <c r="OSB566" s="394"/>
      <c r="OSC566" s="394"/>
      <c r="OSD566" s="270"/>
      <c r="OSE566" s="263"/>
      <c r="OSF566" s="271"/>
      <c r="OSG566" s="271"/>
      <c r="OSH566" s="271"/>
      <c r="OSI566" s="271"/>
      <c r="OSJ566" s="271"/>
      <c r="OSK566" s="395"/>
      <c r="OSL566" s="259"/>
      <c r="OSM566" s="259"/>
      <c r="OSN566" s="394"/>
      <c r="OSO566" s="394"/>
      <c r="OSP566" s="270"/>
      <c r="OSQ566" s="263"/>
      <c r="OSR566" s="271"/>
      <c r="OSS566" s="271"/>
      <c r="OST566" s="271"/>
      <c r="OSU566" s="271"/>
      <c r="OSV566" s="271"/>
      <c r="OSW566" s="395"/>
      <c r="OSX566" s="259"/>
      <c r="OSY566" s="259"/>
      <c r="OSZ566" s="394"/>
      <c r="OTA566" s="394"/>
      <c r="OTB566" s="270"/>
      <c r="OTC566" s="263"/>
      <c r="OTD566" s="271"/>
      <c r="OTE566" s="271"/>
      <c r="OTF566" s="271"/>
      <c r="OTG566" s="271"/>
      <c r="OTH566" s="271"/>
      <c r="OTI566" s="395"/>
      <c r="OTJ566" s="259"/>
      <c r="OTK566" s="259"/>
      <c r="OTL566" s="394"/>
      <c r="OTM566" s="394"/>
      <c r="OTN566" s="270"/>
      <c r="OTO566" s="263"/>
      <c r="OTP566" s="271"/>
      <c r="OTQ566" s="271"/>
      <c r="OTR566" s="271"/>
      <c r="OTS566" s="271"/>
      <c r="OTT566" s="271"/>
      <c r="OTU566" s="395"/>
      <c r="OTV566" s="259"/>
      <c r="OTW566" s="259"/>
      <c r="OTX566" s="394"/>
      <c r="OTY566" s="394"/>
      <c r="OTZ566" s="270"/>
      <c r="OUA566" s="263"/>
      <c r="OUB566" s="271"/>
      <c r="OUC566" s="271"/>
      <c r="OUD566" s="271"/>
      <c r="OUE566" s="271"/>
      <c r="OUF566" s="271"/>
      <c r="OUG566" s="395"/>
      <c r="OUH566" s="259"/>
      <c r="OUI566" s="259"/>
      <c r="OUJ566" s="394"/>
      <c r="OUK566" s="394"/>
      <c r="OUL566" s="270"/>
      <c r="OUM566" s="263"/>
      <c r="OUN566" s="271"/>
      <c r="OUO566" s="271"/>
      <c r="OUP566" s="271"/>
      <c r="OUQ566" s="271"/>
      <c r="OUR566" s="271"/>
      <c r="OUS566" s="395"/>
      <c r="OUT566" s="259"/>
      <c r="OUU566" s="259"/>
      <c r="OUV566" s="394"/>
      <c r="OUW566" s="394"/>
      <c r="OUX566" s="270"/>
      <c r="OUY566" s="263"/>
      <c r="OUZ566" s="271"/>
      <c r="OVA566" s="271"/>
      <c r="OVB566" s="271"/>
      <c r="OVC566" s="271"/>
      <c r="OVD566" s="271"/>
      <c r="OVE566" s="395"/>
      <c r="OVF566" s="259"/>
      <c r="OVG566" s="259"/>
      <c r="OVH566" s="394"/>
      <c r="OVI566" s="394"/>
      <c r="OVJ566" s="270"/>
      <c r="OVK566" s="263"/>
      <c r="OVL566" s="271"/>
      <c r="OVM566" s="271"/>
      <c r="OVN566" s="271"/>
      <c r="OVO566" s="271"/>
      <c r="OVP566" s="271"/>
      <c r="OVQ566" s="395"/>
      <c r="OVR566" s="259"/>
      <c r="OVS566" s="259"/>
      <c r="OVT566" s="394"/>
      <c r="OVU566" s="394"/>
      <c r="OVV566" s="270"/>
      <c r="OVW566" s="263"/>
      <c r="OVX566" s="271"/>
      <c r="OVY566" s="271"/>
      <c r="OVZ566" s="271"/>
      <c r="OWA566" s="271"/>
      <c r="OWB566" s="271"/>
      <c r="OWC566" s="395"/>
      <c r="OWD566" s="259"/>
      <c r="OWE566" s="259"/>
      <c r="OWF566" s="394"/>
      <c r="OWG566" s="394"/>
      <c r="OWH566" s="270"/>
      <c r="OWI566" s="263"/>
      <c r="OWJ566" s="271"/>
      <c r="OWK566" s="271"/>
      <c r="OWL566" s="271"/>
      <c r="OWM566" s="271"/>
      <c r="OWN566" s="271"/>
      <c r="OWO566" s="395"/>
      <c r="OWP566" s="259"/>
      <c r="OWQ566" s="259"/>
      <c r="OWR566" s="394"/>
      <c r="OWS566" s="394"/>
      <c r="OWT566" s="270"/>
      <c r="OWU566" s="263"/>
      <c r="OWV566" s="271"/>
      <c r="OWW566" s="271"/>
      <c r="OWX566" s="271"/>
      <c r="OWY566" s="271"/>
      <c r="OWZ566" s="271"/>
      <c r="OXA566" s="395"/>
      <c r="OXB566" s="259"/>
      <c r="OXC566" s="259"/>
      <c r="OXD566" s="394"/>
      <c r="OXE566" s="394"/>
      <c r="OXF566" s="270"/>
      <c r="OXG566" s="263"/>
      <c r="OXH566" s="271"/>
      <c r="OXI566" s="271"/>
      <c r="OXJ566" s="271"/>
      <c r="OXK566" s="271"/>
      <c r="OXL566" s="271"/>
      <c r="OXM566" s="395"/>
      <c r="OXN566" s="259"/>
      <c r="OXO566" s="259"/>
      <c r="OXP566" s="394"/>
      <c r="OXQ566" s="394"/>
      <c r="OXR566" s="270"/>
      <c r="OXS566" s="263"/>
      <c r="OXT566" s="271"/>
      <c r="OXU566" s="271"/>
      <c r="OXV566" s="271"/>
      <c r="OXW566" s="271"/>
      <c r="OXX566" s="271"/>
      <c r="OXY566" s="395"/>
      <c r="OXZ566" s="259"/>
      <c r="OYA566" s="259"/>
      <c r="OYB566" s="394"/>
      <c r="OYC566" s="394"/>
      <c r="OYD566" s="270"/>
      <c r="OYE566" s="263"/>
      <c r="OYF566" s="271"/>
      <c r="OYG566" s="271"/>
      <c r="OYH566" s="271"/>
      <c r="OYI566" s="271"/>
      <c r="OYJ566" s="271"/>
      <c r="OYK566" s="395"/>
      <c r="OYL566" s="259"/>
      <c r="OYM566" s="259"/>
      <c r="OYN566" s="394"/>
      <c r="OYO566" s="394"/>
      <c r="OYP566" s="270"/>
      <c r="OYQ566" s="263"/>
      <c r="OYR566" s="271"/>
      <c r="OYS566" s="271"/>
      <c r="OYT566" s="271"/>
      <c r="OYU566" s="271"/>
      <c r="OYV566" s="271"/>
      <c r="OYW566" s="395"/>
      <c r="OYX566" s="259"/>
      <c r="OYY566" s="259"/>
      <c r="OYZ566" s="394"/>
      <c r="OZA566" s="394"/>
      <c r="OZB566" s="270"/>
      <c r="OZC566" s="263"/>
      <c r="OZD566" s="271"/>
      <c r="OZE566" s="271"/>
      <c r="OZF566" s="271"/>
      <c r="OZG566" s="271"/>
      <c r="OZH566" s="271"/>
      <c r="OZI566" s="395"/>
      <c r="OZJ566" s="259"/>
      <c r="OZK566" s="259"/>
      <c r="OZL566" s="394"/>
      <c r="OZM566" s="394"/>
      <c r="OZN566" s="270"/>
      <c r="OZO566" s="263"/>
      <c r="OZP566" s="271"/>
      <c r="OZQ566" s="271"/>
      <c r="OZR566" s="271"/>
      <c r="OZS566" s="271"/>
      <c r="OZT566" s="271"/>
      <c r="OZU566" s="395"/>
      <c r="OZV566" s="259"/>
      <c r="OZW566" s="259"/>
      <c r="OZX566" s="394"/>
      <c r="OZY566" s="394"/>
      <c r="OZZ566" s="270"/>
      <c r="PAA566" s="263"/>
      <c r="PAB566" s="271"/>
      <c r="PAC566" s="271"/>
      <c r="PAD566" s="271"/>
      <c r="PAE566" s="271"/>
      <c r="PAF566" s="271"/>
      <c r="PAG566" s="395"/>
      <c r="PAH566" s="259"/>
      <c r="PAI566" s="259"/>
      <c r="PAJ566" s="394"/>
      <c r="PAK566" s="394"/>
      <c r="PAL566" s="270"/>
      <c r="PAM566" s="263"/>
      <c r="PAN566" s="271"/>
      <c r="PAO566" s="271"/>
      <c r="PAP566" s="271"/>
      <c r="PAQ566" s="271"/>
      <c r="PAR566" s="271"/>
      <c r="PAS566" s="395"/>
      <c r="PAT566" s="259"/>
      <c r="PAU566" s="259"/>
      <c r="PAV566" s="394"/>
      <c r="PAW566" s="394"/>
      <c r="PAX566" s="270"/>
      <c r="PAY566" s="263"/>
      <c r="PAZ566" s="271"/>
      <c r="PBA566" s="271"/>
      <c r="PBB566" s="271"/>
      <c r="PBC566" s="271"/>
      <c r="PBD566" s="271"/>
      <c r="PBE566" s="395"/>
      <c r="PBF566" s="259"/>
      <c r="PBG566" s="259"/>
      <c r="PBH566" s="394"/>
      <c r="PBI566" s="394"/>
      <c r="PBJ566" s="270"/>
      <c r="PBK566" s="263"/>
      <c r="PBL566" s="271"/>
      <c r="PBM566" s="271"/>
      <c r="PBN566" s="271"/>
      <c r="PBO566" s="271"/>
      <c r="PBP566" s="271"/>
      <c r="PBQ566" s="395"/>
      <c r="PBR566" s="259"/>
      <c r="PBS566" s="259"/>
      <c r="PBT566" s="394"/>
      <c r="PBU566" s="394"/>
      <c r="PBV566" s="270"/>
      <c r="PBW566" s="263"/>
      <c r="PBX566" s="271"/>
      <c r="PBY566" s="271"/>
      <c r="PBZ566" s="271"/>
      <c r="PCA566" s="271"/>
      <c r="PCB566" s="271"/>
      <c r="PCC566" s="395"/>
      <c r="PCD566" s="259"/>
      <c r="PCE566" s="259"/>
      <c r="PCF566" s="394"/>
      <c r="PCG566" s="394"/>
      <c r="PCH566" s="270"/>
      <c r="PCI566" s="263"/>
      <c r="PCJ566" s="271"/>
      <c r="PCK566" s="271"/>
      <c r="PCL566" s="271"/>
      <c r="PCM566" s="271"/>
      <c r="PCN566" s="271"/>
      <c r="PCO566" s="395"/>
      <c r="PCP566" s="259"/>
      <c r="PCQ566" s="259"/>
      <c r="PCR566" s="394"/>
      <c r="PCS566" s="394"/>
      <c r="PCT566" s="270"/>
      <c r="PCU566" s="263"/>
      <c r="PCV566" s="271"/>
      <c r="PCW566" s="271"/>
      <c r="PCX566" s="271"/>
      <c r="PCY566" s="271"/>
      <c r="PCZ566" s="271"/>
      <c r="PDA566" s="395"/>
      <c r="PDB566" s="259"/>
      <c r="PDC566" s="259"/>
      <c r="PDD566" s="394"/>
      <c r="PDE566" s="394"/>
      <c r="PDF566" s="270"/>
      <c r="PDG566" s="263"/>
      <c r="PDH566" s="271"/>
      <c r="PDI566" s="271"/>
      <c r="PDJ566" s="271"/>
      <c r="PDK566" s="271"/>
      <c r="PDL566" s="271"/>
      <c r="PDM566" s="395"/>
      <c r="PDN566" s="259"/>
      <c r="PDO566" s="259"/>
      <c r="PDP566" s="394"/>
      <c r="PDQ566" s="394"/>
      <c r="PDR566" s="270"/>
      <c r="PDS566" s="263"/>
      <c r="PDT566" s="271"/>
      <c r="PDU566" s="271"/>
      <c r="PDV566" s="271"/>
      <c r="PDW566" s="271"/>
      <c r="PDX566" s="271"/>
      <c r="PDY566" s="395"/>
      <c r="PDZ566" s="259"/>
      <c r="PEA566" s="259"/>
      <c r="PEB566" s="394"/>
      <c r="PEC566" s="394"/>
      <c r="PED566" s="270"/>
      <c r="PEE566" s="263"/>
      <c r="PEF566" s="271"/>
      <c r="PEG566" s="271"/>
      <c r="PEH566" s="271"/>
      <c r="PEI566" s="271"/>
      <c r="PEJ566" s="271"/>
      <c r="PEK566" s="395"/>
      <c r="PEL566" s="259"/>
      <c r="PEM566" s="259"/>
      <c r="PEN566" s="394"/>
      <c r="PEO566" s="394"/>
      <c r="PEP566" s="270"/>
      <c r="PEQ566" s="263"/>
      <c r="PER566" s="271"/>
      <c r="PES566" s="271"/>
      <c r="PET566" s="271"/>
      <c r="PEU566" s="271"/>
      <c r="PEV566" s="271"/>
      <c r="PEW566" s="395"/>
      <c r="PEX566" s="259"/>
      <c r="PEY566" s="259"/>
      <c r="PEZ566" s="394"/>
      <c r="PFA566" s="394"/>
      <c r="PFB566" s="270"/>
      <c r="PFC566" s="263"/>
      <c r="PFD566" s="271"/>
      <c r="PFE566" s="271"/>
      <c r="PFF566" s="271"/>
      <c r="PFG566" s="271"/>
      <c r="PFH566" s="271"/>
      <c r="PFI566" s="395"/>
      <c r="PFJ566" s="259"/>
      <c r="PFK566" s="259"/>
      <c r="PFL566" s="394"/>
      <c r="PFM566" s="394"/>
      <c r="PFN566" s="270"/>
      <c r="PFO566" s="263"/>
      <c r="PFP566" s="271"/>
      <c r="PFQ566" s="271"/>
      <c r="PFR566" s="271"/>
      <c r="PFS566" s="271"/>
      <c r="PFT566" s="271"/>
      <c r="PFU566" s="395"/>
      <c r="PFV566" s="259"/>
      <c r="PFW566" s="259"/>
      <c r="PFX566" s="394"/>
      <c r="PFY566" s="394"/>
      <c r="PFZ566" s="270"/>
      <c r="PGA566" s="263"/>
      <c r="PGB566" s="271"/>
      <c r="PGC566" s="271"/>
      <c r="PGD566" s="271"/>
      <c r="PGE566" s="271"/>
      <c r="PGF566" s="271"/>
      <c r="PGG566" s="395"/>
      <c r="PGH566" s="259"/>
      <c r="PGI566" s="259"/>
      <c r="PGJ566" s="394"/>
      <c r="PGK566" s="394"/>
      <c r="PGL566" s="270"/>
      <c r="PGM566" s="263"/>
      <c r="PGN566" s="271"/>
      <c r="PGO566" s="271"/>
      <c r="PGP566" s="271"/>
      <c r="PGQ566" s="271"/>
      <c r="PGR566" s="271"/>
      <c r="PGS566" s="395"/>
      <c r="PGT566" s="259"/>
      <c r="PGU566" s="259"/>
      <c r="PGV566" s="394"/>
      <c r="PGW566" s="394"/>
      <c r="PGX566" s="270"/>
      <c r="PGY566" s="263"/>
      <c r="PGZ566" s="271"/>
      <c r="PHA566" s="271"/>
      <c r="PHB566" s="271"/>
      <c r="PHC566" s="271"/>
      <c r="PHD566" s="271"/>
      <c r="PHE566" s="395"/>
      <c r="PHF566" s="259"/>
      <c r="PHG566" s="259"/>
      <c r="PHH566" s="394"/>
      <c r="PHI566" s="394"/>
      <c r="PHJ566" s="270"/>
      <c r="PHK566" s="263"/>
      <c r="PHL566" s="271"/>
      <c r="PHM566" s="271"/>
      <c r="PHN566" s="271"/>
      <c r="PHO566" s="271"/>
      <c r="PHP566" s="271"/>
      <c r="PHQ566" s="395"/>
      <c r="PHR566" s="259"/>
      <c r="PHS566" s="259"/>
      <c r="PHT566" s="394"/>
      <c r="PHU566" s="394"/>
      <c r="PHV566" s="270"/>
      <c r="PHW566" s="263"/>
      <c r="PHX566" s="271"/>
      <c r="PHY566" s="271"/>
      <c r="PHZ566" s="271"/>
      <c r="PIA566" s="271"/>
      <c r="PIB566" s="271"/>
      <c r="PIC566" s="395"/>
      <c r="PID566" s="259"/>
      <c r="PIE566" s="259"/>
      <c r="PIF566" s="394"/>
      <c r="PIG566" s="394"/>
      <c r="PIH566" s="270"/>
      <c r="PII566" s="263"/>
      <c r="PIJ566" s="271"/>
      <c r="PIK566" s="271"/>
      <c r="PIL566" s="271"/>
      <c r="PIM566" s="271"/>
      <c r="PIN566" s="271"/>
      <c r="PIO566" s="395"/>
      <c r="PIP566" s="259"/>
      <c r="PIQ566" s="259"/>
      <c r="PIR566" s="394"/>
      <c r="PIS566" s="394"/>
      <c r="PIT566" s="270"/>
      <c r="PIU566" s="263"/>
      <c r="PIV566" s="271"/>
      <c r="PIW566" s="271"/>
      <c r="PIX566" s="271"/>
      <c r="PIY566" s="271"/>
      <c r="PIZ566" s="271"/>
      <c r="PJA566" s="395"/>
      <c r="PJB566" s="259"/>
      <c r="PJC566" s="259"/>
      <c r="PJD566" s="394"/>
      <c r="PJE566" s="394"/>
      <c r="PJF566" s="270"/>
      <c r="PJG566" s="263"/>
      <c r="PJH566" s="271"/>
      <c r="PJI566" s="271"/>
      <c r="PJJ566" s="271"/>
      <c r="PJK566" s="271"/>
      <c r="PJL566" s="271"/>
      <c r="PJM566" s="395"/>
      <c r="PJN566" s="259"/>
      <c r="PJO566" s="259"/>
      <c r="PJP566" s="394"/>
      <c r="PJQ566" s="394"/>
      <c r="PJR566" s="270"/>
      <c r="PJS566" s="263"/>
      <c r="PJT566" s="271"/>
      <c r="PJU566" s="271"/>
      <c r="PJV566" s="271"/>
      <c r="PJW566" s="271"/>
      <c r="PJX566" s="271"/>
      <c r="PJY566" s="395"/>
      <c r="PJZ566" s="259"/>
      <c r="PKA566" s="259"/>
      <c r="PKB566" s="394"/>
      <c r="PKC566" s="394"/>
      <c r="PKD566" s="270"/>
      <c r="PKE566" s="263"/>
      <c r="PKF566" s="271"/>
      <c r="PKG566" s="271"/>
      <c r="PKH566" s="271"/>
      <c r="PKI566" s="271"/>
      <c r="PKJ566" s="271"/>
      <c r="PKK566" s="395"/>
      <c r="PKL566" s="259"/>
      <c r="PKM566" s="259"/>
      <c r="PKN566" s="394"/>
      <c r="PKO566" s="394"/>
      <c r="PKP566" s="270"/>
      <c r="PKQ566" s="263"/>
      <c r="PKR566" s="271"/>
      <c r="PKS566" s="271"/>
      <c r="PKT566" s="271"/>
      <c r="PKU566" s="271"/>
      <c r="PKV566" s="271"/>
      <c r="PKW566" s="395"/>
      <c r="PKX566" s="259"/>
      <c r="PKY566" s="259"/>
      <c r="PKZ566" s="394"/>
      <c r="PLA566" s="394"/>
      <c r="PLB566" s="270"/>
      <c r="PLC566" s="263"/>
      <c r="PLD566" s="271"/>
      <c r="PLE566" s="271"/>
      <c r="PLF566" s="271"/>
      <c r="PLG566" s="271"/>
      <c r="PLH566" s="271"/>
      <c r="PLI566" s="395"/>
      <c r="PLJ566" s="259"/>
      <c r="PLK566" s="259"/>
      <c r="PLL566" s="394"/>
      <c r="PLM566" s="394"/>
      <c r="PLN566" s="270"/>
      <c r="PLO566" s="263"/>
      <c r="PLP566" s="271"/>
      <c r="PLQ566" s="271"/>
      <c r="PLR566" s="271"/>
      <c r="PLS566" s="271"/>
      <c r="PLT566" s="271"/>
      <c r="PLU566" s="395"/>
      <c r="PLV566" s="259"/>
      <c r="PLW566" s="259"/>
      <c r="PLX566" s="394"/>
      <c r="PLY566" s="394"/>
      <c r="PLZ566" s="270"/>
      <c r="PMA566" s="263"/>
      <c r="PMB566" s="271"/>
      <c r="PMC566" s="271"/>
      <c r="PMD566" s="271"/>
      <c r="PME566" s="271"/>
      <c r="PMF566" s="271"/>
      <c r="PMG566" s="395"/>
      <c r="PMH566" s="259"/>
      <c r="PMI566" s="259"/>
      <c r="PMJ566" s="394"/>
      <c r="PMK566" s="394"/>
      <c r="PML566" s="270"/>
      <c r="PMM566" s="263"/>
      <c r="PMN566" s="271"/>
      <c r="PMO566" s="271"/>
      <c r="PMP566" s="271"/>
      <c r="PMQ566" s="271"/>
      <c r="PMR566" s="271"/>
      <c r="PMS566" s="395"/>
      <c r="PMT566" s="259"/>
      <c r="PMU566" s="259"/>
      <c r="PMV566" s="394"/>
      <c r="PMW566" s="394"/>
      <c r="PMX566" s="270"/>
      <c r="PMY566" s="263"/>
      <c r="PMZ566" s="271"/>
      <c r="PNA566" s="271"/>
      <c r="PNB566" s="271"/>
      <c r="PNC566" s="271"/>
      <c r="PND566" s="271"/>
      <c r="PNE566" s="395"/>
      <c r="PNF566" s="259"/>
      <c r="PNG566" s="259"/>
      <c r="PNH566" s="394"/>
      <c r="PNI566" s="394"/>
      <c r="PNJ566" s="270"/>
      <c r="PNK566" s="263"/>
      <c r="PNL566" s="271"/>
      <c r="PNM566" s="271"/>
      <c r="PNN566" s="271"/>
      <c r="PNO566" s="271"/>
      <c r="PNP566" s="271"/>
      <c r="PNQ566" s="395"/>
      <c r="PNR566" s="259"/>
      <c r="PNS566" s="259"/>
      <c r="PNT566" s="394"/>
      <c r="PNU566" s="394"/>
      <c r="PNV566" s="270"/>
      <c r="PNW566" s="263"/>
      <c r="PNX566" s="271"/>
      <c r="PNY566" s="271"/>
      <c r="PNZ566" s="271"/>
      <c r="POA566" s="271"/>
      <c r="POB566" s="271"/>
      <c r="POC566" s="395"/>
      <c r="POD566" s="259"/>
      <c r="POE566" s="259"/>
      <c r="POF566" s="394"/>
      <c r="POG566" s="394"/>
      <c r="POH566" s="270"/>
      <c r="POI566" s="263"/>
      <c r="POJ566" s="271"/>
      <c r="POK566" s="271"/>
      <c r="POL566" s="271"/>
      <c r="POM566" s="271"/>
      <c r="PON566" s="271"/>
      <c r="POO566" s="395"/>
      <c r="POP566" s="259"/>
      <c r="POQ566" s="259"/>
      <c r="POR566" s="394"/>
      <c r="POS566" s="394"/>
      <c r="POT566" s="270"/>
      <c r="POU566" s="263"/>
      <c r="POV566" s="271"/>
      <c r="POW566" s="271"/>
      <c r="POX566" s="271"/>
      <c r="POY566" s="271"/>
      <c r="POZ566" s="271"/>
      <c r="PPA566" s="395"/>
      <c r="PPB566" s="259"/>
      <c r="PPC566" s="259"/>
      <c r="PPD566" s="394"/>
      <c r="PPE566" s="394"/>
      <c r="PPF566" s="270"/>
      <c r="PPG566" s="263"/>
      <c r="PPH566" s="271"/>
      <c r="PPI566" s="271"/>
      <c r="PPJ566" s="271"/>
      <c r="PPK566" s="271"/>
      <c r="PPL566" s="271"/>
      <c r="PPM566" s="395"/>
      <c r="PPN566" s="259"/>
      <c r="PPO566" s="259"/>
      <c r="PPP566" s="394"/>
      <c r="PPQ566" s="394"/>
      <c r="PPR566" s="270"/>
      <c r="PPS566" s="263"/>
      <c r="PPT566" s="271"/>
      <c r="PPU566" s="271"/>
      <c r="PPV566" s="271"/>
      <c r="PPW566" s="271"/>
      <c r="PPX566" s="271"/>
      <c r="PPY566" s="395"/>
      <c r="PPZ566" s="259"/>
      <c r="PQA566" s="259"/>
      <c r="PQB566" s="394"/>
      <c r="PQC566" s="394"/>
      <c r="PQD566" s="270"/>
      <c r="PQE566" s="263"/>
      <c r="PQF566" s="271"/>
      <c r="PQG566" s="271"/>
      <c r="PQH566" s="271"/>
      <c r="PQI566" s="271"/>
      <c r="PQJ566" s="271"/>
      <c r="PQK566" s="395"/>
      <c r="PQL566" s="259"/>
      <c r="PQM566" s="259"/>
      <c r="PQN566" s="394"/>
      <c r="PQO566" s="394"/>
      <c r="PQP566" s="270"/>
      <c r="PQQ566" s="263"/>
      <c r="PQR566" s="271"/>
      <c r="PQS566" s="271"/>
      <c r="PQT566" s="271"/>
      <c r="PQU566" s="271"/>
      <c r="PQV566" s="271"/>
      <c r="PQW566" s="395"/>
      <c r="PQX566" s="259"/>
      <c r="PQY566" s="259"/>
      <c r="PQZ566" s="394"/>
      <c r="PRA566" s="394"/>
      <c r="PRB566" s="270"/>
      <c r="PRC566" s="263"/>
      <c r="PRD566" s="271"/>
      <c r="PRE566" s="271"/>
      <c r="PRF566" s="271"/>
      <c r="PRG566" s="271"/>
      <c r="PRH566" s="271"/>
      <c r="PRI566" s="395"/>
      <c r="PRJ566" s="259"/>
      <c r="PRK566" s="259"/>
      <c r="PRL566" s="394"/>
      <c r="PRM566" s="394"/>
      <c r="PRN566" s="270"/>
      <c r="PRO566" s="263"/>
      <c r="PRP566" s="271"/>
      <c r="PRQ566" s="271"/>
      <c r="PRR566" s="271"/>
      <c r="PRS566" s="271"/>
      <c r="PRT566" s="271"/>
      <c r="PRU566" s="395"/>
      <c r="PRV566" s="259"/>
      <c r="PRW566" s="259"/>
      <c r="PRX566" s="394"/>
      <c r="PRY566" s="394"/>
      <c r="PRZ566" s="270"/>
      <c r="PSA566" s="263"/>
      <c r="PSB566" s="271"/>
      <c r="PSC566" s="271"/>
      <c r="PSD566" s="271"/>
      <c r="PSE566" s="271"/>
      <c r="PSF566" s="271"/>
      <c r="PSG566" s="395"/>
      <c r="PSH566" s="259"/>
      <c r="PSI566" s="259"/>
      <c r="PSJ566" s="394"/>
      <c r="PSK566" s="394"/>
      <c r="PSL566" s="270"/>
      <c r="PSM566" s="263"/>
      <c r="PSN566" s="271"/>
      <c r="PSO566" s="271"/>
      <c r="PSP566" s="271"/>
      <c r="PSQ566" s="271"/>
      <c r="PSR566" s="271"/>
      <c r="PSS566" s="395"/>
      <c r="PST566" s="259"/>
      <c r="PSU566" s="259"/>
      <c r="PSV566" s="394"/>
      <c r="PSW566" s="394"/>
      <c r="PSX566" s="270"/>
      <c r="PSY566" s="263"/>
      <c r="PSZ566" s="271"/>
      <c r="PTA566" s="271"/>
      <c r="PTB566" s="271"/>
      <c r="PTC566" s="271"/>
      <c r="PTD566" s="271"/>
      <c r="PTE566" s="395"/>
      <c r="PTF566" s="259"/>
      <c r="PTG566" s="259"/>
      <c r="PTH566" s="394"/>
      <c r="PTI566" s="394"/>
      <c r="PTJ566" s="270"/>
      <c r="PTK566" s="263"/>
      <c r="PTL566" s="271"/>
      <c r="PTM566" s="271"/>
      <c r="PTN566" s="271"/>
      <c r="PTO566" s="271"/>
      <c r="PTP566" s="271"/>
      <c r="PTQ566" s="395"/>
      <c r="PTR566" s="259"/>
      <c r="PTS566" s="259"/>
      <c r="PTT566" s="394"/>
      <c r="PTU566" s="394"/>
      <c r="PTV566" s="270"/>
      <c r="PTW566" s="263"/>
      <c r="PTX566" s="271"/>
      <c r="PTY566" s="271"/>
      <c r="PTZ566" s="271"/>
      <c r="PUA566" s="271"/>
      <c r="PUB566" s="271"/>
      <c r="PUC566" s="395"/>
      <c r="PUD566" s="259"/>
      <c r="PUE566" s="259"/>
      <c r="PUF566" s="394"/>
      <c r="PUG566" s="394"/>
      <c r="PUH566" s="270"/>
      <c r="PUI566" s="263"/>
      <c r="PUJ566" s="271"/>
      <c r="PUK566" s="271"/>
      <c r="PUL566" s="271"/>
      <c r="PUM566" s="271"/>
      <c r="PUN566" s="271"/>
      <c r="PUO566" s="395"/>
      <c r="PUP566" s="259"/>
      <c r="PUQ566" s="259"/>
      <c r="PUR566" s="394"/>
      <c r="PUS566" s="394"/>
      <c r="PUT566" s="270"/>
      <c r="PUU566" s="263"/>
      <c r="PUV566" s="271"/>
      <c r="PUW566" s="271"/>
      <c r="PUX566" s="271"/>
      <c r="PUY566" s="271"/>
      <c r="PUZ566" s="271"/>
      <c r="PVA566" s="395"/>
      <c r="PVB566" s="259"/>
      <c r="PVC566" s="259"/>
      <c r="PVD566" s="394"/>
      <c r="PVE566" s="394"/>
      <c r="PVF566" s="270"/>
      <c r="PVG566" s="263"/>
      <c r="PVH566" s="271"/>
      <c r="PVI566" s="271"/>
      <c r="PVJ566" s="271"/>
      <c r="PVK566" s="271"/>
      <c r="PVL566" s="271"/>
      <c r="PVM566" s="395"/>
      <c r="PVN566" s="259"/>
      <c r="PVO566" s="259"/>
      <c r="PVP566" s="394"/>
      <c r="PVQ566" s="394"/>
      <c r="PVR566" s="270"/>
      <c r="PVS566" s="263"/>
      <c r="PVT566" s="271"/>
      <c r="PVU566" s="271"/>
      <c r="PVV566" s="271"/>
      <c r="PVW566" s="271"/>
      <c r="PVX566" s="271"/>
      <c r="PVY566" s="395"/>
      <c r="PVZ566" s="259"/>
      <c r="PWA566" s="259"/>
      <c r="PWB566" s="394"/>
      <c r="PWC566" s="394"/>
      <c r="PWD566" s="270"/>
      <c r="PWE566" s="263"/>
      <c r="PWF566" s="271"/>
      <c r="PWG566" s="271"/>
      <c r="PWH566" s="271"/>
      <c r="PWI566" s="271"/>
      <c r="PWJ566" s="271"/>
      <c r="PWK566" s="395"/>
      <c r="PWL566" s="259"/>
      <c r="PWM566" s="259"/>
      <c r="PWN566" s="394"/>
      <c r="PWO566" s="394"/>
      <c r="PWP566" s="270"/>
      <c r="PWQ566" s="263"/>
      <c r="PWR566" s="271"/>
      <c r="PWS566" s="271"/>
      <c r="PWT566" s="271"/>
      <c r="PWU566" s="271"/>
      <c r="PWV566" s="271"/>
      <c r="PWW566" s="395"/>
      <c r="PWX566" s="259"/>
      <c r="PWY566" s="259"/>
      <c r="PWZ566" s="394"/>
      <c r="PXA566" s="394"/>
      <c r="PXB566" s="270"/>
      <c r="PXC566" s="263"/>
      <c r="PXD566" s="271"/>
      <c r="PXE566" s="271"/>
      <c r="PXF566" s="271"/>
      <c r="PXG566" s="271"/>
      <c r="PXH566" s="271"/>
      <c r="PXI566" s="395"/>
      <c r="PXJ566" s="259"/>
      <c r="PXK566" s="259"/>
      <c r="PXL566" s="394"/>
      <c r="PXM566" s="394"/>
      <c r="PXN566" s="270"/>
      <c r="PXO566" s="263"/>
      <c r="PXP566" s="271"/>
      <c r="PXQ566" s="271"/>
      <c r="PXR566" s="271"/>
      <c r="PXS566" s="271"/>
      <c r="PXT566" s="271"/>
      <c r="PXU566" s="395"/>
      <c r="PXV566" s="259"/>
      <c r="PXW566" s="259"/>
      <c r="PXX566" s="394"/>
      <c r="PXY566" s="394"/>
      <c r="PXZ566" s="270"/>
      <c r="PYA566" s="263"/>
      <c r="PYB566" s="271"/>
      <c r="PYC566" s="271"/>
      <c r="PYD566" s="271"/>
      <c r="PYE566" s="271"/>
      <c r="PYF566" s="271"/>
      <c r="PYG566" s="395"/>
      <c r="PYH566" s="259"/>
      <c r="PYI566" s="259"/>
      <c r="PYJ566" s="394"/>
      <c r="PYK566" s="394"/>
      <c r="PYL566" s="270"/>
      <c r="PYM566" s="263"/>
      <c r="PYN566" s="271"/>
      <c r="PYO566" s="271"/>
      <c r="PYP566" s="271"/>
      <c r="PYQ566" s="271"/>
      <c r="PYR566" s="271"/>
      <c r="PYS566" s="395"/>
      <c r="PYT566" s="259"/>
      <c r="PYU566" s="259"/>
      <c r="PYV566" s="394"/>
      <c r="PYW566" s="394"/>
      <c r="PYX566" s="270"/>
      <c r="PYY566" s="263"/>
      <c r="PYZ566" s="271"/>
      <c r="PZA566" s="271"/>
      <c r="PZB566" s="271"/>
      <c r="PZC566" s="271"/>
      <c r="PZD566" s="271"/>
      <c r="PZE566" s="395"/>
      <c r="PZF566" s="259"/>
      <c r="PZG566" s="259"/>
      <c r="PZH566" s="394"/>
      <c r="PZI566" s="394"/>
      <c r="PZJ566" s="270"/>
      <c r="PZK566" s="263"/>
      <c r="PZL566" s="271"/>
      <c r="PZM566" s="271"/>
      <c r="PZN566" s="271"/>
      <c r="PZO566" s="271"/>
      <c r="PZP566" s="271"/>
      <c r="PZQ566" s="395"/>
      <c r="PZR566" s="259"/>
      <c r="PZS566" s="259"/>
      <c r="PZT566" s="394"/>
      <c r="PZU566" s="394"/>
      <c r="PZV566" s="270"/>
      <c r="PZW566" s="263"/>
      <c r="PZX566" s="271"/>
      <c r="PZY566" s="271"/>
      <c r="PZZ566" s="271"/>
      <c r="QAA566" s="271"/>
      <c r="QAB566" s="271"/>
      <c r="QAC566" s="395"/>
      <c r="QAD566" s="259"/>
      <c r="QAE566" s="259"/>
      <c r="QAF566" s="394"/>
      <c r="QAG566" s="394"/>
      <c r="QAH566" s="270"/>
      <c r="QAI566" s="263"/>
      <c r="QAJ566" s="271"/>
      <c r="QAK566" s="271"/>
      <c r="QAL566" s="271"/>
      <c r="QAM566" s="271"/>
      <c r="QAN566" s="271"/>
      <c r="QAO566" s="395"/>
      <c r="QAP566" s="259"/>
      <c r="QAQ566" s="259"/>
      <c r="QAR566" s="394"/>
      <c r="QAS566" s="394"/>
      <c r="QAT566" s="270"/>
      <c r="QAU566" s="263"/>
      <c r="QAV566" s="271"/>
      <c r="QAW566" s="271"/>
      <c r="QAX566" s="271"/>
      <c r="QAY566" s="271"/>
      <c r="QAZ566" s="271"/>
      <c r="QBA566" s="395"/>
      <c r="QBB566" s="259"/>
      <c r="QBC566" s="259"/>
      <c r="QBD566" s="394"/>
      <c r="QBE566" s="394"/>
      <c r="QBF566" s="270"/>
      <c r="QBG566" s="263"/>
      <c r="QBH566" s="271"/>
      <c r="QBI566" s="271"/>
      <c r="QBJ566" s="271"/>
      <c r="QBK566" s="271"/>
      <c r="QBL566" s="271"/>
      <c r="QBM566" s="395"/>
      <c r="QBN566" s="259"/>
      <c r="QBO566" s="259"/>
      <c r="QBP566" s="394"/>
      <c r="QBQ566" s="394"/>
      <c r="QBR566" s="270"/>
      <c r="QBS566" s="263"/>
      <c r="QBT566" s="271"/>
      <c r="QBU566" s="271"/>
      <c r="QBV566" s="271"/>
      <c r="QBW566" s="271"/>
      <c r="QBX566" s="271"/>
      <c r="QBY566" s="395"/>
      <c r="QBZ566" s="259"/>
      <c r="QCA566" s="259"/>
      <c r="QCB566" s="394"/>
      <c r="QCC566" s="394"/>
      <c r="QCD566" s="270"/>
      <c r="QCE566" s="263"/>
      <c r="QCF566" s="271"/>
      <c r="QCG566" s="271"/>
      <c r="QCH566" s="271"/>
      <c r="QCI566" s="271"/>
      <c r="QCJ566" s="271"/>
      <c r="QCK566" s="395"/>
      <c r="QCL566" s="259"/>
      <c r="QCM566" s="259"/>
      <c r="QCN566" s="394"/>
      <c r="QCO566" s="394"/>
      <c r="QCP566" s="270"/>
      <c r="QCQ566" s="263"/>
      <c r="QCR566" s="271"/>
      <c r="QCS566" s="271"/>
      <c r="QCT566" s="271"/>
      <c r="QCU566" s="271"/>
      <c r="QCV566" s="271"/>
      <c r="QCW566" s="395"/>
      <c r="QCX566" s="259"/>
      <c r="QCY566" s="259"/>
      <c r="QCZ566" s="394"/>
      <c r="QDA566" s="394"/>
      <c r="QDB566" s="270"/>
      <c r="QDC566" s="263"/>
      <c r="QDD566" s="271"/>
      <c r="QDE566" s="271"/>
      <c r="QDF566" s="271"/>
      <c r="QDG566" s="271"/>
      <c r="QDH566" s="271"/>
      <c r="QDI566" s="395"/>
      <c r="QDJ566" s="259"/>
      <c r="QDK566" s="259"/>
      <c r="QDL566" s="394"/>
      <c r="QDM566" s="394"/>
      <c r="QDN566" s="270"/>
      <c r="QDO566" s="263"/>
      <c r="QDP566" s="271"/>
      <c r="QDQ566" s="271"/>
      <c r="QDR566" s="271"/>
      <c r="QDS566" s="271"/>
      <c r="QDT566" s="271"/>
      <c r="QDU566" s="395"/>
      <c r="QDV566" s="259"/>
      <c r="QDW566" s="259"/>
      <c r="QDX566" s="394"/>
      <c r="QDY566" s="394"/>
      <c r="QDZ566" s="270"/>
      <c r="QEA566" s="263"/>
      <c r="QEB566" s="271"/>
      <c r="QEC566" s="271"/>
      <c r="QED566" s="271"/>
      <c r="QEE566" s="271"/>
      <c r="QEF566" s="271"/>
      <c r="QEG566" s="395"/>
      <c r="QEH566" s="259"/>
      <c r="QEI566" s="259"/>
      <c r="QEJ566" s="394"/>
      <c r="QEK566" s="394"/>
      <c r="QEL566" s="270"/>
      <c r="QEM566" s="263"/>
      <c r="QEN566" s="271"/>
      <c r="QEO566" s="271"/>
      <c r="QEP566" s="271"/>
      <c r="QEQ566" s="271"/>
      <c r="QER566" s="271"/>
      <c r="QES566" s="395"/>
      <c r="QET566" s="259"/>
      <c r="QEU566" s="259"/>
      <c r="QEV566" s="394"/>
      <c r="QEW566" s="394"/>
      <c r="QEX566" s="270"/>
      <c r="QEY566" s="263"/>
      <c r="QEZ566" s="271"/>
      <c r="QFA566" s="271"/>
      <c r="QFB566" s="271"/>
      <c r="QFC566" s="271"/>
      <c r="QFD566" s="271"/>
      <c r="QFE566" s="395"/>
      <c r="QFF566" s="259"/>
      <c r="QFG566" s="259"/>
      <c r="QFH566" s="394"/>
      <c r="QFI566" s="394"/>
      <c r="QFJ566" s="270"/>
      <c r="QFK566" s="263"/>
      <c r="QFL566" s="271"/>
      <c r="QFM566" s="271"/>
      <c r="QFN566" s="271"/>
      <c r="QFO566" s="271"/>
      <c r="QFP566" s="271"/>
      <c r="QFQ566" s="395"/>
      <c r="QFR566" s="259"/>
      <c r="QFS566" s="259"/>
      <c r="QFT566" s="394"/>
      <c r="QFU566" s="394"/>
      <c r="QFV566" s="270"/>
      <c r="QFW566" s="263"/>
      <c r="QFX566" s="271"/>
      <c r="QFY566" s="271"/>
      <c r="QFZ566" s="271"/>
      <c r="QGA566" s="271"/>
      <c r="QGB566" s="271"/>
      <c r="QGC566" s="395"/>
      <c r="QGD566" s="259"/>
      <c r="QGE566" s="259"/>
      <c r="QGF566" s="394"/>
      <c r="QGG566" s="394"/>
      <c r="QGH566" s="270"/>
      <c r="QGI566" s="263"/>
      <c r="QGJ566" s="271"/>
      <c r="QGK566" s="271"/>
      <c r="QGL566" s="271"/>
      <c r="QGM566" s="271"/>
      <c r="QGN566" s="271"/>
      <c r="QGO566" s="395"/>
      <c r="QGP566" s="259"/>
      <c r="QGQ566" s="259"/>
      <c r="QGR566" s="394"/>
      <c r="QGS566" s="394"/>
      <c r="QGT566" s="270"/>
      <c r="QGU566" s="263"/>
      <c r="QGV566" s="271"/>
      <c r="QGW566" s="271"/>
      <c r="QGX566" s="271"/>
      <c r="QGY566" s="271"/>
      <c r="QGZ566" s="271"/>
      <c r="QHA566" s="395"/>
      <c r="QHB566" s="259"/>
      <c r="QHC566" s="259"/>
      <c r="QHD566" s="394"/>
      <c r="QHE566" s="394"/>
      <c r="QHF566" s="270"/>
      <c r="QHG566" s="263"/>
      <c r="QHH566" s="271"/>
      <c r="QHI566" s="271"/>
      <c r="QHJ566" s="271"/>
      <c r="QHK566" s="271"/>
      <c r="QHL566" s="271"/>
      <c r="QHM566" s="395"/>
      <c r="QHN566" s="259"/>
      <c r="QHO566" s="259"/>
      <c r="QHP566" s="394"/>
      <c r="QHQ566" s="394"/>
      <c r="QHR566" s="270"/>
      <c r="QHS566" s="263"/>
      <c r="QHT566" s="271"/>
      <c r="QHU566" s="271"/>
      <c r="QHV566" s="271"/>
      <c r="QHW566" s="271"/>
      <c r="QHX566" s="271"/>
      <c r="QHY566" s="395"/>
      <c r="QHZ566" s="259"/>
      <c r="QIA566" s="259"/>
      <c r="QIB566" s="394"/>
      <c r="QIC566" s="394"/>
      <c r="QID566" s="270"/>
      <c r="QIE566" s="263"/>
      <c r="QIF566" s="271"/>
      <c r="QIG566" s="271"/>
      <c r="QIH566" s="271"/>
      <c r="QII566" s="271"/>
      <c r="QIJ566" s="271"/>
      <c r="QIK566" s="395"/>
      <c r="QIL566" s="259"/>
      <c r="QIM566" s="259"/>
      <c r="QIN566" s="394"/>
      <c r="QIO566" s="394"/>
      <c r="QIP566" s="270"/>
      <c r="QIQ566" s="263"/>
      <c r="QIR566" s="271"/>
      <c r="QIS566" s="271"/>
      <c r="QIT566" s="271"/>
      <c r="QIU566" s="271"/>
      <c r="QIV566" s="271"/>
      <c r="QIW566" s="395"/>
      <c r="QIX566" s="259"/>
      <c r="QIY566" s="259"/>
      <c r="QIZ566" s="394"/>
      <c r="QJA566" s="394"/>
      <c r="QJB566" s="270"/>
      <c r="QJC566" s="263"/>
      <c r="QJD566" s="271"/>
      <c r="QJE566" s="271"/>
      <c r="QJF566" s="271"/>
      <c r="QJG566" s="271"/>
      <c r="QJH566" s="271"/>
      <c r="QJI566" s="395"/>
      <c r="QJJ566" s="259"/>
      <c r="QJK566" s="259"/>
      <c r="QJL566" s="394"/>
      <c r="QJM566" s="394"/>
      <c r="QJN566" s="270"/>
      <c r="QJO566" s="263"/>
      <c r="QJP566" s="271"/>
      <c r="QJQ566" s="271"/>
      <c r="QJR566" s="271"/>
      <c r="QJS566" s="271"/>
      <c r="QJT566" s="271"/>
      <c r="QJU566" s="395"/>
      <c r="QJV566" s="259"/>
      <c r="QJW566" s="259"/>
      <c r="QJX566" s="394"/>
      <c r="QJY566" s="394"/>
      <c r="QJZ566" s="270"/>
      <c r="QKA566" s="263"/>
      <c r="QKB566" s="271"/>
      <c r="QKC566" s="271"/>
      <c r="QKD566" s="271"/>
      <c r="QKE566" s="271"/>
      <c r="QKF566" s="271"/>
      <c r="QKG566" s="395"/>
      <c r="QKH566" s="259"/>
      <c r="QKI566" s="259"/>
      <c r="QKJ566" s="394"/>
      <c r="QKK566" s="394"/>
      <c r="QKL566" s="270"/>
      <c r="QKM566" s="263"/>
      <c r="QKN566" s="271"/>
      <c r="QKO566" s="271"/>
      <c r="QKP566" s="271"/>
      <c r="QKQ566" s="271"/>
      <c r="QKR566" s="271"/>
      <c r="QKS566" s="395"/>
      <c r="QKT566" s="259"/>
      <c r="QKU566" s="259"/>
      <c r="QKV566" s="394"/>
      <c r="QKW566" s="394"/>
      <c r="QKX566" s="270"/>
      <c r="QKY566" s="263"/>
      <c r="QKZ566" s="271"/>
      <c r="QLA566" s="271"/>
      <c r="QLB566" s="271"/>
      <c r="QLC566" s="271"/>
      <c r="QLD566" s="271"/>
      <c r="QLE566" s="395"/>
      <c r="QLF566" s="259"/>
      <c r="QLG566" s="259"/>
      <c r="QLH566" s="394"/>
      <c r="QLI566" s="394"/>
      <c r="QLJ566" s="270"/>
      <c r="QLK566" s="263"/>
      <c r="QLL566" s="271"/>
      <c r="QLM566" s="271"/>
      <c r="QLN566" s="271"/>
      <c r="QLO566" s="271"/>
      <c r="QLP566" s="271"/>
      <c r="QLQ566" s="395"/>
      <c r="QLR566" s="259"/>
      <c r="QLS566" s="259"/>
      <c r="QLT566" s="394"/>
      <c r="QLU566" s="394"/>
      <c r="QLV566" s="270"/>
      <c r="QLW566" s="263"/>
      <c r="QLX566" s="271"/>
      <c r="QLY566" s="271"/>
      <c r="QLZ566" s="271"/>
      <c r="QMA566" s="271"/>
      <c r="QMB566" s="271"/>
      <c r="QMC566" s="395"/>
      <c r="QMD566" s="259"/>
      <c r="QME566" s="259"/>
      <c r="QMF566" s="394"/>
      <c r="QMG566" s="394"/>
      <c r="QMH566" s="270"/>
      <c r="QMI566" s="263"/>
      <c r="QMJ566" s="271"/>
      <c r="QMK566" s="271"/>
      <c r="QML566" s="271"/>
      <c r="QMM566" s="271"/>
      <c r="QMN566" s="271"/>
      <c r="QMO566" s="395"/>
      <c r="QMP566" s="259"/>
      <c r="QMQ566" s="259"/>
      <c r="QMR566" s="394"/>
      <c r="QMS566" s="394"/>
      <c r="QMT566" s="270"/>
      <c r="QMU566" s="263"/>
      <c r="QMV566" s="271"/>
      <c r="QMW566" s="271"/>
      <c r="QMX566" s="271"/>
      <c r="QMY566" s="271"/>
      <c r="QMZ566" s="271"/>
      <c r="QNA566" s="395"/>
      <c r="QNB566" s="259"/>
      <c r="QNC566" s="259"/>
      <c r="QND566" s="394"/>
      <c r="QNE566" s="394"/>
      <c r="QNF566" s="270"/>
      <c r="QNG566" s="263"/>
      <c r="QNH566" s="271"/>
      <c r="QNI566" s="271"/>
      <c r="QNJ566" s="271"/>
      <c r="QNK566" s="271"/>
      <c r="QNL566" s="271"/>
      <c r="QNM566" s="395"/>
      <c r="QNN566" s="259"/>
      <c r="QNO566" s="259"/>
      <c r="QNP566" s="394"/>
      <c r="QNQ566" s="394"/>
      <c r="QNR566" s="270"/>
      <c r="QNS566" s="263"/>
      <c r="QNT566" s="271"/>
      <c r="QNU566" s="271"/>
      <c r="QNV566" s="271"/>
      <c r="QNW566" s="271"/>
      <c r="QNX566" s="271"/>
      <c r="QNY566" s="395"/>
      <c r="QNZ566" s="259"/>
      <c r="QOA566" s="259"/>
      <c r="QOB566" s="394"/>
      <c r="QOC566" s="394"/>
      <c r="QOD566" s="270"/>
      <c r="QOE566" s="263"/>
      <c r="QOF566" s="271"/>
      <c r="QOG566" s="271"/>
      <c r="QOH566" s="271"/>
      <c r="QOI566" s="271"/>
      <c r="QOJ566" s="271"/>
      <c r="QOK566" s="395"/>
      <c r="QOL566" s="259"/>
      <c r="QOM566" s="259"/>
      <c r="QON566" s="394"/>
      <c r="QOO566" s="394"/>
      <c r="QOP566" s="270"/>
      <c r="QOQ566" s="263"/>
      <c r="QOR566" s="271"/>
      <c r="QOS566" s="271"/>
      <c r="QOT566" s="271"/>
      <c r="QOU566" s="271"/>
      <c r="QOV566" s="271"/>
      <c r="QOW566" s="395"/>
      <c r="QOX566" s="259"/>
      <c r="QOY566" s="259"/>
      <c r="QOZ566" s="394"/>
      <c r="QPA566" s="394"/>
      <c r="QPB566" s="270"/>
      <c r="QPC566" s="263"/>
      <c r="QPD566" s="271"/>
      <c r="QPE566" s="271"/>
      <c r="QPF566" s="271"/>
      <c r="QPG566" s="271"/>
      <c r="QPH566" s="271"/>
      <c r="QPI566" s="395"/>
      <c r="QPJ566" s="259"/>
      <c r="QPK566" s="259"/>
      <c r="QPL566" s="394"/>
      <c r="QPM566" s="394"/>
      <c r="QPN566" s="270"/>
      <c r="QPO566" s="263"/>
      <c r="QPP566" s="271"/>
      <c r="QPQ566" s="271"/>
      <c r="QPR566" s="271"/>
      <c r="QPS566" s="271"/>
      <c r="QPT566" s="271"/>
      <c r="QPU566" s="395"/>
      <c r="QPV566" s="259"/>
      <c r="QPW566" s="259"/>
      <c r="QPX566" s="394"/>
      <c r="QPY566" s="394"/>
      <c r="QPZ566" s="270"/>
      <c r="QQA566" s="263"/>
      <c r="QQB566" s="271"/>
      <c r="QQC566" s="271"/>
      <c r="QQD566" s="271"/>
      <c r="QQE566" s="271"/>
      <c r="QQF566" s="271"/>
      <c r="QQG566" s="395"/>
      <c r="QQH566" s="259"/>
      <c r="QQI566" s="259"/>
      <c r="QQJ566" s="394"/>
      <c r="QQK566" s="394"/>
      <c r="QQL566" s="270"/>
      <c r="QQM566" s="263"/>
      <c r="QQN566" s="271"/>
      <c r="QQO566" s="271"/>
      <c r="QQP566" s="271"/>
      <c r="QQQ566" s="271"/>
      <c r="QQR566" s="271"/>
      <c r="QQS566" s="395"/>
      <c r="QQT566" s="259"/>
      <c r="QQU566" s="259"/>
      <c r="QQV566" s="394"/>
      <c r="QQW566" s="394"/>
      <c r="QQX566" s="270"/>
      <c r="QQY566" s="263"/>
      <c r="QQZ566" s="271"/>
      <c r="QRA566" s="271"/>
      <c r="QRB566" s="271"/>
      <c r="QRC566" s="271"/>
      <c r="QRD566" s="271"/>
      <c r="QRE566" s="395"/>
      <c r="QRF566" s="259"/>
      <c r="QRG566" s="259"/>
      <c r="QRH566" s="394"/>
      <c r="QRI566" s="394"/>
      <c r="QRJ566" s="270"/>
      <c r="QRK566" s="263"/>
      <c r="QRL566" s="271"/>
      <c r="QRM566" s="271"/>
      <c r="QRN566" s="271"/>
      <c r="QRO566" s="271"/>
      <c r="QRP566" s="271"/>
      <c r="QRQ566" s="395"/>
      <c r="QRR566" s="259"/>
      <c r="QRS566" s="259"/>
      <c r="QRT566" s="394"/>
      <c r="QRU566" s="394"/>
      <c r="QRV566" s="270"/>
      <c r="QRW566" s="263"/>
      <c r="QRX566" s="271"/>
      <c r="QRY566" s="271"/>
      <c r="QRZ566" s="271"/>
      <c r="QSA566" s="271"/>
      <c r="QSB566" s="271"/>
      <c r="QSC566" s="395"/>
      <c r="QSD566" s="259"/>
      <c r="QSE566" s="259"/>
      <c r="QSF566" s="394"/>
      <c r="QSG566" s="394"/>
      <c r="QSH566" s="270"/>
      <c r="QSI566" s="263"/>
      <c r="QSJ566" s="271"/>
      <c r="QSK566" s="271"/>
      <c r="QSL566" s="271"/>
      <c r="QSM566" s="271"/>
      <c r="QSN566" s="271"/>
      <c r="QSO566" s="395"/>
      <c r="QSP566" s="259"/>
      <c r="QSQ566" s="259"/>
      <c r="QSR566" s="394"/>
      <c r="QSS566" s="394"/>
      <c r="QST566" s="270"/>
      <c r="QSU566" s="263"/>
      <c r="QSV566" s="271"/>
      <c r="QSW566" s="271"/>
      <c r="QSX566" s="271"/>
      <c r="QSY566" s="271"/>
      <c r="QSZ566" s="271"/>
      <c r="QTA566" s="395"/>
      <c r="QTB566" s="259"/>
      <c r="QTC566" s="259"/>
      <c r="QTD566" s="394"/>
      <c r="QTE566" s="394"/>
      <c r="QTF566" s="270"/>
      <c r="QTG566" s="263"/>
      <c r="QTH566" s="271"/>
      <c r="QTI566" s="271"/>
      <c r="QTJ566" s="271"/>
      <c r="QTK566" s="271"/>
      <c r="QTL566" s="271"/>
      <c r="QTM566" s="395"/>
      <c r="QTN566" s="259"/>
      <c r="QTO566" s="259"/>
      <c r="QTP566" s="394"/>
      <c r="QTQ566" s="394"/>
      <c r="QTR566" s="270"/>
      <c r="QTS566" s="263"/>
      <c r="QTT566" s="271"/>
      <c r="QTU566" s="271"/>
      <c r="QTV566" s="271"/>
      <c r="QTW566" s="271"/>
      <c r="QTX566" s="271"/>
      <c r="QTY566" s="395"/>
      <c r="QTZ566" s="259"/>
      <c r="QUA566" s="259"/>
      <c r="QUB566" s="394"/>
      <c r="QUC566" s="394"/>
      <c r="QUD566" s="270"/>
      <c r="QUE566" s="263"/>
      <c r="QUF566" s="271"/>
      <c r="QUG566" s="271"/>
      <c r="QUH566" s="271"/>
      <c r="QUI566" s="271"/>
      <c r="QUJ566" s="271"/>
      <c r="QUK566" s="395"/>
      <c r="QUL566" s="259"/>
      <c r="QUM566" s="259"/>
      <c r="QUN566" s="394"/>
      <c r="QUO566" s="394"/>
      <c r="QUP566" s="270"/>
      <c r="QUQ566" s="263"/>
      <c r="QUR566" s="271"/>
      <c r="QUS566" s="271"/>
      <c r="QUT566" s="271"/>
      <c r="QUU566" s="271"/>
      <c r="QUV566" s="271"/>
      <c r="QUW566" s="395"/>
      <c r="QUX566" s="259"/>
      <c r="QUY566" s="259"/>
      <c r="QUZ566" s="394"/>
      <c r="QVA566" s="394"/>
      <c r="QVB566" s="270"/>
      <c r="QVC566" s="263"/>
      <c r="QVD566" s="271"/>
      <c r="QVE566" s="271"/>
      <c r="QVF566" s="271"/>
      <c r="QVG566" s="271"/>
      <c r="QVH566" s="271"/>
      <c r="QVI566" s="395"/>
      <c r="QVJ566" s="259"/>
      <c r="QVK566" s="259"/>
      <c r="QVL566" s="394"/>
      <c r="QVM566" s="394"/>
      <c r="QVN566" s="270"/>
      <c r="QVO566" s="263"/>
      <c r="QVP566" s="271"/>
      <c r="QVQ566" s="271"/>
      <c r="QVR566" s="271"/>
      <c r="QVS566" s="271"/>
      <c r="QVT566" s="271"/>
      <c r="QVU566" s="395"/>
      <c r="QVV566" s="259"/>
      <c r="QVW566" s="259"/>
      <c r="QVX566" s="394"/>
      <c r="QVY566" s="394"/>
      <c r="QVZ566" s="270"/>
      <c r="QWA566" s="263"/>
      <c r="QWB566" s="271"/>
      <c r="QWC566" s="271"/>
      <c r="QWD566" s="271"/>
      <c r="QWE566" s="271"/>
      <c r="QWF566" s="271"/>
      <c r="QWG566" s="395"/>
      <c r="QWH566" s="259"/>
      <c r="QWI566" s="259"/>
      <c r="QWJ566" s="394"/>
      <c r="QWK566" s="394"/>
      <c r="QWL566" s="270"/>
      <c r="QWM566" s="263"/>
      <c r="QWN566" s="271"/>
      <c r="QWO566" s="271"/>
      <c r="QWP566" s="271"/>
      <c r="QWQ566" s="271"/>
      <c r="QWR566" s="271"/>
      <c r="QWS566" s="395"/>
      <c r="QWT566" s="259"/>
      <c r="QWU566" s="259"/>
      <c r="QWV566" s="394"/>
      <c r="QWW566" s="394"/>
      <c r="QWX566" s="270"/>
      <c r="QWY566" s="263"/>
      <c r="QWZ566" s="271"/>
      <c r="QXA566" s="271"/>
      <c r="QXB566" s="271"/>
      <c r="QXC566" s="271"/>
      <c r="QXD566" s="271"/>
      <c r="QXE566" s="395"/>
      <c r="QXF566" s="259"/>
      <c r="QXG566" s="259"/>
      <c r="QXH566" s="394"/>
      <c r="QXI566" s="394"/>
      <c r="QXJ566" s="270"/>
      <c r="QXK566" s="263"/>
      <c r="QXL566" s="271"/>
      <c r="QXM566" s="271"/>
      <c r="QXN566" s="271"/>
      <c r="QXO566" s="271"/>
      <c r="QXP566" s="271"/>
      <c r="QXQ566" s="395"/>
      <c r="QXR566" s="259"/>
      <c r="QXS566" s="259"/>
      <c r="QXT566" s="394"/>
      <c r="QXU566" s="394"/>
      <c r="QXV566" s="270"/>
      <c r="QXW566" s="263"/>
      <c r="QXX566" s="271"/>
      <c r="QXY566" s="271"/>
      <c r="QXZ566" s="271"/>
      <c r="QYA566" s="271"/>
      <c r="QYB566" s="271"/>
      <c r="QYC566" s="395"/>
      <c r="QYD566" s="259"/>
      <c r="QYE566" s="259"/>
      <c r="QYF566" s="394"/>
      <c r="QYG566" s="394"/>
      <c r="QYH566" s="270"/>
      <c r="QYI566" s="263"/>
      <c r="QYJ566" s="271"/>
      <c r="QYK566" s="271"/>
      <c r="QYL566" s="271"/>
      <c r="QYM566" s="271"/>
      <c r="QYN566" s="271"/>
      <c r="QYO566" s="395"/>
      <c r="QYP566" s="259"/>
      <c r="QYQ566" s="259"/>
      <c r="QYR566" s="394"/>
      <c r="QYS566" s="394"/>
      <c r="QYT566" s="270"/>
      <c r="QYU566" s="263"/>
      <c r="QYV566" s="271"/>
      <c r="QYW566" s="271"/>
      <c r="QYX566" s="271"/>
      <c r="QYY566" s="271"/>
      <c r="QYZ566" s="271"/>
      <c r="QZA566" s="395"/>
      <c r="QZB566" s="259"/>
      <c r="QZC566" s="259"/>
      <c r="QZD566" s="394"/>
      <c r="QZE566" s="394"/>
      <c r="QZF566" s="270"/>
      <c r="QZG566" s="263"/>
      <c r="QZH566" s="271"/>
      <c r="QZI566" s="271"/>
      <c r="QZJ566" s="271"/>
      <c r="QZK566" s="271"/>
      <c r="QZL566" s="271"/>
      <c r="QZM566" s="395"/>
      <c r="QZN566" s="259"/>
      <c r="QZO566" s="259"/>
      <c r="QZP566" s="394"/>
      <c r="QZQ566" s="394"/>
      <c r="QZR566" s="270"/>
      <c r="QZS566" s="263"/>
      <c r="QZT566" s="271"/>
      <c r="QZU566" s="271"/>
      <c r="QZV566" s="271"/>
      <c r="QZW566" s="271"/>
      <c r="QZX566" s="271"/>
      <c r="QZY566" s="395"/>
      <c r="QZZ566" s="259"/>
      <c r="RAA566" s="259"/>
      <c r="RAB566" s="394"/>
      <c r="RAC566" s="394"/>
      <c r="RAD566" s="270"/>
      <c r="RAE566" s="263"/>
      <c r="RAF566" s="271"/>
      <c r="RAG566" s="271"/>
      <c r="RAH566" s="271"/>
      <c r="RAI566" s="271"/>
      <c r="RAJ566" s="271"/>
      <c r="RAK566" s="395"/>
      <c r="RAL566" s="259"/>
      <c r="RAM566" s="259"/>
      <c r="RAN566" s="394"/>
      <c r="RAO566" s="394"/>
      <c r="RAP566" s="270"/>
      <c r="RAQ566" s="263"/>
      <c r="RAR566" s="271"/>
      <c r="RAS566" s="271"/>
      <c r="RAT566" s="271"/>
      <c r="RAU566" s="271"/>
      <c r="RAV566" s="271"/>
      <c r="RAW566" s="395"/>
      <c r="RAX566" s="259"/>
      <c r="RAY566" s="259"/>
      <c r="RAZ566" s="394"/>
      <c r="RBA566" s="394"/>
      <c r="RBB566" s="270"/>
      <c r="RBC566" s="263"/>
      <c r="RBD566" s="271"/>
      <c r="RBE566" s="271"/>
      <c r="RBF566" s="271"/>
      <c r="RBG566" s="271"/>
      <c r="RBH566" s="271"/>
      <c r="RBI566" s="395"/>
      <c r="RBJ566" s="259"/>
      <c r="RBK566" s="259"/>
      <c r="RBL566" s="394"/>
      <c r="RBM566" s="394"/>
      <c r="RBN566" s="270"/>
      <c r="RBO566" s="263"/>
      <c r="RBP566" s="271"/>
      <c r="RBQ566" s="271"/>
      <c r="RBR566" s="271"/>
      <c r="RBS566" s="271"/>
      <c r="RBT566" s="271"/>
      <c r="RBU566" s="395"/>
      <c r="RBV566" s="259"/>
      <c r="RBW566" s="259"/>
      <c r="RBX566" s="394"/>
      <c r="RBY566" s="394"/>
      <c r="RBZ566" s="270"/>
      <c r="RCA566" s="263"/>
      <c r="RCB566" s="271"/>
      <c r="RCC566" s="271"/>
      <c r="RCD566" s="271"/>
      <c r="RCE566" s="271"/>
      <c r="RCF566" s="271"/>
      <c r="RCG566" s="395"/>
      <c r="RCH566" s="259"/>
      <c r="RCI566" s="259"/>
      <c r="RCJ566" s="394"/>
      <c r="RCK566" s="394"/>
      <c r="RCL566" s="270"/>
      <c r="RCM566" s="263"/>
      <c r="RCN566" s="271"/>
      <c r="RCO566" s="271"/>
      <c r="RCP566" s="271"/>
      <c r="RCQ566" s="271"/>
      <c r="RCR566" s="271"/>
      <c r="RCS566" s="395"/>
      <c r="RCT566" s="259"/>
      <c r="RCU566" s="259"/>
      <c r="RCV566" s="394"/>
      <c r="RCW566" s="394"/>
      <c r="RCX566" s="270"/>
      <c r="RCY566" s="263"/>
      <c r="RCZ566" s="271"/>
      <c r="RDA566" s="271"/>
      <c r="RDB566" s="271"/>
      <c r="RDC566" s="271"/>
      <c r="RDD566" s="271"/>
      <c r="RDE566" s="395"/>
      <c r="RDF566" s="259"/>
      <c r="RDG566" s="259"/>
      <c r="RDH566" s="394"/>
      <c r="RDI566" s="394"/>
      <c r="RDJ566" s="270"/>
      <c r="RDK566" s="263"/>
      <c r="RDL566" s="271"/>
      <c r="RDM566" s="271"/>
      <c r="RDN566" s="271"/>
      <c r="RDO566" s="271"/>
      <c r="RDP566" s="271"/>
      <c r="RDQ566" s="395"/>
      <c r="RDR566" s="259"/>
      <c r="RDS566" s="259"/>
      <c r="RDT566" s="394"/>
      <c r="RDU566" s="394"/>
      <c r="RDV566" s="270"/>
      <c r="RDW566" s="263"/>
      <c r="RDX566" s="271"/>
      <c r="RDY566" s="271"/>
      <c r="RDZ566" s="271"/>
      <c r="REA566" s="271"/>
      <c r="REB566" s="271"/>
      <c r="REC566" s="395"/>
      <c r="RED566" s="259"/>
      <c r="REE566" s="259"/>
      <c r="REF566" s="394"/>
      <c r="REG566" s="394"/>
      <c r="REH566" s="270"/>
      <c r="REI566" s="263"/>
      <c r="REJ566" s="271"/>
      <c r="REK566" s="271"/>
      <c r="REL566" s="271"/>
      <c r="REM566" s="271"/>
      <c r="REN566" s="271"/>
      <c r="REO566" s="395"/>
      <c r="REP566" s="259"/>
      <c r="REQ566" s="259"/>
      <c r="RER566" s="394"/>
      <c r="RES566" s="394"/>
      <c r="RET566" s="270"/>
      <c r="REU566" s="263"/>
      <c r="REV566" s="271"/>
      <c r="REW566" s="271"/>
      <c r="REX566" s="271"/>
      <c r="REY566" s="271"/>
      <c r="REZ566" s="271"/>
      <c r="RFA566" s="395"/>
      <c r="RFB566" s="259"/>
      <c r="RFC566" s="259"/>
      <c r="RFD566" s="394"/>
      <c r="RFE566" s="394"/>
      <c r="RFF566" s="270"/>
      <c r="RFG566" s="263"/>
      <c r="RFH566" s="271"/>
      <c r="RFI566" s="271"/>
      <c r="RFJ566" s="271"/>
      <c r="RFK566" s="271"/>
      <c r="RFL566" s="271"/>
      <c r="RFM566" s="395"/>
      <c r="RFN566" s="259"/>
      <c r="RFO566" s="259"/>
      <c r="RFP566" s="394"/>
      <c r="RFQ566" s="394"/>
      <c r="RFR566" s="270"/>
      <c r="RFS566" s="263"/>
      <c r="RFT566" s="271"/>
      <c r="RFU566" s="271"/>
      <c r="RFV566" s="271"/>
      <c r="RFW566" s="271"/>
      <c r="RFX566" s="271"/>
      <c r="RFY566" s="395"/>
      <c r="RFZ566" s="259"/>
      <c r="RGA566" s="259"/>
      <c r="RGB566" s="394"/>
      <c r="RGC566" s="394"/>
      <c r="RGD566" s="270"/>
      <c r="RGE566" s="263"/>
      <c r="RGF566" s="271"/>
      <c r="RGG566" s="271"/>
      <c r="RGH566" s="271"/>
      <c r="RGI566" s="271"/>
      <c r="RGJ566" s="271"/>
      <c r="RGK566" s="395"/>
      <c r="RGL566" s="259"/>
      <c r="RGM566" s="259"/>
      <c r="RGN566" s="394"/>
      <c r="RGO566" s="394"/>
      <c r="RGP566" s="270"/>
      <c r="RGQ566" s="263"/>
      <c r="RGR566" s="271"/>
      <c r="RGS566" s="271"/>
      <c r="RGT566" s="271"/>
      <c r="RGU566" s="271"/>
      <c r="RGV566" s="271"/>
      <c r="RGW566" s="395"/>
      <c r="RGX566" s="259"/>
      <c r="RGY566" s="259"/>
      <c r="RGZ566" s="394"/>
      <c r="RHA566" s="394"/>
      <c r="RHB566" s="270"/>
      <c r="RHC566" s="263"/>
      <c r="RHD566" s="271"/>
      <c r="RHE566" s="271"/>
      <c r="RHF566" s="271"/>
      <c r="RHG566" s="271"/>
      <c r="RHH566" s="271"/>
      <c r="RHI566" s="395"/>
      <c r="RHJ566" s="259"/>
      <c r="RHK566" s="259"/>
      <c r="RHL566" s="394"/>
      <c r="RHM566" s="394"/>
      <c r="RHN566" s="270"/>
      <c r="RHO566" s="263"/>
      <c r="RHP566" s="271"/>
      <c r="RHQ566" s="271"/>
      <c r="RHR566" s="271"/>
      <c r="RHS566" s="271"/>
      <c r="RHT566" s="271"/>
      <c r="RHU566" s="395"/>
      <c r="RHV566" s="259"/>
      <c r="RHW566" s="259"/>
      <c r="RHX566" s="394"/>
      <c r="RHY566" s="394"/>
      <c r="RHZ566" s="270"/>
      <c r="RIA566" s="263"/>
      <c r="RIB566" s="271"/>
      <c r="RIC566" s="271"/>
      <c r="RID566" s="271"/>
      <c r="RIE566" s="271"/>
      <c r="RIF566" s="271"/>
      <c r="RIG566" s="395"/>
      <c r="RIH566" s="259"/>
      <c r="RII566" s="259"/>
      <c r="RIJ566" s="394"/>
      <c r="RIK566" s="394"/>
      <c r="RIL566" s="270"/>
      <c r="RIM566" s="263"/>
      <c r="RIN566" s="271"/>
      <c r="RIO566" s="271"/>
      <c r="RIP566" s="271"/>
      <c r="RIQ566" s="271"/>
      <c r="RIR566" s="271"/>
      <c r="RIS566" s="395"/>
      <c r="RIT566" s="259"/>
      <c r="RIU566" s="259"/>
      <c r="RIV566" s="394"/>
      <c r="RIW566" s="394"/>
      <c r="RIX566" s="270"/>
      <c r="RIY566" s="263"/>
      <c r="RIZ566" s="271"/>
      <c r="RJA566" s="271"/>
      <c r="RJB566" s="271"/>
      <c r="RJC566" s="271"/>
      <c r="RJD566" s="271"/>
      <c r="RJE566" s="395"/>
      <c r="RJF566" s="259"/>
      <c r="RJG566" s="259"/>
      <c r="RJH566" s="394"/>
      <c r="RJI566" s="394"/>
      <c r="RJJ566" s="270"/>
      <c r="RJK566" s="263"/>
      <c r="RJL566" s="271"/>
      <c r="RJM566" s="271"/>
      <c r="RJN566" s="271"/>
      <c r="RJO566" s="271"/>
      <c r="RJP566" s="271"/>
      <c r="RJQ566" s="395"/>
      <c r="RJR566" s="259"/>
      <c r="RJS566" s="259"/>
      <c r="RJT566" s="394"/>
      <c r="RJU566" s="394"/>
      <c r="RJV566" s="270"/>
      <c r="RJW566" s="263"/>
      <c r="RJX566" s="271"/>
      <c r="RJY566" s="271"/>
      <c r="RJZ566" s="271"/>
      <c r="RKA566" s="271"/>
      <c r="RKB566" s="271"/>
      <c r="RKC566" s="395"/>
      <c r="RKD566" s="259"/>
      <c r="RKE566" s="259"/>
      <c r="RKF566" s="394"/>
      <c r="RKG566" s="394"/>
      <c r="RKH566" s="270"/>
      <c r="RKI566" s="263"/>
      <c r="RKJ566" s="271"/>
      <c r="RKK566" s="271"/>
      <c r="RKL566" s="271"/>
      <c r="RKM566" s="271"/>
      <c r="RKN566" s="271"/>
      <c r="RKO566" s="395"/>
      <c r="RKP566" s="259"/>
      <c r="RKQ566" s="259"/>
      <c r="RKR566" s="394"/>
      <c r="RKS566" s="394"/>
      <c r="RKT566" s="270"/>
      <c r="RKU566" s="263"/>
      <c r="RKV566" s="271"/>
      <c r="RKW566" s="271"/>
      <c r="RKX566" s="271"/>
      <c r="RKY566" s="271"/>
      <c r="RKZ566" s="271"/>
      <c r="RLA566" s="395"/>
      <c r="RLB566" s="259"/>
      <c r="RLC566" s="259"/>
      <c r="RLD566" s="394"/>
      <c r="RLE566" s="394"/>
      <c r="RLF566" s="270"/>
      <c r="RLG566" s="263"/>
      <c r="RLH566" s="271"/>
      <c r="RLI566" s="271"/>
      <c r="RLJ566" s="271"/>
      <c r="RLK566" s="271"/>
      <c r="RLL566" s="271"/>
      <c r="RLM566" s="395"/>
      <c r="RLN566" s="259"/>
      <c r="RLO566" s="259"/>
      <c r="RLP566" s="394"/>
      <c r="RLQ566" s="394"/>
      <c r="RLR566" s="270"/>
      <c r="RLS566" s="263"/>
      <c r="RLT566" s="271"/>
      <c r="RLU566" s="271"/>
      <c r="RLV566" s="271"/>
      <c r="RLW566" s="271"/>
      <c r="RLX566" s="271"/>
      <c r="RLY566" s="395"/>
      <c r="RLZ566" s="259"/>
      <c r="RMA566" s="259"/>
      <c r="RMB566" s="394"/>
      <c r="RMC566" s="394"/>
      <c r="RMD566" s="270"/>
      <c r="RME566" s="263"/>
      <c r="RMF566" s="271"/>
      <c r="RMG566" s="271"/>
      <c r="RMH566" s="271"/>
      <c r="RMI566" s="271"/>
      <c r="RMJ566" s="271"/>
      <c r="RMK566" s="395"/>
      <c r="RML566" s="259"/>
      <c r="RMM566" s="259"/>
      <c r="RMN566" s="394"/>
      <c r="RMO566" s="394"/>
      <c r="RMP566" s="270"/>
      <c r="RMQ566" s="263"/>
      <c r="RMR566" s="271"/>
      <c r="RMS566" s="271"/>
      <c r="RMT566" s="271"/>
      <c r="RMU566" s="271"/>
      <c r="RMV566" s="271"/>
      <c r="RMW566" s="395"/>
      <c r="RMX566" s="259"/>
      <c r="RMY566" s="259"/>
      <c r="RMZ566" s="394"/>
      <c r="RNA566" s="394"/>
      <c r="RNB566" s="270"/>
      <c r="RNC566" s="263"/>
      <c r="RND566" s="271"/>
      <c r="RNE566" s="271"/>
      <c r="RNF566" s="271"/>
      <c r="RNG566" s="271"/>
      <c r="RNH566" s="271"/>
      <c r="RNI566" s="395"/>
      <c r="RNJ566" s="259"/>
      <c r="RNK566" s="259"/>
      <c r="RNL566" s="394"/>
      <c r="RNM566" s="394"/>
      <c r="RNN566" s="270"/>
      <c r="RNO566" s="263"/>
      <c r="RNP566" s="271"/>
      <c r="RNQ566" s="271"/>
      <c r="RNR566" s="271"/>
      <c r="RNS566" s="271"/>
      <c r="RNT566" s="271"/>
      <c r="RNU566" s="395"/>
      <c r="RNV566" s="259"/>
      <c r="RNW566" s="259"/>
      <c r="RNX566" s="394"/>
      <c r="RNY566" s="394"/>
      <c r="RNZ566" s="270"/>
      <c r="ROA566" s="263"/>
      <c r="ROB566" s="271"/>
      <c r="ROC566" s="271"/>
      <c r="ROD566" s="271"/>
      <c r="ROE566" s="271"/>
      <c r="ROF566" s="271"/>
      <c r="ROG566" s="395"/>
      <c r="ROH566" s="259"/>
      <c r="ROI566" s="259"/>
      <c r="ROJ566" s="394"/>
      <c r="ROK566" s="394"/>
      <c r="ROL566" s="270"/>
      <c r="ROM566" s="263"/>
      <c r="RON566" s="271"/>
      <c r="ROO566" s="271"/>
      <c r="ROP566" s="271"/>
      <c r="ROQ566" s="271"/>
      <c r="ROR566" s="271"/>
      <c r="ROS566" s="395"/>
      <c r="ROT566" s="259"/>
      <c r="ROU566" s="259"/>
      <c r="ROV566" s="394"/>
      <c r="ROW566" s="394"/>
      <c r="ROX566" s="270"/>
      <c r="ROY566" s="263"/>
      <c r="ROZ566" s="271"/>
      <c r="RPA566" s="271"/>
      <c r="RPB566" s="271"/>
      <c r="RPC566" s="271"/>
      <c r="RPD566" s="271"/>
      <c r="RPE566" s="395"/>
      <c r="RPF566" s="259"/>
      <c r="RPG566" s="259"/>
      <c r="RPH566" s="394"/>
      <c r="RPI566" s="394"/>
      <c r="RPJ566" s="270"/>
      <c r="RPK566" s="263"/>
      <c r="RPL566" s="271"/>
      <c r="RPM566" s="271"/>
      <c r="RPN566" s="271"/>
      <c r="RPO566" s="271"/>
      <c r="RPP566" s="271"/>
      <c r="RPQ566" s="395"/>
      <c r="RPR566" s="259"/>
      <c r="RPS566" s="259"/>
      <c r="RPT566" s="394"/>
      <c r="RPU566" s="394"/>
      <c r="RPV566" s="270"/>
      <c r="RPW566" s="263"/>
      <c r="RPX566" s="271"/>
      <c r="RPY566" s="271"/>
      <c r="RPZ566" s="271"/>
      <c r="RQA566" s="271"/>
      <c r="RQB566" s="271"/>
      <c r="RQC566" s="395"/>
      <c r="RQD566" s="259"/>
      <c r="RQE566" s="259"/>
      <c r="RQF566" s="394"/>
      <c r="RQG566" s="394"/>
      <c r="RQH566" s="270"/>
      <c r="RQI566" s="263"/>
      <c r="RQJ566" s="271"/>
      <c r="RQK566" s="271"/>
      <c r="RQL566" s="271"/>
      <c r="RQM566" s="271"/>
      <c r="RQN566" s="271"/>
      <c r="RQO566" s="395"/>
      <c r="RQP566" s="259"/>
      <c r="RQQ566" s="259"/>
      <c r="RQR566" s="394"/>
      <c r="RQS566" s="394"/>
      <c r="RQT566" s="270"/>
      <c r="RQU566" s="263"/>
      <c r="RQV566" s="271"/>
      <c r="RQW566" s="271"/>
      <c r="RQX566" s="271"/>
      <c r="RQY566" s="271"/>
      <c r="RQZ566" s="271"/>
      <c r="RRA566" s="395"/>
      <c r="RRB566" s="259"/>
      <c r="RRC566" s="259"/>
      <c r="RRD566" s="394"/>
      <c r="RRE566" s="394"/>
      <c r="RRF566" s="270"/>
      <c r="RRG566" s="263"/>
      <c r="RRH566" s="271"/>
      <c r="RRI566" s="271"/>
      <c r="RRJ566" s="271"/>
      <c r="RRK566" s="271"/>
      <c r="RRL566" s="271"/>
      <c r="RRM566" s="395"/>
      <c r="RRN566" s="259"/>
      <c r="RRO566" s="259"/>
      <c r="RRP566" s="394"/>
      <c r="RRQ566" s="394"/>
      <c r="RRR566" s="270"/>
      <c r="RRS566" s="263"/>
      <c r="RRT566" s="271"/>
      <c r="RRU566" s="271"/>
      <c r="RRV566" s="271"/>
      <c r="RRW566" s="271"/>
      <c r="RRX566" s="271"/>
      <c r="RRY566" s="395"/>
      <c r="RRZ566" s="259"/>
      <c r="RSA566" s="259"/>
      <c r="RSB566" s="394"/>
      <c r="RSC566" s="394"/>
      <c r="RSD566" s="270"/>
      <c r="RSE566" s="263"/>
      <c r="RSF566" s="271"/>
      <c r="RSG566" s="271"/>
      <c r="RSH566" s="271"/>
      <c r="RSI566" s="271"/>
      <c r="RSJ566" s="271"/>
      <c r="RSK566" s="395"/>
      <c r="RSL566" s="259"/>
      <c r="RSM566" s="259"/>
      <c r="RSN566" s="394"/>
      <c r="RSO566" s="394"/>
      <c r="RSP566" s="270"/>
      <c r="RSQ566" s="263"/>
      <c r="RSR566" s="271"/>
      <c r="RSS566" s="271"/>
      <c r="RST566" s="271"/>
      <c r="RSU566" s="271"/>
      <c r="RSV566" s="271"/>
      <c r="RSW566" s="395"/>
      <c r="RSX566" s="259"/>
      <c r="RSY566" s="259"/>
      <c r="RSZ566" s="394"/>
      <c r="RTA566" s="394"/>
      <c r="RTB566" s="270"/>
      <c r="RTC566" s="263"/>
      <c r="RTD566" s="271"/>
      <c r="RTE566" s="271"/>
      <c r="RTF566" s="271"/>
      <c r="RTG566" s="271"/>
      <c r="RTH566" s="271"/>
      <c r="RTI566" s="395"/>
      <c r="RTJ566" s="259"/>
      <c r="RTK566" s="259"/>
      <c r="RTL566" s="394"/>
      <c r="RTM566" s="394"/>
      <c r="RTN566" s="270"/>
      <c r="RTO566" s="263"/>
      <c r="RTP566" s="271"/>
      <c r="RTQ566" s="271"/>
      <c r="RTR566" s="271"/>
      <c r="RTS566" s="271"/>
      <c r="RTT566" s="271"/>
      <c r="RTU566" s="395"/>
      <c r="RTV566" s="259"/>
      <c r="RTW566" s="259"/>
      <c r="RTX566" s="394"/>
      <c r="RTY566" s="394"/>
      <c r="RTZ566" s="270"/>
      <c r="RUA566" s="263"/>
      <c r="RUB566" s="271"/>
      <c r="RUC566" s="271"/>
      <c r="RUD566" s="271"/>
      <c r="RUE566" s="271"/>
      <c r="RUF566" s="271"/>
      <c r="RUG566" s="395"/>
      <c r="RUH566" s="259"/>
      <c r="RUI566" s="259"/>
      <c r="RUJ566" s="394"/>
      <c r="RUK566" s="394"/>
      <c r="RUL566" s="270"/>
      <c r="RUM566" s="263"/>
      <c r="RUN566" s="271"/>
      <c r="RUO566" s="271"/>
      <c r="RUP566" s="271"/>
      <c r="RUQ566" s="271"/>
      <c r="RUR566" s="271"/>
      <c r="RUS566" s="395"/>
      <c r="RUT566" s="259"/>
      <c r="RUU566" s="259"/>
      <c r="RUV566" s="394"/>
      <c r="RUW566" s="394"/>
      <c r="RUX566" s="270"/>
      <c r="RUY566" s="263"/>
      <c r="RUZ566" s="271"/>
      <c r="RVA566" s="271"/>
      <c r="RVB566" s="271"/>
      <c r="RVC566" s="271"/>
      <c r="RVD566" s="271"/>
      <c r="RVE566" s="395"/>
      <c r="RVF566" s="259"/>
      <c r="RVG566" s="259"/>
      <c r="RVH566" s="394"/>
      <c r="RVI566" s="394"/>
      <c r="RVJ566" s="270"/>
      <c r="RVK566" s="263"/>
      <c r="RVL566" s="271"/>
      <c r="RVM566" s="271"/>
      <c r="RVN566" s="271"/>
      <c r="RVO566" s="271"/>
      <c r="RVP566" s="271"/>
      <c r="RVQ566" s="395"/>
      <c r="RVR566" s="259"/>
      <c r="RVS566" s="259"/>
      <c r="RVT566" s="394"/>
      <c r="RVU566" s="394"/>
      <c r="RVV566" s="270"/>
      <c r="RVW566" s="263"/>
      <c r="RVX566" s="271"/>
      <c r="RVY566" s="271"/>
      <c r="RVZ566" s="271"/>
      <c r="RWA566" s="271"/>
      <c r="RWB566" s="271"/>
      <c r="RWC566" s="395"/>
      <c r="RWD566" s="259"/>
      <c r="RWE566" s="259"/>
      <c r="RWF566" s="394"/>
      <c r="RWG566" s="394"/>
      <c r="RWH566" s="270"/>
      <c r="RWI566" s="263"/>
      <c r="RWJ566" s="271"/>
      <c r="RWK566" s="271"/>
      <c r="RWL566" s="271"/>
      <c r="RWM566" s="271"/>
      <c r="RWN566" s="271"/>
      <c r="RWO566" s="395"/>
      <c r="RWP566" s="259"/>
      <c r="RWQ566" s="259"/>
      <c r="RWR566" s="394"/>
      <c r="RWS566" s="394"/>
      <c r="RWT566" s="270"/>
      <c r="RWU566" s="263"/>
      <c r="RWV566" s="271"/>
      <c r="RWW566" s="271"/>
      <c r="RWX566" s="271"/>
      <c r="RWY566" s="271"/>
      <c r="RWZ566" s="271"/>
      <c r="RXA566" s="395"/>
      <c r="RXB566" s="259"/>
      <c r="RXC566" s="259"/>
      <c r="RXD566" s="394"/>
      <c r="RXE566" s="394"/>
      <c r="RXF566" s="270"/>
      <c r="RXG566" s="263"/>
      <c r="RXH566" s="271"/>
      <c r="RXI566" s="271"/>
      <c r="RXJ566" s="271"/>
      <c r="RXK566" s="271"/>
      <c r="RXL566" s="271"/>
      <c r="RXM566" s="395"/>
      <c r="RXN566" s="259"/>
      <c r="RXO566" s="259"/>
      <c r="RXP566" s="394"/>
      <c r="RXQ566" s="394"/>
      <c r="RXR566" s="270"/>
      <c r="RXS566" s="263"/>
      <c r="RXT566" s="271"/>
      <c r="RXU566" s="271"/>
      <c r="RXV566" s="271"/>
      <c r="RXW566" s="271"/>
      <c r="RXX566" s="271"/>
      <c r="RXY566" s="395"/>
      <c r="RXZ566" s="259"/>
      <c r="RYA566" s="259"/>
      <c r="RYB566" s="394"/>
      <c r="RYC566" s="394"/>
      <c r="RYD566" s="270"/>
      <c r="RYE566" s="263"/>
      <c r="RYF566" s="271"/>
      <c r="RYG566" s="271"/>
      <c r="RYH566" s="271"/>
      <c r="RYI566" s="271"/>
      <c r="RYJ566" s="271"/>
      <c r="RYK566" s="395"/>
      <c r="RYL566" s="259"/>
      <c r="RYM566" s="259"/>
      <c r="RYN566" s="394"/>
      <c r="RYO566" s="394"/>
      <c r="RYP566" s="270"/>
      <c r="RYQ566" s="263"/>
      <c r="RYR566" s="271"/>
      <c r="RYS566" s="271"/>
      <c r="RYT566" s="271"/>
      <c r="RYU566" s="271"/>
      <c r="RYV566" s="271"/>
      <c r="RYW566" s="395"/>
      <c r="RYX566" s="259"/>
      <c r="RYY566" s="259"/>
      <c r="RYZ566" s="394"/>
      <c r="RZA566" s="394"/>
      <c r="RZB566" s="270"/>
      <c r="RZC566" s="263"/>
      <c r="RZD566" s="271"/>
      <c r="RZE566" s="271"/>
      <c r="RZF566" s="271"/>
      <c r="RZG566" s="271"/>
      <c r="RZH566" s="271"/>
      <c r="RZI566" s="395"/>
      <c r="RZJ566" s="259"/>
      <c r="RZK566" s="259"/>
      <c r="RZL566" s="394"/>
      <c r="RZM566" s="394"/>
      <c r="RZN566" s="270"/>
      <c r="RZO566" s="263"/>
      <c r="RZP566" s="271"/>
      <c r="RZQ566" s="271"/>
      <c r="RZR566" s="271"/>
      <c r="RZS566" s="271"/>
      <c r="RZT566" s="271"/>
      <c r="RZU566" s="395"/>
      <c r="RZV566" s="259"/>
      <c r="RZW566" s="259"/>
      <c r="RZX566" s="394"/>
      <c r="RZY566" s="394"/>
      <c r="RZZ566" s="270"/>
      <c r="SAA566" s="263"/>
      <c r="SAB566" s="271"/>
      <c r="SAC566" s="271"/>
      <c r="SAD566" s="271"/>
      <c r="SAE566" s="271"/>
      <c r="SAF566" s="271"/>
      <c r="SAG566" s="395"/>
      <c r="SAH566" s="259"/>
      <c r="SAI566" s="259"/>
      <c r="SAJ566" s="394"/>
      <c r="SAK566" s="394"/>
      <c r="SAL566" s="270"/>
      <c r="SAM566" s="263"/>
      <c r="SAN566" s="271"/>
      <c r="SAO566" s="271"/>
      <c r="SAP566" s="271"/>
      <c r="SAQ566" s="271"/>
      <c r="SAR566" s="271"/>
      <c r="SAS566" s="395"/>
      <c r="SAT566" s="259"/>
      <c r="SAU566" s="259"/>
      <c r="SAV566" s="394"/>
      <c r="SAW566" s="394"/>
      <c r="SAX566" s="270"/>
      <c r="SAY566" s="263"/>
      <c r="SAZ566" s="271"/>
      <c r="SBA566" s="271"/>
      <c r="SBB566" s="271"/>
      <c r="SBC566" s="271"/>
      <c r="SBD566" s="271"/>
      <c r="SBE566" s="395"/>
      <c r="SBF566" s="259"/>
      <c r="SBG566" s="259"/>
      <c r="SBH566" s="394"/>
      <c r="SBI566" s="394"/>
      <c r="SBJ566" s="270"/>
      <c r="SBK566" s="263"/>
      <c r="SBL566" s="271"/>
      <c r="SBM566" s="271"/>
      <c r="SBN566" s="271"/>
      <c r="SBO566" s="271"/>
      <c r="SBP566" s="271"/>
      <c r="SBQ566" s="395"/>
      <c r="SBR566" s="259"/>
      <c r="SBS566" s="259"/>
      <c r="SBT566" s="394"/>
      <c r="SBU566" s="394"/>
      <c r="SBV566" s="270"/>
      <c r="SBW566" s="263"/>
      <c r="SBX566" s="271"/>
      <c r="SBY566" s="271"/>
      <c r="SBZ566" s="271"/>
      <c r="SCA566" s="271"/>
      <c r="SCB566" s="271"/>
      <c r="SCC566" s="395"/>
      <c r="SCD566" s="259"/>
      <c r="SCE566" s="259"/>
      <c r="SCF566" s="394"/>
      <c r="SCG566" s="394"/>
      <c r="SCH566" s="270"/>
      <c r="SCI566" s="263"/>
      <c r="SCJ566" s="271"/>
      <c r="SCK566" s="271"/>
      <c r="SCL566" s="271"/>
      <c r="SCM566" s="271"/>
      <c r="SCN566" s="271"/>
      <c r="SCO566" s="395"/>
      <c r="SCP566" s="259"/>
      <c r="SCQ566" s="259"/>
      <c r="SCR566" s="394"/>
      <c r="SCS566" s="394"/>
      <c r="SCT566" s="270"/>
      <c r="SCU566" s="263"/>
      <c r="SCV566" s="271"/>
      <c r="SCW566" s="271"/>
      <c r="SCX566" s="271"/>
      <c r="SCY566" s="271"/>
      <c r="SCZ566" s="271"/>
      <c r="SDA566" s="395"/>
      <c r="SDB566" s="259"/>
      <c r="SDC566" s="259"/>
      <c r="SDD566" s="394"/>
      <c r="SDE566" s="394"/>
      <c r="SDF566" s="270"/>
      <c r="SDG566" s="263"/>
      <c r="SDH566" s="271"/>
      <c r="SDI566" s="271"/>
      <c r="SDJ566" s="271"/>
      <c r="SDK566" s="271"/>
      <c r="SDL566" s="271"/>
      <c r="SDM566" s="395"/>
      <c r="SDN566" s="259"/>
      <c r="SDO566" s="259"/>
      <c r="SDP566" s="394"/>
      <c r="SDQ566" s="394"/>
      <c r="SDR566" s="270"/>
      <c r="SDS566" s="263"/>
      <c r="SDT566" s="271"/>
      <c r="SDU566" s="271"/>
      <c r="SDV566" s="271"/>
      <c r="SDW566" s="271"/>
      <c r="SDX566" s="271"/>
      <c r="SDY566" s="395"/>
      <c r="SDZ566" s="259"/>
      <c r="SEA566" s="259"/>
      <c r="SEB566" s="394"/>
      <c r="SEC566" s="394"/>
      <c r="SED566" s="270"/>
      <c r="SEE566" s="263"/>
      <c r="SEF566" s="271"/>
      <c r="SEG566" s="271"/>
      <c r="SEH566" s="271"/>
      <c r="SEI566" s="271"/>
      <c r="SEJ566" s="271"/>
      <c r="SEK566" s="395"/>
      <c r="SEL566" s="259"/>
      <c r="SEM566" s="259"/>
      <c r="SEN566" s="394"/>
      <c r="SEO566" s="394"/>
      <c r="SEP566" s="270"/>
      <c r="SEQ566" s="263"/>
      <c r="SER566" s="271"/>
      <c r="SES566" s="271"/>
      <c r="SET566" s="271"/>
      <c r="SEU566" s="271"/>
      <c r="SEV566" s="271"/>
      <c r="SEW566" s="395"/>
      <c r="SEX566" s="259"/>
      <c r="SEY566" s="259"/>
      <c r="SEZ566" s="394"/>
      <c r="SFA566" s="394"/>
      <c r="SFB566" s="270"/>
      <c r="SFC566" s="263"/>
      <c r="SFD566" s="271"/>
      <c r="SFE566" s="271"/>
      <c r="SFF566" s="271"/>
      <c r="SFG566" s="271"/>
      <c r="SFH566" s="271"/>
      <c r="SFI566" s="395"/>
      <c r="SFJ566" s="259"/>
      <c r="SFK566" s="259"/>
      <c r="SFL566" s="394"/>
      <c r="SFM566" s="394"/>
      <c r="SFN566" s="270"/>
      <c r="SFO566" s="263"/>
      <c r="SFP566" s="271"/>
      <c r="SFQ566" s="271"/>
      <c r="SFR566" s="271"/>
      <c r="SFS566" s="271"/>
      <c r="SFT566" s="271"/>
      <c r="SFU566" s="395"/>
      <c r="SFV566" s="259"/>
      <c r="SFW566" s="259"/>
      <c r="SFX566" s="394"/>
      <c r="SFY566" s="394"/>
      <c r="SFZ566" s="270"/>
      <c r="SGA566" s="263"/>
      <c r="SGB566" s="271"/>
      <c r="SGC566" s="271"/>
      <c r="SGD566" s="271"/>
      <c r="SGE566" s="271"/>
      <c r="SGF566" s="271"/>
      <c r="SGG566" s="395"/>
      <c r="SGH566" s="259"/>
      <c r="SGI566" s="259"/>
      <c r="SGJ566" s="394"/>
      <c r="SGK566" s="394"/>
      <c r="SGL566" s="270"/>
      <c r="SGM566" s="263"/>
      <c r="SGN566" s="271"/>
      <c r="SGO566" s="271"/>
      <c r="SGP566" s="271"/>
      <c r="SGQ566" s="271"/>
      <c r="SGR566" s="271"/>
      <c r="SGS566" s="395"/>
      <c r="SGT566" s="259"/>
      <c r="SGU566" s="259"/>
      <c r="SGV566" s="394"/>
      <c r="SGW566" s="394"/>
      <c r="SGX566" s="270"/>
      <c r="SGY566" s="263"/>
      <c r="SGZ566" s="271"/>
      <c r="SHA566" s="271"/>
      <c r="SHB566" s="271"/>
      <c r="SHC566" s="271"/>
      <c r="SHD566" s="271"/>
      <c r="SHE566" s="395"/>
      <c r="SHF566" s="259"/>
      <c r="SHG566" s="259"/>
      <c r="SHH566" s="394"/>
      <c r="SHI566" s="394"/>
      <c r="SHJ566" s="270"/>
      <c r="SHK566" s="263"/>
      <c r="SHL566" s="271"/>
      <c r="SHM566" s="271"/>
      <c r="SHN566" s="271"/>
      <c r="SHO566" s="271"/>
      <c r="SHP566" s="271"/>
      <c r="SHQ566" s="395"/>
      <c r="SHR566" s="259"/>
      <c r="SHS566" s="259"/>
      <c r="SHT566" s="394"/>
      <c r="SHU566" s="394"/>
      <c r="SHV566" s="270"/>
      <c r="SHW566" s="263"/>
      <c r="SHX566" s="271"/>
      <c r="SHY566" s="271"/>
      <c r="SHZ566" s="271"/>
      <c r="SIA566" s="271"/>
      <c r="SIB566" s="271"/>
      <c r="SIC566" s="395"/>
      <c r="SID566" s="259"/>
      <c r="SIE566" s="259"/>
      <c r="SIF566" s="394"/>
      <c r="SIG566" s="394"/>
      <c r="SIH566" s="270"/>
      <c r="SII566" s="263"/>
      <c r="SIJ566" s="271"/>
      <c r="SIK566" s="271"/>
      <c r="SIL566" s="271"/>
      <c r="SIM566" s="271"/>
      <c r="SIN566" s="271"/>
      <c r="SIO566" s="395"/>
      <c r="SIP566" s="259"/>
      <c r="SIQ566" s="259"/>
      <c r="SIR566" s="394"/>
      <c r="SIS566" s="394"/>
      <c r="SIT566" s="270"/>
      <c r="SIU566" s="263"/>
      <c r="SIV566" s="271"/>
      <c r="SIW566" s="271"/>
      <c r="SIX566" s="271"/>
      <c r="SIY566" s="271"/>
      <c r="SIZ566" s="271"/>
      <c r="SJA566" s="395"/>
      <c r="SJB566" s="259"/>
      <c r="SJC566" s="259"/>
      <c r="SJD566" s="394"/>
      <c r="SJE566" s="394"/>
      <c r="SJF566" s="270"/>
      <c r="SJG566" s="263"/>
      <c r="SJH566" s="271"/>
      <c r="SJI566" s="271"/>
      <c r="SJJ566" s="271"/>
      <c r="SJK566" s="271"/>
      <c r="SJL566" s="271"/>
      <c r="SJM566" s="395"/>
      <c r="SJN566" s="259"/>
      <c r="SJO566" s="259"/>
      <c r="SJP566" s="394"/>
      <c r="SJQ566" s="394"/>
      <c r="SJR566" s="270"/>
      <c r="SJS566" s="263"/>
      <c r="SJT566" s="271"/>
      <c r="SJU566" s="271"/>
      <c r="SJV566" s="271"/>
      <c r="SJW566" s="271"/>
      <c r="SJX566" s="271"/>
      <c r="SJY566" s="395"/>
      <c r="SJZ566" s="259"/>
      <c r="SKA566" s="259"/>
      <c r="SKB566" s="394"/>
      <c r="SKC566" s="394"/>
      <c r="SKD566" s="270"/>
      <c r="SKE566" s="263"/>
      <c r="SKF566" s="271"/>
      <c r="SKG566" s="271"/>
      <c r="SKH566" s="271"/>
      <c r="SKI566" s="271"/>
      <c r="SKJ566" s="271"/>
      <c r="SKK566" s="395"/>
      <c r="SKL566" s="259"/>
      <c r="SKM566" s="259"/>
      <c r="SKN566" s="394"/>
      <c r="SKO566" s="394"/>
      <c r="SKP566" s="270"/>
      <c r="SKQ566" s="263"/>
      <c r="SKR566" s="271"/>
      <c r="SKS566" s="271"/>
      <c r="SKT566" s="271"/>
      <c r="SKU566" s="271"/>
      <c r="SKV566" s="271"/>
      <c r="SKW566" s="395"/>
      <c r="SKX566" s="259"/>
      <c r="SKY566" s="259"/>
      <c r="SKZ566" s="394"/>
      <c r="SLA566" s="394"/>
      <c r="SLB566" s="270"/>
      <c r="SLC566" s="263"/>
      <c r="SLD566" s="271"/>
      <c r="SLE566" s="271"/>
      <c r="SLF566" s="271"/>
      <c r="SLG566" s="271"/>
      <c r="SLH566" s="271"/>
      <c r="SLI566" s="395"/>
      <c r="SLJ566" s="259"/>
      <c r="SLK566" s="259"/>
      <c r="SLL566" s="394"/>
      <c r="SLM566" s="394"/>
      <c r="SLN566" s="270"/>
      <c r="SLO566" s="263"/>
      <c r="SLP566" s="271"/>
      <c r="SLQ566" s="271"/>
      <c r="SLR566" s="271"/>
      <c r="SLS566" s="271"/>
      <c r="SLT566" s="271"/>
      <c r="SLU566" s="395"/>
      <c r="SLV566" s="259"/>
      <c r="SLW566" s="259"/>
      <c r="SLX566" s="394"/>
      <c r="SLY566" s="394"/>
      <c r="SLZ566" s="270"/>
      <c r="SMA566" s="263"/>
      <c r="SMB566" s="271"/>
      <c r="SMC566" s="271"/>
      <c r="SMD566" s="271"/>
      <c r="SME566" s="271"/>
      <c r="SMF566" s="271"/>
      <c r="SMG566" s="395"/>
      <c r="SMH566" s="259"/>
      <c r="SMI566" s="259"/>
      <c r="SMJ566" s="394"/>
      <c r="SMK566" s="394"/>
      <c r="SML566" s="270"/>
      <c r="SMM566" s="263"/>
      <c r="SMN566" s="271"/>
      <c r="SMO566" s="271"/>
      <c r="SMP566" s="271"/>
      <c r="SMQ566" s="271"/>
      <c r="SMR566" s="271"/>
      <c r="SMS566" s="395"/>
      <c r="SMT566" s="259"/>
      <c r="SMU566" s="259"/>
      <c r="SMV566" s="394"/>
      <c r="SMW566" s="394"/>
      <c r="SMX566" s="270"/>
      <c r="SMY566" s="263"/>
      <c r="SMZ566" s="271"/>
      <c r="SNA566" s="271"/>
      <c r="SNB566" s="271"/>
      <c r="SNC566" s="271"/>
      <c r="SND566" s="271"/>
      <c r="SNE566" s="395"/>
      <c r="SNF566" s="259"/>
      <c r="SNG566" s="259"/>
      <c r="SNH566" s="394"/>
      <c r="SNI566" s="394"/>
      <c r="SNJ566" s="270"/>
      <c r="SNK566" s="263"/>
      <c r="SNL566" s="271"/>
      <c r="SNM566" s="271"/>
      <c r="SNN566" s="271"/>
      <c r="SNO566" s="271"/>
      <c r="SNP566" s="271"/>
      <c r="SNQ566" s="395"/>
      <c r="SNR566" s="259"/>
      <c r="SNS566" s="259"/>
      <c r="SNT566" s="394"/>
      <c r="SNU566" s="394"/>
      <c r="SNV566" s="270"/>
      <c r="SNW566" s="263"/>
      <c r="SNX566" s="271"/>
      <c r="SNY566" s="271"/>
      <c r="SNZ566" s="271"/>
      <c r="SOA566" s="271"/>
      <c r="SOB566" s="271"/>
      <c r="SOC566" s="395"/>
      <c r="SOD566" s="259"/>
      <c r="SOE566" s="259"/>
      <c r="SOF566" s="394"/>
      <c r="SOG566" s="394"/>
      <c r="SOH566" s="270"/>
      <c r="SOI566" s="263"/>
      <c r="SOJ566" s="271"/>
      <c r="SOK566" s="271"/>
      <c r="SOL566" s="271"/>
      <c r="SOM566" s="271"/>
      <c r="SON566" s="271"/>
      <c r="SOO566" s="395"/>
      <c r="SOP566" s="259"/>
      <c r="SOQ566" s="259"/>
      <c r="SOR566" s="394"/>
      <c r="SOS566" s="394"/>
      <c r="SOT566" s="270"/>
      <c r="SOU566" s="263"/>
      <c r="SOV566" s="271"/>
      <c r="SOW566" s="271"/>
      <c r="SOX566" s="271"/>
      <c r="SOY566" s="271"/>
      <c r="SOZ566" s="271"/>
      <c r="SPA566" s="395"/>
      <c r="SPB566" s="259"/>
      <c r="SPC566" s="259"/>
      <c r="SPD566" s="394"/>
      <c r="SPE566" s="394"/>
      <c r="SPF566" s="270"/>
      <c r="SPG566" s="263"/>
      <c r="SPH566" s="271"/>
      <c r="SPI566" s="271"/>
      <c r="SPJ566" s="271"/>
      <c r="SPK566" s="271"/>
      <c r="SPL566" s="271"/>
      <c r="SPM566" s="395"/>
      <c r="SPN566" s="259"/>
      <c r="SPO566" s="259"/>
      <c r="SPP566" s="394"/>
      <c r="SPQ566" s="394"/>
      <c r="SPR566" s="270"/>
      <c r="SPS566" s="263"/>
      <c r="SPT566" s="271"/>
      <c r="SPU566" s="271"/>
      <c r="SPV566" s="271"/>
      <c r="SPW566" s="271"/>
      <c r="SPX566" s="271"/>
      <c r="SPY566" s="395"/>
      <c r="SPZ566" s="259"/>
      <c r="SQA566" s="259"/>
      <c r="SQB566" s="394"/>
      <c r="SQC566" s="394"/>
      <c r="SQD566" s="270"/>
      <c r="SQE566" s="263"/>
      <c r="SQF566" s="271"/>
      <c r="SQG566" s="271"/>
      <c r="SQH566" s="271"/>
      <c r="SQI566" s="271"/>
      <c r="SQJ566" s="271"/>
      <c r="SQK566" s="395"/>
      <c r="SQL566" s="259"/>
      <c r="SQM566" s="259"/>
      <c r="SQN566" s="394"/>
      <c r="SQO566" s="394"/>
      <c r="SQP566" s="270"/>
      <c r="SQQ566" s="263"/>
      <c r="SQR566" s="271"/>
      <c r="SQS566" s="271"/>
      <c r="SQT566" s="271"/>
      <c r="SQU566" s="271"/>
      <c r="SQV566" s="271"/>
      <c r="SQW566" s="395"/>
      <c r="SQX566" s="259"/>
      <c r="SQY566" s="259"/>
      <c r="SQZ566" s="394"/>
      <c r="SRA566" s="394"/>
      <c r="SRB566" s="270"/>
      <c r="SRC566" s="263"/>
      <c r="SRD566" s="271"/>
      <c r="SRE566" s="271"/>
      <c r="SRF566" s="271"/>
      <c r="SRG566" s="271"/>
      <c r="SRH566" s="271"/>
      <c r="SRI566" s="395"/>
      <c r="SRJ566" s="259"/>
      <c r="SRK566" s="259"/>
      <c r="SRL566" s="394"/>
      <c r="SRM566" s="394"/>
      <c r="SRN566" s="270"/>
      <c r="SRO566" s="263"/>
      <c r="SRP566" s="271"/>
      <c r="SRQ566" s="271"/>
      <c r="SRR566" s="271"/>
      <c r="SRS566" s="271"/>
      <c r="SRT566" s="271"/>
      <c r="SRU566" s="395"/>
      <c r="SRV566" s="259"/>
      <c r="SRW566" s="259"/>
      <c r="SRX566" s="394"/>
      <c r="SRY566" s="394"/>
      <c r="SRZ566" s="270"/>
      <c r="SSA566" s="263"/>
      <c r="SSB566" s="271"/>
      <c r="SSC566" s="271"/>
      <c r="SSD566" s="271"/>
      <c r="SSE566" s="271"/>
      <c r="SSF566" s="271"/>
      <c r="SSG566" s="395"/>
      <c r="SSH566" s="259"/>
      <c r="SSI566" s="259"/>
      <c r="SSJ566" s="394"/>
      <c r="SSK566" s="394"/>
      <c r="SSL566" s="270"/>
      <c r="SSM566" s="263"/>
      <c r="SSN566" s="271"/>
      <c r="SSO566" s="271"/>
      <c r="SSP566" s="271"/>
      <c r="SSQ566" s="271"/>
      <c r="SSR566" s="271"/>
      <c r="SSS566" s="395"/>
      <c r="SST566" s="259"/>
      <c r="SSU566" s="259"/>
      <c r="SSV566" s="394"/>
      <c r="SSW566" s="394"/>
      <c r="SSX566" s="270"/>
      <c r="SSY566" s="263"/>
      <c r="SSZ566" s="271"/>
      <c r="STA566" s="271"/>
      <c r="STB566" s="271"/>
      <c r="STC566" s="271"/>
      <c r="STD566" s="271"/>
      <c r="STE566" s="395"/>
      <c r="STF566" s="259"/>
      <c r="STG566" s="259"/>
      <c r="STH566" s="394"/>
      <c r="STI566" s="394"/>
      <c r="STJ566" s="270"/>
      <c r="STK566" s="263"/>
      <c r="STL566" s="271"/>
      <c r="STM566" s="271"/>
      <c r="STN566" s="271"/>
      <c r="STO566" s="271"/>
      <c r="STP566" s="271"/>
      <c r="STQ566" s="395"/>
      <c r="STR566" s="259"/>
      <c r="STS566" s="259"/>
      <c r="STT566" s="394"/>
      <c r="STU566" s="394"/>
      <c r="STV566" s="270"/>
      <c r="STW566" s="263"/>
      <c r="STX566" s="271"/>
      <c r="STY566" s="271"/>
      <c r="STZ566" s="271"/>
      <c r="SUA566" s="271"/>
      <c r="SUB566" s="271"/>
      <c r="SUC566" s="395"/>
      <c r="SUD566" s="259"/>
      <c r="SUE566" s="259"/>
      <c r="SUF566" s="394"/>
      <c r="SUG566" s="394"/>
      <c r="SUH566" s="270"/>
      <c r="SUI566" s="263"/>
      <c r="SUJ566" s="271"/>
      <c r="SUK566" s="271"/>
      <c r="SUL566" s="271"/>
      <c r="SUM566" s="271"/>
      <c r="SUN566" s="271"/>
      <c r="SUO566" s="395"/>
      <c r="SUP566" s="259"/>
      <c r="SUQ566" s="259"/>
      <c r="SUR566" s="394"/>
      <c r="SUS566" s="394"/>
      <c r="SUT566" s="270"/>
      <c r="SUU566" s="263"/>
      <c r="SUV566" s="271"/>
      <c r="SUW566" s="271"/>
      <c r="SUX566" s="271"/>
      <c r="SUY566" s="271"/>
      <c r="SUZ566" s="271"/>
      <c r="SVA566" s="395"/>
      <c r="SVB566" s="259"/>
      <c r="SVC566" s="259"/>
      <c r="SVD566" s="394"/>
      <c r="SVE566" s="394"/>
      <c r="SVF566" s="270"/>
      <c r="SVG566" s="263"/>
      <c r="SVH566" s="271"/>
      <c r="SVI566" s="271"/>
      <c r="SVJ566" s="271"/>
      <c r="SVK566" s="271"/>
      <c r="SVL566" s="271"/>
      <c r="SVM566" s="395"/>
      <c r="SVN566" s="259"/>
      <c r="SVO566" s="259"/>
      <c r="SVP566" s="394"/>
      <c r="SVQ566" s="394"/>
      <c r="SVR566" s="270"/>
      <c r="SVS566" s="263"/>
      <c r="SVT566" s="271"/>
      <c r="SVU566" s="271"/>
      <c r="SVV566" s="271"/>
      <c r="SVW566" s="271"/>
      <c r="SVX566" s="271"/>
      <c r="SVY566" s="395"/>
      <c r="SVZ566" s="259"/>
      <c r="SWA566" s="259"/>
      <c r="SWB566" s="394"/>
      <c r="SWC566" s="394"/>
      <c r="SWD566" s="270"/>
      <c r="SWE566" s="263"/>
      <c r="SWF566" s="271"/>
      <c r="SWG566" s="271"/>
      <c r="SWH566" s="271"/>
      <c r="SWI566" s="271"/>
      <c r="SWJ566" s="271"/>
      <c r="SWK566" s="395"/>
      <c r="SWL566" s="259"/>
      <c r="SWM566" s="259"/>
      <c r="SWN566" s="394"/>
      <c r="SWO566" s="394"/>
      <c r="SWP566" s="270"/>
      <c r="SWQ566" s="263"/>
      <c r="SWR566" s="271"/>
      <c r="SWS566" s="271"/>
      <c r="SWT566" s="271"/>
      <c r="SWU566" s="271"/>
      <c r="SWV566" s="271"/>
      <c r="SWW566" s="395"/>
      <c r="SWX566" s="259"/>
      <c r="SWY566" s="259"/>
      <c r="SWZ566" s="394"/>
      <c r="SXA566" s="394"/>
      <c r="SXB566" s="270"/>
      <c r="SXC566" s="263"/>
      <c r="SXD566" s="271"/>
      <c r="SXE566" s="271"/>
      <c r="SXF566" s="271"/>
      <c r="SXG566" s="271"/>
      <c r="SXH566" s="271"/>
      <c r="SXI566" s="395"/>
      <c r="SXJ566" s="259"/>
      <c r="SXK566" s="259"/>
      <c r="SXL566" s="394"/>
      <c r="SXM566" s="394"/>
      <c r="SXN566" s="270"/>
      <c r="SXO566" s="263"/>
      <c r="SXP566" s="271"/>
      <c r="SXQ566" s="271"/>
      <c r="SXR566" s="271"/>
      <c r="SXS566" s="271"/>
      <c r="SXT566" s="271"/>
      <c r="SXU566" s="395"/>
      <c r="SXV566" s="259"/>
      <c r="SXW566" s="259"/>
      <c r="SXX566" s="394"/>
      <c r="SXY566" s="394"/>
      <c r="SXZ566" s="270"/>
      <c r="SYA566" s="263"/>
      <c r="SYB566" s="271"/>
      <c r="SYC566" s="271"/>
      <c r="SYD566" s="271"/>
      <c r="SYE566" s="271"/>
      <c r="SYF566" s="271"/>
      <c r="SYG566" s="395"/>
      <c r="SYH566" s="259"/>
      <c r="SYI566" s="259"/>
      <c r="SYJ566" s="394"/>
      <c r="SYK566" s="394"/>
      <c r="SYL566" s="270"/>
      <c r="SYM566" s="263"/>
      <c r="SYN566" s="271"/>
      <c r="SYO566" s="271"/>
      <c r="SYP566" s="271"/>
      <c r="SYQ566" s="271"/>
      <c r="SYR566" s="271"/>
      <c r="SYS566" s="395"/>
      <c r="SYT566" s="259"/>
      <c r="SYU566" s="259"/>
      <c r="SYV566" s="394"/>
      <c r="SYW566" s="394"/>
      <c r="SYX566" s="270"/>
      <c r="SYY566" s="263"/>
      <c r="SYZ566" s="271"/>
      <c r="SZA566" s="271"/>
      <c r="SZB566" s="271"/>
      <c r="SZC566" s="271"/>
      <c r="SZD566" s="271"/>
      <c r="SZE566" s="395"/>
      <c r="SZF566" s="259"/>
      <c r="SZG566" s="259"/>
      <c r="SZH566" s="394"/>
      <c r="SZI566" s="394"/>
      <c r="SZJ566" s="270"/>
      <c r="SZK566" s="263"/>
      <c r="SZL566" s="271"/>
      <c r="SZM566" s="271"/>
      <c r="SZN566" s="271"/>
      <c r="SZO566" s="271"/>
      <c r="SZP566" s="271"/>
      <c r="SZQ566" s="395"/>
      <c r="SZR566" s="259"/>
      <c r="SZS566" s="259"/>
      <c r="SZT566" s="394"/>
      <c r="SZU566" s="394"/>
      <c r="SZV566" s="270"/>
      <c r="SZW566" s="263"/>
      <c r="SZX566" s="271"/>
      <c r="SZY566" s="271"/>
      <c r="SZZ566" s="271"/>
      <c r="TAA566" s="271"/>
      <c r="TAB566" s="271"/>
      <c r="TAC566" s="395"/>
      <c r="TAD566" s="259"/>
      <c r="TAE566" s="259"/>
      <c r="TAF566" s="394"/>
      <c r="TAG566" s="394"/>
      <c r="TAH566" s="270"/>
      <c r="TAI566" s="263"/>
      <c r="TAJ566" s="271"/>
      <c r="TAK566" s="271"/>
      <c r="TAL566" s="271"/>
      <c r="TAM566" s="271"/>
      <c r="TAN566" s="271"/>
      <c r="TAO566" s="395"/>
      <c r="TAP566" s="259"/>
      <c r="TAQ566" s="259"/>
      <c r="TAR566" s="394"/>
      <c r="TAS566" s="394"/>
      <c r="TAT566" s="270"/>
      <c r="TAU566" s="263"/>
      <c r="TAV566" s="271"/>
      <c r="TAW566" s="271"/>
      <c r="TAX566" s="271"/>
      <c r="TAY566" s="271"/>
      <c r="TAZ566" s="271"/>
      <c r="TBA566" s="395"/>
      <c r="TBB566" s="259"/>
      <c r="TBC566" s="259"/>
      <c r="TBD566" s="394"/>
      <c r="TBE566" s="394"/>
      <c r="TBF566" s="270"/>
      <c r="TBG566" s="263"/>
      <c r="TBH566" s="271"/>
      <c r="TBI566" s="271"/>
      <c r="TBJ566" s="271"/>
      <c r="TBK566" s="271"/>
      <c r="TBL566" s="271"/>
      <c r="TBM566" s="395"/>
      <c r="TBN566" s="259"/>
      <c r="TBO566" s="259"/>
      <c r="TBP566" s="394"/>
      <c r="TBQ566" s="394"/>
      <c r="TBR566" s="270"/>
      <c r="TBS566" s="263"/>
      <c r="TBT566" s="271"/>
      <c r="TBU566" s="271"/>
      <c r="TBV566" s="271"/>
      <c r="TBW566" s="271"/>
      <c r="TBX566" s="271"/>
      <c r="TBY566" s="395"/>
      <c r="TBZ566" s="259"/>
      <c r="TCA566" s="259"/>
      <c r="TCB566" s="394"/>
      <c r="TCC566" s="394"/>
      <c r="TCD566" s="270"/>
      <c r="TCE566" s="263"/>
      <c r="TCF566" s="271"/>
      <c r="TCG566" s="271"/>
      <c r="TCH566" s="271"/>
      <c r="TCI566" s="271"/>
      <c r="TCJ566" s="271"/>
      <c r="TCK566" s="395"/>
      <c r="TCL566" s="259"/>
      <c r="TCM566" s="259"/>
      <c r="TCN566" s="394"/>
      <c r="TCO566" s="394"/>
      <c r="TCP566" s="270"/>
      <c r="TCQ566" s="263"/>
      <c r="TCR566" s="271"/>
      <c r="TCS566" s="271"/>
      <c r="TCT566" s="271"/>
      <c r="TCU566" s="271"/>
      <c r="TCV566" s="271"/>
      <c r="TCW566" s="395"/>
      <c r="TCX566" s="259"/>
      <c r="TCY566" s="259"/>
      <c r="TCZ566" s="394"/>
      <c r="TDA566" s="394"/>
      <c r="TDB566" s="270"/>
      <c r="TDC566" s="263"/>
      <c r="TDD566" s="271"/>
      <c r="TDE566" s="271"/>
      <c r="TDF566" s="271"/>
      <c r="TDG566" s="271"/>
      <c r="TDH566" s="271"/>
      <c r="TDI566" s="395"/>
      <c r="TDJ566" s="259"/>
      <c r="TDK566" s="259"/>
      <c r="TDL566" s="394"/>
      <c r="TDM566" s="394"/>
      <c r="TDN566" s="270"/>
      <c r="TDO566" s="263"/>
      <c r="TDP566" s="271"/>
      <c r="TDQ566" s="271"/>
      <c r="TDR566" s="271"/>
      <c r="TDS566" s="271"/>
      <c r="TDT566" s="271"/>
      <c r="TDU566" s="395"/>
      <c r="TDV566" s="259"/>
      <c r="TDW566" s="259"/>
      <c r="TDX566" s="394"/>
      <c r="TDY566" s="394"/>
      <c r="TDZ566" s="270"/>
      <c r="TEA566" s="263"/>
      <c r="TEB566" s="271"/>
      <c r="TEC566" s="271"/>
      <c r="TED566" s="271"/>
      <c r="TEE566" s="271"/>
      <c r="TEF566" s="271"/>
      <c r="TEG566" s="395"/>
      <c r="TEH566" s="259"/>
      <c r="TEI566" s="259"/>
      <c r="TEJ566" s="394"/>
      <c r="TEK566" s="394"/>
      <c r="TEL566" s="270"/>
      <c r="TEM566" s="263"/>
      <c r="TEN566" s="271"/>
      <c r="TEO566" s="271"/>
      <c r="TEP566" s="271"/>
      <c r="TEQ566" s="271"/>
      <c r="TER566" s="271"/>
      <c r="TES566" s="395"/>
      <c r="TET566" s="259"/>
      <c r="TEU566" s="259"/>
      <c r="TEV566" s="394"/>
      <c r="TEW566" s="394"/>
      <c r="TEX566" s="270"/>
      <c r="TEY566" s="263"/>
      <c r="TEZ566" s="271"/>
      <c r="TFA566" s="271"/>
      <c r="TFB566" s="271"/>
      <c r="TFC566" s="271"/>
      <c r="TFD566" s="271"/>
      <c r="TFE566" s="395"/>
      <c r="TFF566" s="259"/>
      <c r="TFG566" s="259"/>
      <c r="TFH566" s="394"/>
      <c r="TFI566" s="394"/>
      <c r="TFJ566" s="270"/>
      <c r="TFK566" s="263"/>
      <c r="TFL566" s="271"/>
      <c r="TFM566" s="271"/>
      <c r="TFN566" s="271"/>
      <c r="TFO566" s="271"/>
      <c r="TFP566" s="271"/>
      <c r="TFQ566" s="395"/>
      <c r="TFR566" s="259"/>
      <c r="TFS566" s="259"/>
      <c r="TFT566" s="394"/>
      <c r="TFU566" s="394"/>
      <c r="TFV566" s="270"/>
      <c r="TFW566" s="263"/>
      <c r="TFX566" s="271"/>
      <c r="TFY566" s="271"/>
      <c r="TFZ566" s="271"/>
      <c r="TGA566" s="271"/>
      <c r="TGB566" s="271"/>
      <c r="TGC566" s="395"/>
      <c r="TGD566" s="259"/>
      <c r="TGE566" s="259"/>
      <c r="TGF566" s="394"/>
      <c r="TGG566" s="394"/>
      <c r="TGH566" s="270"/>
      <c r="TGI566" s="263"/>
      <c r="TGJ566" s="271"/>
      <c r="TGK566" s="271"/>
      <c r="TGL566" s="271"/>
      <c r="TGM566" s="271"/>
      <c r="TGN566" s="271"/>
      <c r="TGO566" s="395"/>
      <c r="TGP566" s="259"/>
      <c r="TGQ566" s="259"/>
      <c r="TGR566" s="394"/>
      <c r="TGS566" s="394"/>
      <c r="TGT566" s="270"/>
      <c r="TGU566" s="263"/>
      <c r="TGV566" s="271"/>
      <c r="TGW566" s="271"/>
      <c r="TGX566" s="271"/>
      <c r="TGY566" s="271"/>
      <c r="TGZ566" s="271"/>
      <c r="THA566" s="395"/>
      <c r="THB566" s="259"/>
      <c r="THC566" s="259"/>
      <c r="THD566" s="394"/>
      <c r="THE566" s="394"/>
      <c r="THF566" s="270"/>
      <c r="THG566" s="263"/>
      <c r="THH566" s="271"/>
      <c r="THI566" s="271"/>
      <c r="THJ566" s="271"/>
      <c r="THK566" s="271"/>
      <c r="THL566" s="271"/>
      <c r="THM566" s="395"/>
      <c r="THN566" s="259"/>
      <c r="THO566" s="259"/>
      <c r="THP566" s="394"/>
      <c r="THQ566" s="394"/>
      <c r="THR566" s="270"/>
      <c r="THS566" s="263"/>
      <c r="THT566" s="271"/>
      <c r="THU566" s="271"/>
      <c r="THV566" s="271"/>
      <c r="THW566" s="271"/>
      <c r="THX566" s="271"/>
      <c r="THY566" s="395"/>
      <c r="THZ566" s="259"/>
      <c r="TIA566" s="259"/>
      <c r="TIB566" s="394"/>
      <c r="TIC566" s="394"/>
      <c r="TID566" s="270"/>
      <c r="TIE566" s="263"/>
      <c r="TIF566" s="271"/>
      <c r="TIG566" s="271"/>
      <c r="TIH566" s="271"/>
      <c r="TII566" s="271"/>
      <c r="TIJ566" s="271"/>
      <c r="TIK566" s="395"/>
      <c r="TIL566" s="259"/>
      <c r="TIM566" s="259"/>
      <c r="TIN566" s="394"/>
      <c r="TIO566" s="394"/>
      <c r="TIP566" s="270"/>
      <c r="TIQ566" s="263"/>
      <c r="TIR566" s="271"/>
      <c r="TIS566" s="271"/>
      <c r="TIT566" s="271"/>
      <c r="TIU566" s="271"/>
      <c r="TIV566" s="271"/>
      <c r="TIW566" s="395"/>
      <c r="TIX566" s="259"/>
      <c r="TIY566" s="259"/>
      <c r="TIZ566" s="394"/>
      <c r="TJA566" s="394"/>
      <c r="TJB566" s="270"/>
      <c r="TJC566" s="263"/>
      <c r="TJD566" s="271"/>
      <c r="TJE566" s="271"/>
      <c r="TJF566" s="271"/>
      <c r="TJG566" s="271"/>
      <c r="TJH566" s="271"/>
      <c r="TJI566" s="395"/>
      <c r="TJJ566" s="259"/>
      <c r="TJK566" s="259"/>
      <c r="TJL566" s="394"/>
      <c r="TJM566" s="394"/>
      <c r="TJN566" s="270"/>
      <c r="TJO566" s="263"/>
      <c r="TJP566" s="271"/>
      <c r="TJQ566" s="271"/>
      <c r="TJR566" s="271"/>
      <c r="TJS566" s="271"/>
      <c r="TJT566" s="271"/>
      <c r="TJU566" s="395"/>
      <c r="TJV566" s="259"/>
      <c r="TJW566" s="259"/>
      <c r="TJX566" s="394"/>
      <c r="TJY566" s="394"/>
      <c r="TJZ566" s="270"/>
      <c r="TKA566" s="263"/>
      <c r="TKB566" s="271"/>
      <c r="TKC566" s="271"/>
      <c r="TKD566" s="271"/>
      <c r="TKE566" s="271"/>
      <c r="TKF566" s="271"/>
      <c r="TKG566" s="395"/>
      <c r="TKH566" s="259"/>
      <c r="TKI566" s="259"/>
      <c r="TKJ566" s="394"/>
      <c r="TKK566" s="394"/>
      <c r="TKL566" s="270"/>
      <c r="TKM566" s="263"/>
      <c r="TKN566" s="271"/>
      <c r="TKO566" s="271"/>
      <c r="TKP566" s="271"/>
      <c r="TKQ566" s="271"/>
      <c r="TKR566" s="271"/>
      <c r="TKS566" s="395"/>
      <c r="TKT566" s="259"/>
      <c r="TKU566" s="259"/>
      <c r="TKV566" s="394"/>
      <c r="TKW566" s="394"/>
      <c r="TKX566" s="270"/>
      <c r="TKY566" s="263"/>
      <c r="TKZ566" s="271"/>
      <c r="TLA566" s="271"/>
      <c r="TLB566" s="271"/>
      <c r="TLC566" s="271"/>
      <c r="TLD566" s="271"/>
      <c r="TLE566" s="395"/>
      <c r="TLF566" s="259"/>
      <c r="TLG566" s="259"/>
      <c r="TLH566" s="394"/>
      <c r="TLI566" s="394"/>
      <c r="TLJ566" s="270"/>
      <c r="TLK566" s="263"/>
      <c r="TLL566" s="271"/>
      <c r="TLM566" s="271"/>
      <c r="TLN566" s="271"/>
      <c r="TLO566" s="271"/>
      <c r="TLP566" s="271"/>
      <c r="TLQ566" s="395"/>
      <c r="TLR566" s="259"/>
      <c r="TLS566" s="259"/>
      <c r="TLT566" s="394"/>
      <c r="TLU566" s="394"/>
      <c r="TLV566" s="270"/>
      <c r="TLW566" s="263"/>
      <c r="TLX566" s="271"/>
      <c r="TLY566" s="271"/>
      <c r="TLZ566" s="271"/>
      <c r="TMA566" s="271"/>
      <c r="TMB566" s="271"/>
      <c r="TMC566" s="395"/>
      <c r="TMD566" s="259"/>
      <c r="TME566" s="259"/>
      <c r="TMF566" s="394"/>
      <c r="TMG566" s="394"/>
      <c r="TMH566" s="270"/>
      <c r="TMI566" s="263"/>
      <c r="TMJ566" s="271"/>
      <c r="TMK566" s="271"/>
      <c r="TML566" s="271"/>
      <c r="TMM566" s="271"/>
      <c r="TMN566" s="271"/>
      <c r="TMO566" s="395"/>
      <c r="TMP566" s="259"/>
      <c r="TMQ566" s="259"/>
      <c r="TMR566" s="394"/>
      <c r="TMS566" s="394"/>
      <c r="TMT566" s="270"/>
      <c r="TMU566" s="263"/>
      <c r="TMV566" s="271"/>
      <c r="TMW566" s="271"/>
      <c r="TMX566" s="271"/>
      <c r="TMY566" s="271"/>
      <c r="TMZ566" s="271"/>
      <c r="TNA566" s="395"/>
      <c r="TNB566" s="259"/>
      <c r="TNC566" s="259"/>
      <c r="TND566" s="394"/>
      <c r="TNE566" s="394"/>
      <c r="TNF566" s="270"/>
      <c r="TNG566" s="263"/>
      <c r="TNH566" s="271"/>
      <c r="TNI566" s="271"/>
      <c r="TNJ566" s="271"/>
      <c r="TNK566" s="271"/>
      <c r="TNL566" s="271"/>
      <c r="TNM566" s="395"/>
      <c r="TNN566" s="259"/>
      <c r="TNO566" s="259"/>
      <c r="TNP566" s="394"/>
      <c r="TNQ566" s="394"/>
      <c r="TNR566" s="270"/>
      <c r="TNS566" s="263"/>
      <c r="TNT566" s="271"/>
      <c r="TNU566" s="271"/>
      <c r="TNV566" s="271"/>
      <c r="TNW566" s="271"/>
      <c r="TNX566" s="271"/>
      <c r="TNY566" s="395"/>
      <c r="TNZ566" s="259"/>
      <c r="TOA566" s="259"/>
      <c r="TOB566" s="394"/>
      <c r="TOC566" s="394"/>
      <c r="TOD566" s="270"/>
      <c r="TOE566" s="263"/>
      <c r="TOF566" s="271"/>
      <c r="TOG566" s="271"/>
      <c r="TOH566" s="271"/>
      <c r="TOI566" s="271"/>
      <c r="TOJ566" s="271"/>
      <c r="TOK566" s="395"/>
      <c r="TOL566" s="259"/>
      <c r="TOM566" s="259"/>
      <c r="TON566" s="394"/>
      <c r="TOO566" s="394"/>
      <c r="TOP566" s="270"/>
      <c r="TOQ566" s="263"/>
      <c r="TOR566" s="271"/>
      <c r="TOS566" s="271"/>
      <c r="TOT566" s="271"/>
      <c r="TOU566" s="271"/>
      <c r="TOV566" s="271"/>
      <c r="TOW566" s="395"/>
      <c r="TOX566" s="259"/>
      <c r="TOY566" s="259"/>
      <c r="TOZ566" s="394"/>
      <c r="TPA566" s="394"/>
      <c r="TPB566" s="270"/>
      <c r="TPC566" s="263"/>
      <c r="TPD566" s="271"/>
      <c r="TPE566" s="271"/>
      <c r="TPF566" s="271"/>
      <c r="TPG566" s="271"/>
      <c r="TPH566" s="271"/>
      <c r="TPI566" s="395"/>
      <c r="TPJ566" s="259"/>
      <c r="TPK566" s="259"/>
      <c r="TPL566" s="394"/>
      <c r="TPM566" s="394"/>
      <c r="TPN566" s="270"/>
      <c r="TPO566" s="263"/>
      <c r="TPP566" s="271"/>
      <c r="TPQ566" s="271"/>
      <c r="TPR566" s="271"/>
      <c r="TPS566" s="271"/>
      <c r="TPT566" s="271"/>
      <c r="TPU566" s="395"/>
      <c r="TPV566" s="259"/>
      <c r="TPW566" s="259"/>
      <c r="TPX566" s="394"/>
      <c r="TPY566" s="394"/>
      <c r="TPZ566" s="270"/>
      <c r="TQA566" s="263"/>
      <c r="TQB566" s="271"/>
      <c r="TQC566" s="271"/>
      <c r="TQD566" s="271"/>
      <c r="TQE566" s="271"/>
      <c r="TQF566" s="271"/>
      <c r="TQG566" s="395"/>
      <c r="TQH566" s="259"/>
      <c r="TQI566" s="259"/>
      <c r="TQJ566" s="394"/>
      <c r="TQK566" s="394"/>
      <c r="TQL566" s="270"/>
      <c r="TQM566" s="263"/>
      <c r="TQN566" s="271"/>
      <c r="TQO566" s="271"/>
      <c r="TQP566" s="271"/>
      <c r="TQQ566" s="271"/>
      <c r="TQR566" s="271"/>
      <c r="TQS566" s="395"/>
      <c r="TQT566" s="259"/>
      <c r="TQU566" s="259"/>
      <c r="TQV566" s="394"/>
      <c r="TQW566" s="394"/>
      <c r="TQX566" s="270"/>
      <c r="TQY566" s="263"/>
      <c r="TQZ566" s="271"/>
      <c r="TRA566" s="271"/>
      <c r="TRB566" s="271"/>
      <c r="TRC566" s="271"/>
      <c r="TRD566" s="271"/>
      <c r="TRE566" s="395"/>
      <c r="TRF566" s="259"/>
      <c r="TRG566" s="259"/>
      <c r="TRH566" s="394"/>
      <c r="TRI566" s="394"/>
      <c r="TRJ566" s="270"/>
      <c r="TRK566" s="263"/>
      <c r="TRL566" s="271"/>
      <c r="TRM566" s="271"/>
      <c r="TRN566" s="271"/>
      <c r="TRO566" s="271"/>
      <c r="TRP566" s="271"/>
      <c r="TRQ566" s="395"/>
      <c r="TRR566" s="259"/>
      <c r="TRS566" s="259"/>
      <c r="TRT566" s="394"/>
      <c r="TRU566" s="394"/>
      <c r="TRV566" s="270"/>
      <c r="TRW566" s="263"/>
      <c r="TRX566" s="271"/>
      <c r="TRY566" s="271"/>
      <c r="TRZ566" s="271"/>
      <c r="TSA566" s="271"/>
      <c r="TSB566" s="271"/>
      <c r="TSC566" s="395"/>
      <c r="TSD566" s="259"/>
      <c r="TSE566" s="259"/>
      <c r="TSF566" s="394"/>
      <c r="TSG566" s="394"/>
      <c r="TSH566" s="270"/>
      <c r="TSI566" s="263"/>
      <c r="TSJ566" s="271"/>
      <c r="TSK566" s="271"/>
      <c r="TSL566" s="271"/>
      <c r="TSM566" s="271"/>
      <c r="TSN566" s="271"/>
      <c r="TSO566" s="395"/>
      <c r="TSP566" s="259"/>
      <c r="TSQ566" s="259"/>
      <c r="TSR566" s="394"/>
      <c r="TSS566" s="394"/>
      <c r="TST566" s="270"/>
      <c r="TSU566" s="263"/>
      <c r="TSV566" s="271"/>
      <c r="TSW566" s="271"/>
      <c r="TSX566" s="271"/>
      <c r="TSY566" s="271"/>
      <c r="TSZ566" s="271"/>
      <c r="TTA566" s="395"/>
      <c r="TTB566" s="259"/>
      <c r="TTC566" s="259"/>
      <c r="TTD566" s="394"/>
      <c r="TTE566" s="394"/>
      <c r="TTF566" s="270"/>
      <c r="TTG566" s="263"/>
      <c r="TTH566" s="271"/>
      <c r="TTI566" s="271"/>
      <c r="TTJ566" s="271"/>
      <c r="TTK566" s="271"/>
      <c r="TTL566" s="271"/>
      <c r="TTM566" s="395"/>
      <c r="TTN566" s="259"/>
      <c r="TTO566" s="259"/>
      <c r="TTP566" s="394"/>
      <c r="TTQ566" s="394"/>
      <c r="TTR566" s="270"/>
      <c r="TTS566" s="263"/>
      <c r="TTT566" s="271"/>
      <c r="TTU566" s="271"/>
      <c r="TTV566" s="271"/>
      <c r="TTW566" s="271"/>
      <c r="TTX566" s="271"/>
      <c r="TTY566" s="395"/>
      <c r="TTZ566" s="259"/>
      <c r="TUA566" s="259"/>
      <c r="TUB566" s="394"/>
      <c r="TUC566" s="394"/>
      <c r="TUD566" s="270"/>
      <c r="TUE566" s="263"/>
      <c r="TUF566" s="271"/>
      <c r="TUG566" s="271"/>
      <c r="TUH566" s="271"/>
      <c r="TUI566" s="271"/>
      <c r="TUJ566" s="271"/>
      <c r="TUK566" s="395"/>
      <c r="TUL566" s="259"/>
      <c r="TUM566" s="259"/>
      <c r="TUN566" s="394"/>
      <c r="TUO566" s="394"/>
      <c r="TUP566" s="270"/>
      <c r="TUQ566" s="263"/>
      <c r="TUR566" s="271"/>
      <c r="TUS566" s="271"/>
      <c r="TUT566" s="271"/>
      <c r="TUU566" s="271"/>
      <c r="TUV566" s="271"/>
      <c r="TUW566" s="395"/>
      <c r="TUX566" s="259"/>
      <c r="TUY566" s="259"/>
      <c r="TUZ566" s="394"/>
      <c r="TVA566" s="394"/>
      <c r="TVB566" s="270"/>
      <c r="TVC566" s="263"/>
      <c r="TVD566" s="271"/>
      <c r="TVE566" s="271"/>
      <c r="TVF566" s="271"/>
      <c r="TVG566" s="271"/>
      <c r="TVH566" s="271"/>
      <c r="TVI566" s="395"/>
      <c r="TVJ566" s="259"/>
      <c r="TVK566" s="259"/>
      <c r="TVL566" s="394"/>
      <c r="TVM566" s="394"/>
      <c r="TVN566" s="270"/>
      <c r="TVO566" s="263"/>
      <c r="TVP566" s="271"/>
      <c r="TVQ566" s="271"/>
      <c r="TVR566" s="271"/>
      <c r="TVS566" s="271"/>
      <c r="TVT566" s="271"/>
      <c r="TVU566" s="395"/>
      <c r="TVV566" s="259"/>
      <c r="TVW566" s="259"/>
      <c r="TVX566" s="394"/>
      <c r="TVY566" s="394"/>
      <c r="TVZ566" s="270"/>
      <c r="TWA566" s="263"/>
      <c r="TWB566" s="271"/>
      <c r="TWC566" s="271"/>
      <c r="TWD566" s="271"/>
      <c r="TWE566" s="271"/>
      <c r="TWF566" s="271"/>
      <c r="TWG566" s="395"/>
      <c r="TWH566" s="259"/>
      <c r="TWI566" s="259"/>
      <c r="TWJ566" s="394"/>
      <c r="TWK566" s="394"/>
      <c r="TWL566" s="270"/>
      <c r="TWM566" s="263"/>
      <c r="TWN566" s="271"/>
      <c r="TWO566" s="271"/>
      <c r="TWP566" s="271"/>
      <c r="TWQ566" s="271"/>
      <c r="TWR566" s="271"/>
      <c r="TWS566" s="395"/>
      <c r="TWT566" s="259"/>
      <c r="TWU566" s="259"/>
      <c r="TWV566" s="394"/>
      <c r="TWW566" s="394"/>
      <c r="TWX566" s="270"/>
      <c r="TWY566" s="263"/>
      <c r="TWZ566" s="271"/>
      <c r="TXA566" s="271"/>
      <c r="TXB566" s="271"/>
      <c r="TXC566" s="271"/>
      <c r="TXD566" s="271"/>
      <c r="TXE566" s="395"/>
      <c r="TXF566" s="259"/>
      <c r="TXG566" s="259"/>
      <c r="TXH566" s="394"/>
      <c r="TXI566" s="394"/>
      <c r="TXJ566" s="270"/>
      <c r="TXK566" s="263"/>
      <c r="TXL566" s="271"/>
      <c r="TXM566" s="271"/>
      <c r="TXN566" s="271"/>
      <c r="TXO566" s="271"/>
      <c r="TXP566" s="271"/>
      <c r="TXQ566" s="395"/>
      <c r="TXR566" s="259"/>
      <c r="TXS566" s="259"/>
      <c r="TXT566" s="394"/>
      <c r="TXU566" s="394"/>
      <c r="TXV566" s="270"/>
      <c r="TXW566" s="263"/>
      <c r="TXX566" s="271"/>
      <c r="TXY566" s="271"/>
      <c r="TXZ566" s="271"/>
      <c r="TYA566" s="271"/>
      <c r="TYB566" s="271"/>
      <c r="TYC566" s="395"/>
      <c r="TYD566" s="259"/>
      <c r="TYE566" s="259"/>
      <c r="TYF566" s="394"/>
      <c r="TYG566" s="394"/>
      <c r="TYH566" s="270"/>
      <c r="TYI566" s="263"/>
      <c r="TYJ566" s="271"/>
      <c r="TYK566" s="271"/>
      <c r="TYL566" s="271"/>
      <c r="TYM566" s="271"/>
      <c r="TYN566" s="271"/>
      <c r="TYO566" s="395"/>
      <c r="TYP566" s="259"/>
      <c r="TYQ566" s="259"/>
      <c r="TYR566" s="394"/>
      <c r="TYS566" s="394"/>
      <c r="TYT566" s="270"/>
      <c r="TYU566" s="263"/>
      <c r="TYV566" s="271"/>
      <c r="TYW566" s="271"/>
      <c r="TYX566" s="271"/>
      <c r="TYY566" s="271"/>
      <c r="TYZ566" s="271"/>
      <c r="TZA566" s="395"/>
      <c r="TZB566" s="259"/>
      <c r="TZC566" s="259"/>
      <c r="TZD566" s="394"/>
      <c r="TZE566" s="394"/>
      <c r="TZF566" s="270"/>
      <c r="TZG566" s="263"/>
      <c r="TZH566" s="271"/>
      <c r="TZI566" s="271"/>
      <c r="TZJ566" s="271"/>
      <c r="TZK566" s="271"/>
      <c r="TZL566" s="271"/>
      <c r="TZM566" s="395"/>
      <c r="TZN566" s="259"/>
      <c r="TZO566" s="259"/>
      <c r="TZP566" s="394"/>
      <c r="TZQ566" s="394"/>
      <c r="TZR566" s="270"/>
      <c r="TZS566" s="263"/>
      <c r="TZT566" s="271"/>
      <c r="TZU566" s="271"/>
      <c r="TZV566" s="271"/>
      <c r="TZW566" s="271"/>
      <c r="TZX566" s="271"/>
      <c r="TZY566" s="395"/>
      <c r="TZZ566" s="259"/>
      <c r="UAA566" s="259"/>
      <c r="UAB566" s="394"/>
      <c r="UAC566" s="394"/>
      <c r="UAD566" s="270"/>
      <c r="UAE566" s="263"/>
      <c r="UAF566" s="271"/>
      <c r="UAG566" s="271"/>
      <c r="UAH566" s="271"/>
      <c r="UAI566" s="271"/>
      <c r="UAJ566" s="271"/>
      <c r="UAK566" s="395"/>
      <c r="UAL566" s="259"/>
      <c r="UAM566" s="259"/>
      <c r="UAN566" s="394"/>
      <c r="UAO566" s="394"/>
      <c r="UAP566" s="270"/>
      <c r="UAQ566" s="263"/>
      <c r="UAR566" s="271"/>
      <c r="UAS566" s="271"/>
      <c r="UAT566" s="271"/>
      <c r="UAU566" s="271"/>
      <c r="UAV566" s="271"/>
      <c r="UAW566" s="395"/>
      <c r="UAX566" s="259"/>
      <c r="UAY566" s="259"/>
      <c r="UAZ566" s="394"/>
      <c r="UBA566" s="394"/>
      <c r="UBB566" s="270"/>
      <c r="UBC566" s="263"/>
      <c r="UBD566" s="271"/>
      <c r="UBE566" s="271"/>
      <c r="UBF566" s="271"/>
      <c r="UBG566" s="271"/>
      <c r="UBH566" s="271"/>
      <c r="UBI566" s="395"/>
      <c r="UBJ566" s="259"/>
      <c r="UBK566" s="259"/>
      <c r="UBL566" s="394"/>
      <c r="UBM566" s="394"/>
      <c r="UBN566" s="270"/>
      <c r="UBO566" s="263"/>
      <c r="UBP566" s="271"/>
      <c r="UBQ566" s="271"/>
      <c r="UBR566" s="271"/>
      <c r="UBS566" s="271"/>
      <c r="UBT566" s="271"/>
      <c r="UBU566" s="395"/>
      <c r="UBV566" s="259"/>
      <c r="UBW566" s="259"/>
      <c r="UBX566" s="394"/>
      <c r="UBY566" s="394"/>
      <c r="UBZ566" s="270"/>
      <c r="UCA566" s="263"/>
      <c r="UCB566" s="271"/>
      <c r="UCC566" s="271"/>
      <c r="UCD566" s="271"/>
      <c r="UCE566" s="271"/>
      <c r="UCF566" s="271"/>
      <c r="UCG566" s="395"/>
      <c r="UCH566" s="259"/>
      <c r="UCI566" s="259"/>
      <c r="UCJ566" s="394"/>
      <c r="UCK566" s="394"/>
      <c r="UCL566" s="270"/>
      <c r="UCM566" s="263"/>
      <c r="UCN566" s="271"/>
      <c r="UCO566" s="271"/>
      <c r="UCP566" s="271"/>
      <c r="UCQ566" s="271"/>
      <c r="UCR566" s="271"/>
      <c r="UCS566" s="395"/>
      <c r="UCT566" s="259"/>
      <c r="UCU566" s="259"/>
      <c r="UCV566" s="394"/>
      <c r="UCW566" s="394"/>
      <c r="UCX566" s="270"/>
      <c r="UCY566" s="263"/>
      <c r="UCZ566" s="271"/>
      <c r="UDA566" s="271"/>
      <c r="UDB566" s="271"/>
      <c r="UDC566" s="271"/>
      <c r="UDD566" s="271"/>
      <c r="UDE566" s="395"/>
      <c r="UDF566" s="259"/>
      <c r="UDG566" s="259"/>
      <c r="UDH566" s="394"/>
      <c r="UDI566" s="394"/>
      <c r="UDJ566" s="270"/>
      <c r="UDK566" s="263"/>
      <c r="UDL566" s="271"/>
      <c r="UDM566" s="271"/>
      <c r="UDN566" s="271"/>
      <c r="UDO566" s="271"/>
      <c r="UDP566" s="271"/>
      <c r="UDQ566" s="395"/>
      <c r="UDR566" s="259"/>
      <c r="UDS566" s="259"/>
      <c r="UDT566" s="394"/>
      <c r="UDU566" s="394"/>
      <c r="UDV566" s="270"/>
      <c r="UDW566" s="263"/>
      <c r="UDX566" s="271"/>
      <c r="UDY566" s="271"/>
      <c r="UDZ566" s="271"/>
      <c r="UEA566" s="271"/>
      <c r="UEB566" s="271"/>
      <c r="UEC566" s="395"/>
      <c r="UED566" s="259"/>
      <c r="UEE566" s="259"/>
      <c r="UEF566" s="394"/>
      <c r="UEG566" s="394"/>
      <c r="UEH566" s="270"/>
      <c r="UEI566" s="263"/>
      <c r="UEJ566" s="271"/>
      <c r="UEK566" s="271"/>
      <c r="UEL566" s="271"/>
      <c r="UEM566" s="271"/>
      <c r="UEN566" s="271"/>
      <c r="UEO566" s="395"/>
      <c r="UEP566" s="259"/>
      <c r="UEQ566" s="259"/>
      <c r="UER566" s="394"/>
      <c r="UES566" s="394"/>
      <c r="UET566" s="270"/>
      <c r="UEU566" s="263"/>
      <c r="UEV566" s="271"/>
      <c r="UEW566" s="271"/>
      <c r="UEX566" s="271"/>
      <c r="UEY566" s="271"/>
      <c r="UEZ566" s="271"/>
      <c r="UFA566" s="395"/>
      <c r="UFB566" s="259"/>
      <c r="UFC566" s="259"/>
      <c r="UFD566" s="394"/>
      <c r="UFE566" s="394"/>
      <c r="UFF566" s="270"/>
      <c r="UFG566" s="263"/>
      <c r="UFH566" s="271"/>
      <c r="UFI566" s="271"/>
      <c r="UFJ566" s="271"/>
      <c r="UFK566" s="271"/>
      <c r="UFL566" s="271"/>
      <c r="UFM566" s="395"/>
      <c r="UFN566" s="259"/>
      <c r="UFO566" s="259"/>
      <c r="UFP566" s="394"/>
      <c r="UFQ566" s="394"/>
      <c r="UFR566" s="270"/>
      <c r="UFS566" s="263"/>
      <c r="UFT566" s="271"/>
      <c r="UFU566" s="271"/>
      <c r="UFV566" s="271"/>
      <c r="UFW566" s="271"/>
      <c r="UFX566" s="271"/>
      <c r="UFY566" s="395"/>
      <c r="UFZ566" s="259"/>
      <c r="UGA566" s="259"/>
      <c r="UGB566" s="394"/>
      <c r="UGC566" s="394"/>
      <c r="UGD566" s="270"/>
      <c r="UGE566" s="263"/>
      <c r="UGF566" s="271"/>
      <c r="UGG566" s="271"/>
      <c r="UGH566" s="271"/>
      <c r="UGI566" s="271"/>
      <c r="UGJ566" s="271"/>
      <c r="UGK566" s="395"/>
      <c r="UGL566" s="259"/>
      <c r="UGM566" s="259"/>
      <c r="UGN566" s="394"/>
      <c r="UGO566" s="394"/>
      <c r="UGP566" s="270"/>
      <c r="UGQ566" s="263"/>
      <c r="UGR566" s="271"/>
      <c r="UGS566" s="271"/>
      <c r="UGT566" s="271"/>
      <c r="UGU566" s="271"/>
      <c r="UGV566" s="271"/>
      <c r="UGW566" s="395"/>
      <c r="UGX566" s="259"/>
      <c r="UGY566" s="259"/>
      <c r="UGZ566" s="394"/>
      <c r="UHA566" s="394"/>
      <c r="UHB566" s="270"/>
      <c r="UHC566" s="263"/>
      <c r="UHD566" s="271"/>
      <c r="UHE566" s="271"/>
      <c r="UHF566" s="271"/>
      <c r="UHG566" s="271"/>
      <c r="UHH566" s="271"/>
      <c r="UHI566" s="395"/>
      <c r="UHJ566" s="259"/>
      <c r="UHK566" s="259"/>
      <c r="UHL566" s="394"/>
      <c r="UHM566" s="394"/>
      <c r="UHN566" s="270"/>
      <c r="UHO566" s="263"/>
      <c r="UHP566" s="271"/>
      <c r="UHQ566" s="271"/>
      <c r="UHR566" s="271"/>
      <c r="UHS566" s="271"/>
      <c r="UHT566" s="271"/>
      <c r="UHU566" s="395"/>
      <c r="UHV566" s="259"/>
      <c r="UHW566" s="259"/>
      <c r="UHX566" s="394"/>
      <c r="UHY566" s="394"/>
      <c r="UHZ566" s="270"/>
      <c r="UIA566" s="263"/>
      <c r="UIB566" s="271"/>
      <c r="UIC566" s="271"/>
      <c r="UID566" s="271"/>
      <c r="UIE566" s="271"/>
      <c r="UIF566" s="271"/>
      <c r="UIG566" s="395"/>
      <c r="UIH566" s="259"/>
      <c r="UII566" s="259"/>
      <c r="UIJ566" s="394"/>
      <c r="UIK566" s="394"/>
      <c r="UIL566" s="270"/>
      <c r="UIM566" s="263"/>
      <c r="UIN566" s="271"/>
      <c r="UIO566" s="271"/>
      <c r="UIP566" s="271"/>
      <c r="UIQ566" s="271"/>
      <c r="UIR566" s="271"/>
      <c r="UIS566" s="395"/>
      <c r="UIT566" s="259"/>
      <c r="UIU566" s="259"/>
      <c r="UIV566" s="394"/>
      <c r="UIW566" s="394"/>
      <c r="UIX566" s="270"/>
      <c r="UIY566" s="263"/>
      <c r="UIZ566" s="271"/>
      <c r="UJA566" s="271"/>
      <c r="UJB566" s="271"/>
      <c r="UJC566" s="271"/>
      <c r="UJD566" s="271"/>
      <c r="UJE566" s="395"/>
      <c r="UJF566" s="259"/>
      <c r="UJG566" s="259"/>
      <c r="UJH566" s="394"/>
      <c r="UJI566" s="394"/>
      <c r="UJJ566" s="270"/>
      <c r="UJK566" s="263"/>
      <c r="UJL566" s="271"/>
      <c r="UJM566" s="271"/>
      <c r="UJN566" s="271"/>
      <c r="UJO566" s="271"/>
      <c r="UJP566" s="271"/>
      <c r="UJQ566" s="395"/>
      <c r="UJR566" s="259"/>
      <c r="UJS566" s="259"/>
      <c r="UJT566" s="394"/>
      <c r="UJU566" s="394"/>
      <c r="UJV566" s="270"/>
      <c r="UJW566" s="263"/>
      <c r="UJX566" s="271"/>
      <c r="UJY566" s="271"/>
      <c r="UJZ566" s="271"/>
      <c r="UKA566" s="271"/>
      <c r="UKB566" s="271"/>
      <c r="UKC566" s="395"/>
      <c r="UKD566" s="259"/>
      <c r="UKE566" s="259"/>
      <c r="UKF566" s="394"/>
      <c r="UKG566" s="394"/>
      <c r="UKH566" s="270"/>
      <c r="UKI566" s="263"/>
      <c r="UKJ566" s="271"/>
      <c r="UKK566" s="271"/>
      <c r="UKL566" s="271"/>
      <c r="UKM566" s="271"/>
      <c r="UKN566" s="271"/>
      <c r="UKO566" s="395"/>
      <c r="UKP566" s="259"/>
      <c r="UKQ566" s="259"/>
      <c r="UKR566" s="394"/>
      <c r="UKS566" s="394"/>
      <c r="UKT566" s="270"/>
      <c r="UKU566" s="263"/>
      <c r="UKV566" s="271"/>
      <c r="UKW566" s="271"/>
      <c r="UKX566" s="271"/>
      <c r="UKY566" s="271"/>
      <c r="UKZ566" s="271"/>
      <c r="ULA566" s="395"/>
      <c r="ULB566" s="259"/>
      <c r="ULC566" s="259"/>
      <c r="ULD566" s="394"/>
      <c r="ULE566" s="394"/>
      <c r="ULF566" s="270"/>
      <c r="ULG566" s="263"/>
      <c r="ULH566" s="271"/>
      <c r="ULI566" s="271"/>
      <c r="ULJ566" s="271"/>
      <c r="ULK566" s="271"/>
      <c r="ULL566" s="271"/>
      <c r="ULM566" s="395"/>
      <c r="ULN566" s="259"/>
      <c r="ULO566" s="259"/>
      <c r="ULP566" s="394"/>
      <c r="ULQ566" s="394"/>
      <c r="ULR566" s="270"/>
      <c r="ULS566" s="263"/>
      <c r="ULT566" s="271"/>
      <c r="ULU566" s="271"/>
      <c r="ULV566" s="271"/>
      <c r="ULW566" s="271"/>
      <c r="ULX566" s="271"/>
      <c r="ULY566" s="395"/>
      <c r="ULZ566" s="259"/>
      <c r="UMA566" s="259"/>
      <c r="UMB566" s="394"/>
      <c r="UMC566" s="394"/>
      <c r="UMD566" s="270"/>
      <c r="UME566" s="263"/>
      <c r="UMF566" s="271"/>
      <c r="UMG566" s="271"/>
      <c r="UMH566" s="271"/>
      <c r="UMI566" s="271"/>
      <c r="UMJ566" s="271"/>
      <c r="UMK566" s="395"/>
      <c r="UML566" s="259"/>
      <c r="UMM566" s="259"/>
      <c r="UMN566" s="394"/>
      <c r="UMO566" s="394"/>
      <c r="UMP566" s="270"/>
      <c r="UMQ566" s="263"/>
      <c r="UMR566" s="271"/>
      <c r="UMS566" s="271"/>
      <c r="UMT566" s="271"/>
      <c r="UMU566" s="271"/>
      <c r="UMV566" s="271"/>
      <c r="UMW566" s="395"/>
      <c r="UMX566" s="259"/>
      <c r="UMY566" s="259"/>
      <c r="UMZ566" s="394"/>
      <c r="UNA566" s="394"/>
      <c r="UNB566" s="270"/>
      <c r="UNC566" s="263"/>
      <c r="UND566" s="271"/>
      <c r="UNE566" s="271"/>
      <c r="UNF566" s="271"/>
      <c r="UNG566" s="271"/>
      <c r="UNH566" s="271"/>
      <c r="UNI566" s="395"/>
      <c r="UNJ566" s="259"/>
      <c r="UNK566" s="259"/>
      <c r="UNL566" s="394"/>
      <c r="UNM566" s="394"/>
      <c r="UNN566" s="270"/>
      <c r="UNO566" s="263"/>
      <c r="UNP566" s="271"/>
      <c r="UNQ566" s="271"/>
      <c r="UNR566" s="271"/>
      <c r="UNS566" s="271"/>
      <c r="UNT566" s="271"/>
      <c r="UNU566" s="395"/>
      <c r="UNV566" s="259"/>
      <c r="UNW566" s="259"/>
      <c r="UNX566" s="394"/>
      <c r="UNY566" s="394"/>
      <c r="UNZ566" s="270"/>
      <c r="UOA566" s="263"/>
      <c r="UOB566" s="271"/>
      <c r="UOC566" s="271"/>
      <c r="UOD566" s="271"/>
      <c r="UOE566" s="271"/>
      <c r="UOF566" s="271"/>
      <c r="UOG566" s="395"/>
      <c r="UOH566" s="259"/>
      <c r="UOI566" s="259"/>
      <c r="UOJ566" s="394"/>
      <c r="UOK566" s="394"/>
      <c r="UOL566" s="270"/>
      <c r="UOM566" s="263"/>
      <c r="UON566" s="271"/>
      <c r="UOO566" s="271"/>
      <c r="UOP566" s="271"/>
      <c r="UOQ566" s="271"/>
      <c r="UOR566" s="271"/>
      <c r="UOS566" s="395"/>
      <c r="UOT566" s="259"/>
      <c r="UOU566" s="259"/>
      <c r="UOV566" s="394"/>
      <c r="UOW566" s="394"/>
      <c r="UOX566" s="270"/>
      <c r="UOY566" s="263"/>
      <c r="UOZ566" s="271"/>
      <c r="UPA566" s="271"/>
      <c r="UPB566" s="271"/>
      <c r="UPC566" s="271"/>
      <c r="UPD566" s="271"/>
      <c r="UPE566" s="395"/>
      <c r="UPF566" s="259"/>
      <c r="UPG566" s="259"/>
      <c r="UPH566" s="394"/>
      <c r="UPI566" s="394"/>
      <c r="UPJ566" s="270"/>
      <c r="UPK566" s="263"/>
      <c r="UPL566" s="271"/>
      <c r="UPM566" s="271"/>
      <c r="UPN566" s="271"/>
      <c r="UPO566" s="271"/>
      <c r="UPP566" s="271"/>
      <c r="UPQ566" s="395"/>
      <c r="UPR566" s="259"/>
      <c r="UPS566" s="259"/>
      <c r="UPT566" s="394"/>
      <c r="UPU566" s="394"/>
      <c r="UPV566" s="270"/>
      <c r="UPW566" s="263"/>
      <c r="UPX566" s="271"/>
      <c r="UPY566" s="271"/>
      <c r="UPZ566" s="271"/>
      <c r="UQA566" s="271"/>
      <c r="UQB566" s="271"/>
      <c r="UQC566" s="395"/>
      <c r="UQD566" s="259"/>
      <c r="UQE566" s="259"/>
      <c r="UQF566" s="394"/>
      <c r="UQG566" s="394"/>
      <c r="UQH566" s="270"/>
      <c r="UQI566" s="263"/>
      <c r="UQJ566" s="271"/>
      <c r="UQK566" s="271"/>
      <c r="UQL566" s="271"/>
      <c r="UQM566" s="271"/>
      <c r="UQN566" s="271"/>
      <c r="UQO566" s="395"/>
      <c r="UQP566" s="259"/>
      <c r="UQQ566" s="259"/>
      <c r="UQR566" s="394"/>
      <c r="UQS566" s="394"/>
      <c r="UQT566" s="270"/>
      <c r="UQU566" s="263"/>
      <c r="UQV566" s="271"/>
      <c r="UQW566" s="271"/>
      <c r="UQX566" s="271"/>
      <c r="UQY566" s="271"/>
      <c r="UQZ566" s="271"/>
      <c r="URA566" s="395"/>
      <c r="URB566" s="259"/>
      <c r="URC566" s="259"/>
      <c r="URD566" s="394"/>
      <c r="URE566" s="394"/>
      <c r="URF566" s="270"/>
      <c r="URG566" s="263"/>
      <c r="URH566" s="271"/>
      <c r="URI566" s="271"/>
      <c r="URJ566" s="271"/>
      <c r="URK566" s="271"/>
      <c r="URL566" s="271"/>
      <c r="URM566" s="395"/>
      <c r="URN566" s="259"/>
      <c r="URO566" s="259"/>
      <c r="URP566" s="394"/>
      <c r="URQ566" s="394"/>
      <c r="URR566" s="270"/>
      <c r="URS566" s="263"/>
      <c r="URT566" s="271"/>
      <c r="URU566" s="271"/>
      <c r="URV566" s="271"/>
      <c r="URW566" s="271"/>
      <c r="URX566" s="271"/>
      <c r="URY566" s="395"/>
      <c r="URZ566" s="259"/>
      <c r="USA566" s="259"/>
      <c r="USB566" s="394"/>
      <c r="USC566" s="394"/>
      <c r="USD566" s="270"/>
      <c r="USE566" s="263"/>
      <c r="USF566" s="271"/>
      <c r="USG566" s="271"/>
      <c r="USH566" s="271"/>
      <c r="USI566" s="271"/>
      <c r="USJ566" s="271"/>
      <c r="USK566" s="395"/>
      <c r="USL566" s="259"/>
      <c r="USM566" s="259"/>
      <c r="USN566" s="394"/>
      <c r="USO566" s="394"/>
      <c r="USP566" s="270"/>
      <c r="USQ566" s="263"/>
      <c r="USR566" s="271"/>
      <c r="USS566" s="271"/>
      <c r="UST566" s="271"/>
      <c r="USU566" s="271"/>
      <c r="USV566" s="271"/>
      <c r="USW566" s="395"/>
      <c r="USX566" s="259"/>
      <c r="USY566" s="259"/>
      <c r="USZ566" s="394"/>
      <c r="UTA566" s="394"/>
      <c r="UTB566" s="270"/>
      <c r="UTC566" s="263"/>
      <c r="UTD566" s="271"/>
      <c r="UTE566" s="271"/>
      <c r="UTF566" s="271"/>
      <c r="UTG566" s="271"/>
      <c r="UTH566" s="271"/>
      <c r="UTI566" s="395"/>
      <c r="UTJ566" s="259"/>
      <c r="UTK566" s="259"/>
      <c r="UTL566" s="394"/>
      <c r="UTM566" s="394"/>
      <c r="UTN566" s="270"/>
      <c r="UTO566" s="263"/>
      <c r="UTP566" s="271"/>
      <c r="UTQ566" s="271"/>
      <c r="UTR566" s="271"/>
      <c r="UTS566" s="271"/>
      <c r="UTT566" s="271"/>
      <c r="UTU566" s="395"/>
      <c r="UTV566" s="259"/>
      <c r="UTW566" s="259"/>
      <c r="UTX566" s="394"/>
      <c r="UTY566" s="394"/>
      <c r="UTZ566" s="270"/>
      <c r="UUA566" s="263"/>
      <c r="UUB566" s="271"/>
      <c r="UUC566" s="271"/>
      <c r="UUD566" s="271"/>
      <c r="UUE566" s="271"/>
      <c r="UUF566" s="271"/>
      <c r="UUG566" s="395"/>
      <c r="UUH566" s="259"/>
      <c r="UUI566" s="259"/>
      <c r="UUJ566" s="394"/>
      <c r="UUK566" s="394"/>
      <c r="UUL566" s="270"/>
      <c r="UUM566" s="263"/>
      <c r="UUN566" s="271"/>
      <c r="UUO566" s="271"/>
      <c r="UUP566" s="271"/>
      <c r="UUQ566" s="271"/>
      <c r="UUR566" s="271"/>
      <c r="UUS566" s="395"/>
      <c r="UUT566" s="259"/>
      <c r="UUU566" s="259"/>
      <c r="UUV566" s="394"/>
      <c r="UUW566" s="394"/>
      <c r="UUX566" s="270"/>
      <c r="UUY566" s="263"/>
      <c r="UUZ566" s="271"/>
      <c r="UVA566" s="271"/>
      <c r="UVB566" s="271"/>
      <c r="UVC566" s="271"/>
      <c r="UVD566" s="271"/>
      <c r="UVE566" s="395"/>
      <c r="UVF566" s="259"/>
      <c r="UVG566" s="259"/>
      <c r="UVH566" s="394"/>
      <c r="UVI566" s="394"/>
      <c r="UVJ566" s="270"/>
      <c r="UVK566" s="263"/>
      <c r="UVL566" s="271"/>
      <c r="UVM566" s="271"/>
      <c r="UVN566" s="271"/>
      <c r="UVO566" s="271"/>
      <c r="UVP566" s="271"/>
      <c r="UVQ566" s="395"/>
      <c r="UVR566" s="259"/>
      <c r="UVS566" s="259"/>
      <c r="UVT566" s="394"/>
      <c r="UVU566" s="394"/>
      <c r="UVV566" s="270"/>
      <c r="UVW566" s="263"/>
      <c r="UVX566" s="271"/>
      <c r="UVY566" s="271"/>
      <c r="UVZ566" s="271"/>
      <c r="UWA566" s="271"/>
      <c r="UWB566" s="271"/>
      <c r="UWC566" s="395"/>
      <c r="UWD566" s="259"/>
      <c r="UWE566" s="259"/>
      <c r="UWF566" s="394"/>
      <c r="UWG566" s="394"/>
      <c r="UWH566" s="270"/>
      <c r="UWI566" s="263"/>
      <c r="UWJ566" s="271"/>
      <c r="UWK566" s="271"/>
      <c r="UWL566" s="271"/>
      <c r="UWM566" s="271"/>
      <c r="UWN566" s="271"/>
      <c r="UWO566" s="395"/>
      <c r="UWP566" s="259"/>
      <c r="UWQ566" s="259"/>
      <c r="UWR566" s="394"/>
      <c r="UWS566" s="394"/>
      <c r="UWT566" s="270"/>
      <c r="UWU566" s="263"/>
      <c r="UWV566" s="271"/>
      <c r="UWW566" s="271"/>
      <c r="UWX566" s="271"/>
      <c r="UWY566" s="271"/>
      <c r="UWZ566" s="271"/>
      <c r="UXA566" s="395"/>
      <c r="UXB566" s="259"/>
      <c r="UXC566" s="259"/>
      <c r="UXD566" s="394"/>
      <c r="UXE566" s="394"/>
      <c r="UXF566" s="270"/>
      <c r="UXG566" s="263"/>
      <c r="UXH566" s="271"/>
      <c r="UXI566" s="271"/>
      <c r="UXJ566" s="271"/>
      <c r="UXK566" s="271"/>
      <c r="UXL566" s="271"/>
      <c r="UXM566" s="395"/>
      <c r="UXN566" s="259"/>
      <c r="UXO566" s="259"/>
      <c r="UXP566" s="394"/>
      <c r="UXQ566" s="394"/>
      <c r="UXR566" s="270"/>
      <c r="UXS566" s="263"/>
      <c r="UXT566" s="271"/>
      <c r="UXU566" s="271"/>
      <c r="UXV566" s="271"/>
      <c r="UXW566" s="271"/>
      <c r="UXX566" s="271"/>
      <c r="UXY566" s="395"/>
      <c r="UXZ566" s="259"/>
      <c r="UYA566" s="259"/>
      <c r="UYB566" s="394"/>
      <c r="UYC566" s="394"/>
      <c r="UYD566" s="270"/>
      <c r="UYE566" s="263"/>
      <c r="UYF566" s="271"/>
      <c r="UYG566" s="271"/>
      <c r="UYH566" s="271"/>
      <c r="UYI566" s="271"/>
      <c r="UYJ566" s="271"/>
      <c r="UYK566" s="395"/>
      <c r="UYL566" s="259"/>
      <c r="UYM566" s="259"/>
      <c r="UYN566" s="394"/>
      <c r="UYO566" s="394"/>
      <c r="UYP566" s="270"/>
      <c r="UYQ566" s="263"/>
      <c r="UYR566" s="271"/>
      <c r="UYS566" s="271"/>
      <c r="UYT566" s="271"/>
      <c r="UYU566" s="271"/>
      <c r="UYV566" s="271"/>
      <c r="UYW566" s="395"/>
      <c r="UYX566" s="259"/>
      <c r="UYY566" s="259"/>
      <c r="UYZ566" s="394"/>
      <c r="UZA566" s="394"/>
      <c r="UZB566" s="270"/>
      <c r="UZC566" s="263"/>
      <c r="UZD566" s="271"/>
      <c r="UZE566" s="271"/>
      <c r="UZF566" s="271"/>
      <c r="UZG566" s="271"/>
      <c r="UZH566" s="271"/>
      <c r="UZI566" s="395"/>
      <c r="UZJ566" s="259"/>
      <c r="UZK566" s="259"/>
      <c r="UZL566" s="394"/>
      <c r="UZM566" s="394"/>
      <c r="UZN566" s="270"/>
      <c r="UZO566" s="263"/>
      <c r="UZP566" s="271"/>
      <c r="UZQ566" s="271"/>
      <c r="UZR566" s="271"/>
      <c r="UZS566" s="271"/>
      <c r="UZT566" s="271"/>
      <c r="UZU566" s="395"/>
      <c r="UZV566" s="259"/>
      <c r="UZW566" s="259"/>
      <c r="UZX566" s="394"/>
      <c r="UZY566" s="394"/>
      <c r="UZZ566" s="270"/>
      <c r="VAA566" s="263"/>
      <c r="VAB566" s="271"/>
      <c r="VAC566" s="271"/>
      <c r="VAD566" s="271"/>
      <c r="VAE566" s="271"/>
      <c r="VAF566" s="271"/>
      <c r="VAG566" s="395"/>
      <c r="VAH566" s="259"/>
      <c r="VAI566" s="259"/>
      <c r="VAJ566" s="394"/>
      <c r="VAK566" s="394"/>
      <c r="VAL566" s="270"/>
      <c r="VAM566" s="263"/>
      <c r="VAN566" s="271"/>
      <c r="VAO566" s="271"/>
      <c r="VAP566" s="271"/>
      <c r="VAQ566" s="271"/>
      <c r="VAR566" s="271"/>
      <c r="VAS566" s="395"/>
      <c r="VAT566" s="259"/>
      <c r="VAU566" s="259"/>
      <c r="VAV566" s="394"/>
      <c r="VAW566" s="394"/>
      <c r="VAX566" s="270"/>
      <c r="VAY566" s="263"/>
      <c r="VAZ566" s="271"/>
      <c r="VBA566" s="271"/>
      <c r="VBB566" s="271"/>
      <c r="VBC566" s="271"/>
      <c r="VBD566" s="271"/>
      <c r="VBE566" s="395"/>
      <c r="VBF566" s="259"/>
      <c r="VBG566" s="259"/>
      <c r="VBH566" s="394"/>
      <c r="VBI566" s="394"/>
      <c r="VBJ566" s="270"/>
      <c r="VBK566" s="263"/>
      <c r="VBL566" s="271"/>
      <c r="VBM566" s="271"/>
      <c r="VBN566" s="271"/>
      <c r="VBO566" s="271"/>
      <c r="VBP566" s="271"/>
      <c r="VBQ566" s="395"/>
      <c r="VBR566" s="259"/>
      <c r="VBS566" s="259"/>
      <c r="VBT566" s="394"/>
      <c r="VBU566" s="394"/>
      <c r="VBV566" s="270"/>
      <c r="VBW566" s="263"/>
      <c r="VBX566" s="271"/>
      <c r="VBY566" s="271"/>
      <c r="VBZ566" s="271"/>
      <c r="VCA566" s="271"/>
      <c r="VCB566" s="271"/>
      <c r="VCC566" s="395"/>
      <c r="VCD566" s="259"/>
      <c r="VCE566" s="259"/>
      <c r="VCF566" s="394"/>
      <c r="VCG566" s="394"/>
      <c r="VCH566" s="270"/>
      <c r="VCI566" s="263"/>
      <c r="VCJ566" s="271"/>
      <c r="VCK566" s="271"/>
      <c r="VCL566" s="271"/>
      <c r="VCM566" s="271"/>
      <c r="VCN566" s="271"/>
      <c r="VCO566" s="395"/>
      <c r="VCP566" s="259"/>
      <c r="VCQ566" s="259"/>
      <c r="VCR566" s="394"/>
      <c r="VCS566" s="394"/>
      <c r="VCT566" s="270"/>
      <c r="VCU566" s="263"/>
      <c r="VCV566" s="271"/>
      <c r="VCW566" s="271"/>
      <c r="VCX566" s="271"/>
      <c r="VCY566" s="271"/>
      <c r="VCZ566" s="271"/>
      <c r="VDA566" s="395"/>
      <c r="VDB566" s="259"/>
      <c r="VDC566" s="259"/>
      <c r="VDD566" s="394"/>
      <c r="VDE566" s="394"/>
      <c r="VDF566" s="270"/>
      <c r="VDG566" s="263"/>
      <c r="VDH566" s="271"/>
      <c r="VDI566" s="271"/>
      <c r="VDJ566" s="271"/>
      <c r="VDK566" s="271"/>
      <c r="VDL566" s="271"/>
      <c r="VDM566" s="395"/>
      <c r="VDN566" s="259"/>
      <c r="VDO566" s="259"/>
      <c r="VDP566" s="394"/>
      <c r="VDQ566" s="394"/>
      <c r="VDR566" s="270"/>
      <c r="VDS566" s="263"/>
      <c r="VDT566" s="271"/>
      <c r="VDU566" s="271"/>
      <c r="VDV566" s="271"/>
      <c r="VDW566" s="271"/>
      <c r="VDX566" s="271"/>
      <c r="VDY566" s="395"/>
      <c r="VDZ566" s="259"/>
      <c r="VEA566" s="259"/>
      <c r="VEB566" s="394"/>
      <c r="VEC566" s="394"/>
      <c r="VED566" s="270"/>
      <c r="VEE566" s="263"/>
      <c r="VEF566" s="271"/>
      <c r="VEG566" s="271"/>
      <c r="VEH566" s="271"/>
      <c r="VEI566" s="271"/>
      <c r="VEJ566" s="271"/>
      <c r="VEK566" s="395"/>
      <c r="VEL566" s="259"/>
      <c r="VEM566" s="259"/>
      <c r="VEN566" s="394"/>
      <c r="VEO566" s="394"/>
      <c r="VEP566" s="270"/>
      <c r="VEQ566" s="263"/>
      <c r="VER566" s="271"/>
      <c r="VES566" s="271"/>
      <c r="VET566" s="271"/>
      <c r="VEU566" s="271"/>
      <c r="VEV566" s="271"/>
      <c r="VEW566" s="395"/>
      <c r="VEX566" s="259"/>
      <c r="VEY566" s="259"/>
      <c r="VEZ566" s="394"/>
      <c r="VFA566" s="394"/>
      <c r="VFB566" s="270"/>
      <c r="VFC566" s="263"/>
      <c r="VFD566" s="271"/>
      <c r="VFE566" s="271"/>
      <c r="VFF566" s="271"/>
      <c r="VFG566" s="271"/>
      <c r="VFH566" s="271"/>
      <c r="VFI566" s="395"/>
      <c r="VFJ566" s="259"/>
      <c r="VFK566" s="259"/>
      <c r="VFL566" s="394"/>
      <c r="VFM566" s="394"/>
      <c r="VFN566" s="270"/>
      <c r="VFO566" s="263"/>
      <c r="VFP566" s="271"/>
      <c r="VFQ566" s="271"/>
      <c r="VFR566" s="271"/>
      <c r="VFS566" s="271"/>
      <c r="VFT566" s="271"/>
      <c r="VFU566" s="395"/>
      <c r="VFV566" s="259"/>
      <c r="VFW566" s="259"/>
      <c r="VFX566" s="394"/>
      <c r="VFY566" s="394"/>
      <c r="VFZ566" s="270"/>
      <c r="VGA566" s="263"/>
      <c r="VGB566" s="271"/>
      <c r="VGC566" s="271"/>
      <c r="VGD566" s="271"/>
      <c r="VGE566" s="271"/>
      <c r="VGF566" s="271"/>
      <c r="VGG566" s="395"/>
      <c r="VGH566" s="259"/>
      <c r="VGI566" s="259"/>
      <c r="VGJ566" s="394"/>
      <c r="VGK566" s="394"/>
      <c r="VGL566" s="270"/>
      <c r="VGM566" s="263"/>
      <c r="VGN566" s="271"/>
      <c r="VGO566" s="271"/>
      <c r="VGP566" s="271"/>
      <c r="VGQ566" s="271"/>
      <c r="VGR566" s="271"/>
      <c r="VGS566" s="395"/>
      <c r="VGT566" s="259"/>
      <c r="VGU566" s="259"/>
      <c r="VGV566" s="394"/>
      <c r="VGW566" s="394"/>
      <c r="VGX566" s="270"/>
      <c r="VGY566" s="263"/>
      <c r="VGZ566" s="271"/>
      <c r="VHA566" s="271"/>
      <c r="VHB566" s="271"/>
      <c r="VHC566" s="271"/>
      <c r="VHD566" s="271"/>
      <c r="VHE566" s="395"/>
      <c r="VHF566" s="259"/>
      <c r="VHG566" s="259"/>
      <c r="VHH566" s="394"/>
      <c r="VHI566" s="394"/>
      <c r="VHJ566" s="270"/>
      <c r="VHK566" s="263"/>
      <c r="VHL566" s="271"/>
      <c r="VHM566" s="271"/>
      <c r="VHN566" s="271"/>
      <c r="VHO566" s="271"/>
      <c r="VHP566" s="271"/>
      <c r="VHQ566" s="395"/>
      <c r="VHR566" s="259"/>
      <c r="VHS566" s="259"/>
      <c r="VHT566" s="394"/>
      <c r="VHU566" s="394"/>
      <c r="VHV566" s="270"/>
      <c r="VHW566" s="263"/>
      <c r="VHX566" s="271"/>
      <c r="VHY566" s="271"/>
      <c r="VHZ566" s="271"/>
      <c r="VIA566" s="271"/>
      <c r="VIB566" s="271"/>
      <c r="VIC566" s="395"/>
      <c r="VID566" s="259"/>
      <c r="VIE566" s="259"/>
      <c r="VIF566" s="394"/>
      <c r="VIG566" s="394"/>
      <c r="VIH566" s="270"/>
      <c r="VII566" s="263"/>
      <c r="VIJ566" s="271"/>
      <c r="VIK566" s="271"/>
      <c r="VIL566" s="271"/>
      <c r="VIM566" s="271"/>
      <c r="VIN566" s="271"/>
      <c r="VIO566" s="395"/>
      <c r="VIP566" s="259"/>
      <c r="VIQ566" s="259"/>
      <c r="VIR566" s="394"/>
      <c r="VIS566" s="394"/>
      <c r="VIT566" s="270"/>
      <c r="VIU566" s="263"/>
      <c r="VIV566" s="271"/>
      <c r="VIW566" s="271"/>
      <c r="VIX566" s="271"/>
      <c r="VIY566" s="271"/>
      <c r="VIZ566" s="271"/>
      <c r="VJA566" s="395"/>
      <c r="VJB566" s="259"/>
      <c r="VJC566" s="259"/>
      <c r="VJD566" s="394"/>
      <c r="VJE566" s="394"/>
      <c r="VJF566" s="270"/>
      <c r="VJG566" s="263"/>
      <c r="VJH566" s="271"/>
      <c r="VJI566" s="271"/>
      <c r="VJJ566" s="271"/>
      <c r="VJK566" s="271"/>
      <c r="VJL566" s="271"/>
      <c r="VJM566" s="395"/>
      <c r="VJN566" s="259"/>
      <c r="VJO566" s="259"/>
      <c r="VJP566" s="394"/>
      <c r="VJQ566" s="394"/>
      <c r="VJR566" s="270"/>
      <c r="VJS566" s="263"/>
      <c r="VJT566" s="271"/>
      <c r="VJU566" s="271"/>
      <c r="VJV566" s="271"/>
      <c r="VJW566" s="271"/>
      <c r="VJX566" s="271"/>
      <c r="VJY566" s="395"/>
      <c r="VJZ566" s="259"/>
      <c r="VKA566" s="259"/>
      <c r="VKB566" s="394"/>
      <c r="VKC566" s="394"/>
      <c r="VKD566" s="270"/>
      <c r="VKE566" s="263"/>
      <c r="VKF566" s="271"/>
      <c r="VKG566" s="271"/>
      <c r="VKH566" s="271"/>
      <c r="VKI566" s="271"/>
      <c r="VKJ566" s="271"/>
      <c r="VKK566" s="395"/>
      <c r="VKL566" s="259"/>
      <c r="VKM566" s="259"/>
      <c r="VKN566" s="394"/>
      <c r="VKO566" s="394"/>
      <c r="VKP566" s="270"/>
      <c r="VKQ566" s="263"/>
      <c r="VKR566" s="271"/>
      <c r="VKS566" s="271"/>
      <c r="VKT566" s="271"/>
      <c r="VKU566" s="271"/>
      <c r="VKV566" s="271"/>
      <c r="VKW566" s="395"/>
      <c r="VKX566" s="259"/>
      <c r="VKY566" s="259"/>
      <c r="VKZ566" s="394"/>
      <c r="VLA566" s="394"/>
      <c r="VLB566" s="270"/>
      <c r="VLC566" s="263"/>
      <c r="VLD566" s="271"/>
      <c r="VLE566" s="271"/>
      <c r="VLF566" s="271"/>
      <c r="VLG566" s="271"/>
      <c r="VLH566" s="271"/>
      <c r="VLI566" s="395"/>
      <c r="VLJ566" s="259"/>
      <c r="VLK566" s="259"/>
      <c r="VLL566" s="394"/>
      <c r="VLM566" s="394"/>
      <c r="VLN566" s="270"/>
      <c r="VLO566" s="263"/>
      <c r="VLP566" s="271"/>
      <c r="VLQ566" s="271"/>
      <c r="VLR566" s="271"/>
      <c r="VLS566" s="271"/>
      <c r="VLT566" s="271"/>
      <c r="VLU566" s="395"/>
      <c r="VLV566" s="259"/>
      <c r="VLW566" s="259"/>
      <c r="VLX566" s="394"/>
      <c r="VLY566" s="394"/>
      <c r="VLZ566" s="270"/>
      <c r="VMA566" s="263"/>
      <c r="VMB566" s="271"/>
      <c r="VMC566" s="271"/>
      <c r="VMD566" s="271"/>
      <c r="VME566" s="271"/>
      <c r="VMF566" s="271"/>
      <c r="VMG566" s="395"/>
      <c r="VMH566" s="259"/>
      <c r="VMI566" s="259"/>
      <c r="VMJ566" s="394"/>
      <c r="VMK566" s="394"/>
      <c r="VML566" s="270"/>
      <c r="VMM566" s="263"/>
      <c r="VMN566" s="271"/>
      <c r="VMO566" s="271"/>
      <c r="VMP566" s="271"/>
      <c r="VMQ566" s="271"/>
      <c r="VMR566" s="271"/>
      <c r="VMS566" s="395"/>
      <c r="VMT566" s="259"/>
      <c r="VMU566" s="259"/>
      <c r="VMV566" s="394"/>
      <c r="VMW566" s="394"/>
      <c r="VMX566" s="270"/>
      <c r="VMY566" s="263"/>
      <c r="VMZ566" s="271"/>
      <c r="VNA566" s="271"/>
      <c r="VNB566" s="271"/>
      <c r="VNC566" s="271"/>
      <c r="VND566" s="271"/>
      <c r="VNE566" s="395"/>
      <c r="VNF566" s="259"/>
      <c r="VNG566" s="259"/>
      <c r="VNH566" s="394"/>
      <c r="VNI566" s="394"/>
      <c r="VNJ566" s="270"/>
      <c r="VNK566" s="263"/>
      <c r="VNL566" s="271"/>
      <c r="VNM566" s="271"/>
      <c r="VNN566" s="271"/>
      <c r="VNO566" s="271"/>
      <c r="VNP566" s="271"/>
      <c r="VNQ566" s="395"/>
      <c r="VNR566" s="259"/>
      <c r="VNS566" s="259"/>
      <c r="VNT566" s="394"/>
      <c r="VNU566" s="394"/>
      <c r="VNV566" s="270"/>
      <c r="VNW566" s="263"/>
      <c r="VNX566" s="271"/>
      <c r="VNY566" s="271"/>
      <c r="VNZ566" s="271"/>
      <c r="VOA566" s="271"/>
      <c r="VOB566" s="271"/>
      <c r="VOC566" s="395"/>
      <c r="VOD566" s="259"/>
      <c r="VOE566" s="259"/>
      <c r="VOF566" s="394"/>
      <c r="VOG566" s="394"/>
      <c r="VOH566" s="270"/>
      <c r="VOI566" s="263"/>
      <c r="VOJ566" s="271"/>
      <c r="VOK566" s="271"/>
      <c r="VOL566" s="271"/>
      <c r="VOM566" s="271"/>
      <c r="VON566" s="271"/>
      <c r="VOO566" s="395"/>
      <c r="VOP566" s="259"/>
      <c r="VOQ566" s="259"/>
      <c r="VOR566" s="394"/>
      <c r="VOS566" s="394"/>
      <c r="VOT566" s="270"/>
      <c r="VOU566" s="263"/>
      <c r="VOV566" s="271"/>
      <c r="VOW566" s="271"/>
      <c r="VOX566" s="271"/>
      <c r="VOY566" s="271"/>
      <c r="VOZ566" s="271"/>
      <c r="VPA566" s="395"/>
      <c r="VPB566" s="259"/>
      <c r="VPC566" s="259"/>
      <c r="VPD566" s="394"/>
      <c r="VPE566" s="394"/>
      <c r="VPF566" s="270"/>
      <c r="VPG566" s="263"/>
      <c r="VPH566" s="271"/>
      <c r="VPI566" s="271"/>
      <c r="VPJ566" s="271"/>
      <c r="VPK566" s="271"/>
      <c r="VPL566" s="271"/>
      <c r="VPM566" s="395"/>
      <c r="VPN566" s="259"/>
      <c r="VPO566" s="259"/>
      <c r="VPP566" s="394"/>
      <c r="VPQ566" s="394"/>
      <c r="VPR566" s="270"/>
      <c r="VPS566" s="263"/>
      <c r="VPT566" s="271"/>
      <c r="VPU566" s="271"/>
      <c r="VPV566" s="271"/>
      <c r="VPW566" s="271"/>
      <c r="VPX566" s="271"/>
      <c r="VPY566" s="395"/>
      <c r="VPZ566" s="259"/>
      <c r="VQA566" s="259"/>
      <c r="VQB566" s="394"/>
      <c r="VQC566" s="394"/>
      <c r="VQD566" s="270"/>
      <c r="VQE566" s="263"/>
      <c r="VQF566" s="271"/>
      <c r="VQG566" s="271"/>
      <c r="VQH566" s="271"/>
      <c r="VQI566" s="271"/>
      <c r="VQJ566" s="271"/>
      <c r="VQK566" s="395"/>
      <c r="VQL566" s="259"/>
      <c r="VQM566" s="259"/>
      <c r="VQN566" s="394"/>
      <c r="VQO566" s="394"/>
      <c r="VQP566" s="270"/>
      <c r="VQQ566" s="263"/>
      <c r="VQR566" s="271"/>
      <c r="VQS566" s="271"/>
      <c r="VQT566" s="271"/>
      <c r="VQU566" s="271"/>
      <c r="VQV566" s="271"/>
      <c r="VQW566" s="395"/>
      <c r="VQX566" s="259"/>
      <c r="VQY566" s="259"/>
      <c r="VQZ566" s="394"/>
      <c r="VRA566" s="394"/>
      <c r="VRB566" s="270"/>
      <c r="VRC566" s="263"/>
      <c r="VRD566" s="271"/>
      <c r="VRE566" s="271"/>
      <c r="VRF566" s="271"/>
      <c r="VRG566" s="271"/>
      <c r="VRH566" s="271"/>
      <c r="VRI566" s="395"/>
      <c r="VRJ566" s="259"/>
      <c r="VRK566" s="259"/>
      <c r="VRL566" s="394"/>
      <c r="VRM566" s="394"/>
      <c r="VRN566" s="270"/>
      <c r="VRO566" s="263"/>
      <c r="VRP566" s="271"/>
      <c r="VRQ566" s="271"/>
      <c r="VRR566" s="271"/>
      <c r="VRS566" s="271"/>
      <c r="VRT566" s="271"/>
      <c r="VRU566" s="395"/>
      <c r="VRV566" s="259"/>
      <c r="VRW566" s="259"/>
      <c r="VRX566" s="394"/>
      <c r="VRY566" s="394"/>
      <c r="VRZ566" s="270"/>
      <c r="VSA566" s="263"/>
      <c r="VSB566" s="271"/>
      <c r="VSC566" s="271"/>
      <c r="VSD566" s="271"/>
      <c r="VSE566" s="271"/>
      <c r="VSF566" s="271"/>
      <c r="VSG566" s="395"/>
      <c r="VSH566" s="259"/>
      <c r="VSI566" s="259"/>
      <c r="VSJ566" s="394"/>
      <c r="VSK566" s="394"/>
      <c r="VSL566" s="270"/>
      <c r="VSM566" s="263"/>
      <c r="VSN566" s="271"/>
      <c r="VSO566" s="271"/>
      <c r="VSP566" s="271"/>
      <c r="VSQ566" s="271"/>
      <c r="VSR566" s="271"/>
      <c r="VSS566" s="395"/>
      <c r="VST566" s="259"/>
      <c r="VSU566" s="259"/>
      <c r="VSV566" s="394"/>
      <c r="VSW566" s="394"/>
      <c r="VSX566" s="270"/>
      <c r="VSY566" s="263"/>
      <c r="VSZ566" s="271"/>
      <c r="VTA566" s="271"/>
      <c r="VTB566" s="271"/>
      <c r="VTC566" s="271"/>
      <c r="VTD566" s="271"/>
      <c r="VTE566" s="395"/>
      <c r="VTF566" s="259"/>
      <c r="VTG566" s="259"/>
      <c r="VTH566" s="394"/>
      <c r="VTI566" s="394"/>
      <c r="VTJ566" s="270"/>
      <c r="VTK566" s="263"/>
      <c r="VTL566" s="271"/>
      <c r="VTM566" s="271"/>
      <c r="VTN566" s="271"/>
      <c r="VTO566" s="271"/>
      <c r="VTP566" s="271"/>
      <c r="VTQ566" s="395"/>
      <c r="VTR566" s="259"/>
      <c r="VTS566" s="259"/>
      <c r="VTT566" s="394"/>
      <c r="VTU566" s="394"/>
      <c r="VTV566" s="270"/>
      <c r="VTW566" s="263"/>
      <c r="VTX566" s="271"/>
      <c r="VTY566" s="271"/>
      <c r="VTZ566" s="271"/>
      <c r="VUA566" s="271"/>
      <c r="VUB566" s="271"/>
      <c r="VUC566" s="395"/>
      <c r="VUD566" s="259"/>
      <c r="VUE566" s="259"/>
      <c r="VUF566" s="394"/>
      <c r="VUG566" s="394"/>
      <c r="VUH566" s="270"/>
      <c r="VUI566" s="263"/>
      <c r="VUJ566" s="271"/>
      <c r="VUK566" s="271"/>
      <c r="VUL566" s="271"/>
      <c r="VUM566" s="271"/>
      <c r="VUN566" s="271"/>
      <c r="VUO566" s="395"/>
      <c r="VUP566" s="259"/>
      <c r="VUQ566" s="259"/>
      <c r="VUR566" s="394"/>
      <c r="VUS566" s="394"/>
      <c r="VUT566" s="270"/>
      <c r="VUU566" s="263"/>
      <c r="VUV566" s="271"/>
      <c r="VUW566" s="271"/>
      <c r="VUX566" s="271"/>
      <c r="VUY566" s="271"/>
      <c r="VUZ566" s="271"/>
      <c r="VVA566" s="395"/>
      <c r="VVB566" s="259"/>
      <c r="VVC566" s="259"/>
      <c r="VVD566" s="394"/>
      <c r="VVE566" s="394"/>
      <c r="VVF566" s="270"/>
      <c r="VVG566" s="263"/>
      <c r="VVH566" s="271"/>
      <c r="VVI566" s="271"/>
      <c r="VVJ566" s="271"/>
      <c r="VVK566" s="271"/>
      <c r="VVL566" s="271"/>
      <c r="VVM566" s="395"/>
      <c r="VVN566" s="259"/>
      <c r="VVO566" s="259"/>
      <c r="VVP566" s="394"/>
      <c r="VVQ566" s="394"/>
      <c r="VVR566" s="270"/>
      <c r="VVS566" s="263"/>
      <c r="VVT566" s="271"/>
      <c r="VVU566" s="271"/>
      <c r="VVV566" s="271"/>
      <c r="VVW566" s="271"/>
      <c r="VVX566" s="271"/>
      <c r="VVY566" s="395"/>
      <c r="VVZ566" s="259"/>
      <c r="VWA566" s="259"/>
      <c r="VWB566" s="394"/>
      <c r="VWC566" s="394"/>
      <c r="VWD566" s="270"/>
      <c r="VWE566" s="263"/>
      <c r="VWF566" s="271"/>
      <c r="VWG566" s="271"/>
      <c r="VWH566" s="271"/>
      <c r="VWI566" s="271"/>
      <c r="VWJ566" s="271"/>
      <c r="VWK566" s="395"/>
      <c r="VWL566" s="259"/>
      <c r="VWM566" s="259"/>
      <c r="VWN566" s="394"/>
      <c r="VWO566" s="394"/>
      <c r="VWP566" s="270"/>
      <c r="VWQ566" s="263"/>
      <c r="VWR566" s="271"/>
      <c r="VWS566" s="271"/>
      <c r="VWT566" s="271"/>
      <c r="VWU566" s="271"/>
      <c r="VWV566" s="271"/>
      <c r="VWW566" s="395"/>
      <c r="VWX566" s="259"/>
      <c r="VWY566" s="259"/>
      <c r="VWZ566" s="394"/>
      <c r="VXA566" s="394"/>
      <c r="VXB566" s="270"/>
      <c r="VXC566" s="263"/>
      <c r="VXD566" s="271"/>
      <c r="VXE566" s="271"/>
      <c r="VXF566" s="271"/>
      <c r="VXG566" s="271"/>
      <c r="VXH566" s="271"/>
      <c r="VXI566" s="395"/>
      <c r="VXJ566" s="259"/>
      <c r="VXK566" s="259"/>
      <c r="VXL566" s="394"/>
      <c r="VXM566" s="394"/>
      <c r="VXN566" s="270"/>
      <c r="VXO566" s="263"/>
      <c r="VXP566" s="271"/>
      <c r="VXQ566" s="271"/>
      <c r="VXR566" s="271"/>
      <c r="VXS566" s="271"/>
      <c r="VXT566" s="271"/>
      <c r="VXU566" s="395"/>
      <c r="VXV566" s="259"/>
      <c r="VXW566" s="259"/>
      <c r="VXX566" s="394"/>
      <c r="VXY566" s="394"/>
      <c r="VXZ566" s="270"/>
      <c r="VYA566" s="263"/>
      <c r="VYB566" s="271"/>
      <c r="VYC566" s="271"/>
      <c r="VYD566" s="271"/>
      <c r="VYE566" s="271"/>
      <c r="VYF566" s="271"/>
      <c r="VYG566" s="395"/>
      <c r="VYH566" s="259"/>
      <c r="VYI566" s="259"/>
      <c r="VYJ566" s="394"/>
      <c r="VYK566" s="394"/>
      <c r="VYL566" s="270"/>
      <c r="VYM566" s="263"/>
      <c r="VYN566" s="271"/>
      <c r="VYO566" s="271"/>
      <c r="VYP566" s="271"/>
      <c r="VYQ566" s="271"/>
      <c r="VYR566" s="271"/>
      <c r="VYS566" s="395"/>
      <c r="VYT566" s="259"/>
      <c r="VYU566" s="259"/>
      <c r="VYV566" s="394"/>
      <c r="VYW566" s="394"/>
      <c r="VYX566" s="270"/>
      <c r="VYY566" s="263"/>
      <c r="VYZ566" s="271"/>
      <c r="VZA566" s="271"/>
      <c r="VZB566" s="271"/>
      <c r="VZC566" s="271"/>
      <c r="VZD566" s="271"/>
      <c r="VZE566" s="395"/>
      <c r="VZF566" s="259"/>
      <c r="VZG566" s="259"/>
      <c r="VZH566" s="394"/>
      <c r="VZI566" s="394"/>
      <c r="VZJ566" s="270"/>
      <c r="VZK566" s="263"/>
      <c r="VZL566" s="271"/>
      <c r="VZM566" s="271"/>
      <c r="VZN566" s="271"/>
      <c r="VZO566" s="271"/>
      <c r="VZP566" s="271"/>
      <c r="VZQ566" s="395"/>
      <c r="VZR566" s="259"/>
      <c r="VZS566" s="259"/>
      <c r="VZT566" s="394"/>
      <c r="VZU566" s="394"/>
      <c r="VZV566" s="270"/>
      <c r="VZW566" s="263"/>
      <c r="VZX566" s="271"/>
      <c r="VZY566" s="271"/>
      <c r="VZZ566" s="271"/>
      <c r="WAA566" s="271"/>
      <c r="WAB566" s="271"/>
      <c r="WAC566" s="395"/>
      <c r="WAD566" s="259"/>
      <c r="WAE566" s="259"/>
      <c r="WAF566" s="394"/>
      <c r="WAG566" s="394"/>
      <c r="WAH566" s="270"/>
      <c r="WAI566" s="263"/>
      <c r="WAJ566" s="271"/>
      <c r="WAK566" s="271"/>
      <c r="WAL566" s="271"/>
      <c r="WAM566" s="271"/>
      <c r="WAN566" s="271"/>
      <c r="WAO566" s="395"/>
      <c r="WAP566" s="259"/>
      <c r="WAQ566" s="259"/>
      <c r="WAR566" s="394"/>
      <c r="WAS566" s="394"/>
      <c r="WAT566" s="270"/>
      <c r="WAU566" s="263"/>
      <c r="WAV566" s="271"/>
      <c r="WAW566" s="271"/>
      <c r="WAX566" s="271"/>
      <c r="WAY566" s="271"/>
      <c r="WAZ566" s="271"/>
      <c r="WBA566" s="395"/>
      <c r="WBB566" s="259"/>
      <c r="WBC566" s="259"/>
      <c r="WBD566" s="394"/>
      <c r="WBE566" s="394"/>
      <c r="WBF566" s="270"/>
      <c r="WBG566" s="263"/>
      <c r="WBH566" s="271"/>
      <c r="WBI566" s="271"/>
      <c r="WBJ566" s="271"/>
      <c r="WBK566" s="271"/>
      <c r="WBL566" s="271"/>
      <c r="WBM566" s="395"/>
      <c r="WBN566" s="259"/>
      <c r="WBO566" s="259"/>
      <c r="WBP566" s="394"/>
      <c r="WBQ566" s="394"/>
      <c r="WBR566" s="270"/>
      <c r="WBS566" s="263"/>
      <c r="WBT566" s="271"/>
      <c r="WBU566" s="271"/>
      <c r="WBV566" s="271"/>
      <c r="WBW566" s="271"/>
      <c r="WBX566" s="271"/>
      <c r="WBY566" s="395"/>
      <c r="WBZ566" s="259"/>
      <c r="WCA566" s="259"/>
      <c r="WCB566" s="394"/>
      <c r="WCC566" s="394"/>
      <c r="WCD566" s="270"/>
      <c r="WCE566" s="263"/>
      <c r="WCF566" s="271"/>
      <c r="WCG566" s="271"/>
      <c r="WCH566" s="271"/>
      <c r="WCI566" s="271"/>
      <c r="WCJ566" s="271"/>
      <c r="WCK566" s="395"/>
      <c r="WCL566" s="259"/>
      <c r="WCM566" s="259"/>
      <c r="WCN566" s="394"/>
      <c r="WCO566" s="394"/>
      <c r="WCP566" s="270"/>
      <c r="WCQ566" s="263"/>
      <c r="WCR566" s="271"/>
      <c r="WCS566" s="271"/>
      <c r="WCT566" s="271"/>
      <c r="WCU566" s="271"/>
      <c r="WCV566" s="271"/>
      <c r="WCW566" s="395"/>
      <c r="WCX566" s="259"/>
      <c r="WCY566" s="259"/>
      <c r="WCZ566" s="394"/>
      <c r="WDA566" s="394"/>
      <c r="WDB566" s="270"/>
      <c r="WDC566" s="263"/>
      <c r="WDD566" s="271"/>
      <c r="WDE566" s="271"/>
      <c r="WDF566" s="271"/>
      <c r="WDG566" s="271"/>
      <c r="WDH566" s="271"/>
      <c r="WDI566" s="395"/>
      <c r="WDJ566" s="259"/>
      <c r="WDK566" s="259"/>
      <c r="WDL566" s="394"/>
      <c r="WDM566" s="394"/>
      <c r="WDN566" s="270"/>
      <c r="WDO566" s="263"/>
      <c r="WDP566" s="271"/>
      <c r="WDQ566" s="271"/>
      <c r="WDR566" s="271"/>
      <c r="WDS566" s="271"/>
      <c r="WDT566" s="271"/>
      <c r="WDU566" s="395"/>
      <c r="WDV566" s="259"/>
      <c r="WDW566" s="259"/>
      <c r="WDX566" s="394"/>
      <c r="WDY566" s="394"/>
      <c r="WDZ566" s="270"/>
      <c r="WEA566" s="263"/>
      <c r="WEB566" s="271"/>
      <c r="WEC566" s="271"/>
      <c r="WED566" s="271"/>
      <c r="WEE566" s="271"/>
      <c r="WEF566" s="271"/>
      <c r="WEG566" s="395"/>
      <c r="WEH566" s="259"/>
      <c r="WEI566" s="259"/>
      <c r="WEJ566" s="394"/>
      <c r="WEK566" s="394"/>
      <c r="WEL566" s="270"/>
      <c r="WEM566" s="263"/>
      <c r="WEN566" s="271"/>
      <c r="WEO566" s="271"/>
      <c r="WEP566" s="271"/>
      <c r="WEQ566" s="271"/>
      <c r="WER566" s="271"/>
      <c r="WES566" s="395"/>
      <c r="WET566" s="259"/>
      <c r="WEU566" s="259"/>
      <c r="WEV566" s="394"/>
      <c r="WEW566" s="394"/>
      <c r="WEX566" s="270"/>
      <c r="WEY566" s="263"/>
      <c r="WEZ566" s="271"/>
      <c r="WFA566" s="271"/>
      <c r="WFB566" s="271"/>
      <c r="WFC566" s="271"/>
      <c r="WFD566" s="271"/>
      <c r="WFE566" s="395"/>
      <c r="WFF566" s="259"/>
      <c r="WFG566" s="259"/>
      <c r="WFH566" s="394"/>
      <c r="WFI566" s="394"/>
      <c r="WFJ566" s="270"/>
      <c r="WFK566" s="263"/>
      <c r="WFL566" s="271"/>
      <c r="WFM566" s="271"/>
      <c r="WFN566" s="271"/>
      <c r="WFO566" s="271"/>
      <c r="WFP566" s="271"/>
      <c r="WFQ566" s="395"/>
      <c r="WFR566" s="259"/>
      <c r="WFS566" s="259"/>
      <c r="WFT566" s="394"/>
      <c r="WFU566" s="394"/>
      <c r="WFV566" s="270"/>
      <c r="WFW566" s="263"/>
      <c r="WFX566" s="271"/>
      <c r="WFY566" s="271"/>
      <c r="WFZ566" s="271"/>
      <c r="WGA566" s="271"/>
      <c r="WGB566" s="271"/>
      <c r="WGC566" s="395"/>
      <c r="WGD566" s="259"/>
      <c r="WGE566" s="259"/>
      <c r="WGF566" s="394"/>
      <c r="WGG566" s="394"/>
      <c r="WGH566" s="270"/>
      <c r="WGI566" s="263"/>
      <c r="WGJ566" s="271"/>
      <c r="WGK566" s="271"/>
      <c r="WGL566" s="271"/>
      <c r="WGM566" s="271"/>
      <c r="WGN566" s="271"/>
      <c r="WGO566" s="395"/>
      <c r="WGP566" s="259"/>
      <c r="WGQ566" s="259"/>
      <c r="WGR566" s="394"/>
      <c r="WGS566" s="394"/>
      <c r="WGT566" s="270"/>
      <c r="WGU566" s="263"/>
      <c r="WGV566" s="271"/>
      <c r="WGW566" s="271"/>
      <c r="WGX566" s="271"/>
      <c r="WGY566" s="271"/>
      <c r="WGZ566" s="271"/>
      <c r="WHA566" s="395"/>
      <c r="WHB566" s="259"/>
      <c r="WHC566" s="259"/>
      <c r="WHD566" s="394"/>
      <c r="WHE566" s="394"/>
      <c r="WHF566" s="270"/>
      <c r="WHG566" s="263"/>
      <c r="WHH566" s="271"/>
      <c r="WHI566" s="271"/>
      <c r="WHJ566" s="271"/>
      <c r="WHK566" s="271"/>
      <c r="WHL566" s="271"/>
      <c r="WHM566" s="395"/>
      <c r="WHN566" s="259"/>
      <c r="WHO566" s="259"/>
      <c r="WHP566" s="394"/>
      <c r="WHQ566" s="394"/>
      <c r="WHR566" s="270"/>
      <c r="WHS566" s="263"/>
      <c r="WHT566" s="271"/>
      <c r="WHU566" s="271"/>
      <c r="WHV566" s="271"/>
      <c r="WHW566" s="271"/>
      <c r="WHX566" s="271"/>
      <c r="WHY566" s="395"/>
      <c r="WHZ566" s="259"/>
      <c r="WIA566" s="259"/>
      <c r="WIB566" s="394"/>
      <c r="WIC566" s="394"/>
      <c r="WID566" s="270"/>
      <c r="WIE566" s="263"/>
      <c r="WIF566" s="271"/>
      <c r="WIG566" s="271"/>
      <c r="WIH566" s="271"/>
      <c r="WII566" s="271"/>
      <c r="WIJ566" s="271"/>
      <c r="WIK566" s="395"/>
      <c r="WIL566" s="259"/>
      <c r="WIM566" s="259"/>
      <c r="WIN566" s="394"/>
      <c r="WIO566" s="394"/>
      <c r="WIP566" s="270"/>
      <c r="WIQ566" s="263"/>
      <c r="WIR566" s="271"/>
      <c r="WIS566" s="271"/>
      <c r="WIT566" s="271"/>
      <c r="WIU566" s="271"/>
      <c r="WIV566" s="271"/>
      <c r="WIW566" s="395"/>
      <c r="WIX566" s="259"/>
      <c r="WIY566" s="259"/>
      <c r="WIZ566" s="394"/>
      <c r="WJA566" s="394"/>
      <c r="WJB566" s="270"/>
      <c r="WJC566" s="263"/>
      <c r="WJD566" s="271"/>
      <c r="WJE566" s="271"/>
      <c r="WJF566" s="271"/>
      <c r="WJG566" s="271"/>
      <c r="WJH566" s="271"/>
      <c r="WJI566" s="395"/>
      <c r="WJJ566" s="259"/>
      <c r="WJK566" s="259"/>
      <c r="WJL566" s="394"/>
      <c r="WJM566" s="394"/>
      <c r="WJN566" s="270"/>
      <c r="WJO566" s="263"/>
      <c r="WJP566" s="271"/>
      <c r="WJQ566" s="271"/>
      <c r="WJR566" s="271"/>
      <c r="WJS566" s="271"/>
      <c r="WJT566" s="271"/>
      <c r="WJU566" s="395"/>
      <c r="WJV566" s="259"/>
      <c r="WJW566" s="259"/>
      <c r="WJX566" s="394"/>
      <c r="WJY566" s="394"/>
      <c r="WJZ566" s="270"/>
      <c r="WKA566" s="263"/>
      <c r="WKB566" s="271"/>
      <c r="WKC566" s="271"/>
      <c r="WKD566" s="271"/>
      <c r="WKE566" s="271"/>
      <c r="WKF566" s="271"/>
      <c r="WKG566" s="395"/>
      <c r="WKH566" s="259"/>
      <c r="WKI566" s="259"/>
      <c r="WKJ566" s="394"/>
      <c r="WKK566" s="394"/>
      <c r="WKL566" s="270"/>
      <c r="WKM566" s="263"/>
      <c r="WKN566" s="271"/>
      <c r="WKO566" s="271"/>
      <c r="WKP566" s="271"/>
      <c r="WKQ566" s="271"/>
      <c r="WKR566" s="271"/>
      <c r="WKS566" s="395"/>
      <c r="WKT566" s="259"/>
      <c r="WKU566" s="259"/>
      <c r="WKV566" s="394"/>
      <c r="WKW566" s="394"/>
      <c r="WKX566" s="270"/>
      <c r="WKY566" s="263"/>
      <c r="WKZ566" s="271"/>
      <c r="WLA566" s="271"/>
      <c r="WLB566" s="271"/>
      <c r="WLC566" s="271"/>
      <c r="WLD566" s="271"/>
      <c r="WLE566" s="395"/>
      <c r="WLF566" s="259"/>
      <c r="WLG566" s="259"/>
      <c r="WLH566" s="394"/>
      <c r="WLI566" s="394"/>
      <c r="WLJ566" s="270"/>
      <c r="WLK566" s="263"/>
      <c r="WLL566" s="271"/>
      <c r="WLM566" s="271"/>
      <c r="WLN566" s="271"/>
      <c r="WLO566" s="271"/>
      <c r="WLP566" s="271"/>
      <c r="WLQ566" s="395"/>
      <c r="WLR566" s="259"/>
      <c r="WLS566" s="259"/>
      <c r="WLT566" s="394"/>
      <c r="WLU566" s="394"/>
      <c r="WLV566" s="270"/>
      <c r="WLW566" s="263"/>
      <c r="WLX566" s="271"/>
      <c r="WLY566" s="271"/>
      <c r="WLZ566" s="271"/>
      <c r="WMA566" s="271"/>
      <c r="WMB566" s="271"/>
      <c r="WMC566" s="395"/>
      <c r="WMD566" s="259"/>
      <c r="WME566" s="259"/>
      <c r="WMF566" s="394"/>
      <c r="WMG566" s="394"/>
      <c r="WMH566" s="270"/>
      <c r="WMI566" s="263"/>
      <c r="WMJ566" s="271"/>
      <c r="WMK566" s="271"/>
      <c r="WML566" s="271"/>
      <c r="WMM566" s="271"/>
      <c r="WMN566" s="271"/>
      <c r="WMO566" s="395"/>
      <c r="WMP566" s="259"/>
      <c r="WMQ566" s="259"/>
      <c r="WMR566" s="394"/>
      <c r="WMS566" s="394"/>
      <c r="WMT566" s="270"/>
      <c r="WMU566" s="263"/>
      <c r="WMV566" s="271"/>
      <c r="WMW566" s="271"/>
      <c r="WMX566" s="271"/>
      <c r="WMY566" s="271"/>
      <c r="WMZ566" s="271"/>
      <c r="WNA566" s="395"/>
      <c r="WNB566" s="259"/>
      <c r="WNC566" s="259"/>
      <c r="WND566" s="394"/>
      <c r="WNE566" s="394"/>
      <c r="WNF566" s="270"/>
      <c r="WNG566" s="263"/>
      <c r="WNH566" s="271"/>
      <c r="WNI566" s="271"/>
      <c r="WNJ566" s="271"/>
      <c r="WNK566" s="271"/>
      <c r="WNL566" s="271"/>
      <c r="WNM566" s="395"/>
      <c r="WNN566" s="259"/>
      <c r="WNO566" s="259"/>
      <c r="WNP566" s="394"/>
      <c r="WNQ566" s="394"/>
      <c r="WNR566" s="270"/>
      <c r="WNS566" s="263"/>
      <c r="WNT566" s="271"/>
      <c r="WNU566" s="271"/>
      <c r="WNV566" s="271"/>
      <c r="WNW566" s="271"/>
      <c r="WNX566" s="271"/>
      <c r="WNY566" s="395"/>
      <c r="WNZ566" s="259"/>
      <c r="WOA566" s="259"/>
      <c r="WOB566" s="394"/>
      <c r="WOC566" s="394"/>
      <c r="WOD566" s="270"/>
      <c r="WOE566" s="263"/>
      <c r="WOF566" s="271"/>
      <c r="WOG566" s="271"/>
      <c r="WOH566" s="271"/>
      <c r="WOI566" s="271"/>
      <c r="WOJ566" s="271"/>
      <c r="WOK566" s="395"/>
      <c r="WOL566" s="259"/>
      <c r="WOM566" s="259"/>
      <c r="WON566" s="394"/>
      <c r="WOO566" s="394"/>
      <c r="WOP566" s="270"/>
      <c r="WOQ566" s="263"/>
      <c r="WOR566" s="271"/>
      <c r="WOS566" s="271"/>
      <c r="WOT566" s="271"/>
      <c r="WOU566" s="271"/>
      <c r="WOV566" s="271"/>
      <c r="WOW566" s="395"/>
      <c r="WOX566" s="259"/>
      <c r="WOY566" s="259"/>
      <c r="WOZ566" s="394"/>
      <c r="WPA566" s="394"/>
      <c r="WPB566" s="270"/>
      <c r="WPC566" s="263"/>
      <c r="WPD566" s="271"/>
      <c r="WPE566" s="271"/>
      <c r="WPF566" s="271"/>
      <c r="WPG566" s="271"/>
      <c r="WPH566" s="271"/>
      <c r="WPI566" s="395"/>
      <c r="WPJ566" s="259"/>
      <c r="WPK566" s="259"/>
      <c r="WPL566" s="394"/>
      <c r="WPM566" s="394"/>
      <c r="WPN566" s="270"/>
      <c r="WPO566" s="263"/>
      <c r="WPP566" s="271"/>
      <c r="WPQ566" s="271"/>
      <c r="WPR566" s="271"/>
      <c r="WPS566" s="271"/>
      <c r="WPT566" s="271"/>
      <c r="WPU566" s="395"/>
      <c r="WPV566" s="259"/>
      <c r="WPW566" s="259"/>
      <c r="WPX566" s="394"/>
      <c r="WPY566" s="394"/>
      <c r="WPZ566" s="270"/>
      <c r="WQA566" s="263"/>
      <c r="WQB566" s="271"/>
      <c r="WQC566" s="271"/>
      <c r="WQD566" s="271"/>
      <c r="WQE566" s="271"/>
      <c r="WQF566" s="271"/>
      <c r="WQG566" s="395"/>
      <c r="WQH566" s="259"/>
      <c r="WQI566" s="259"/>
      <c r="WQJ566" s="394"/>
      <c r="WQK566" s="394"/>
      <c r="WQL566" s="270"/>
      <c r="WQM566" s="263"/>
      <c r="WQN566" s="271"/>
      <c r="WQO566" s="271"/>
      <c r="WQP566" s="271"/>
      <c r="WQQ566" s="271"/>
      <c r="WQR566" s="271"/>
      <c r="WQS566" s="395"/>
      <c r="WQT566" s="259"/>
      <c r="WQU566" s="259"/>
      <c r="WQV566" s="394"/>
      <c r="WQW566" s="394"/>
      <c r="WQX566" s="270"/>
      <c r="WQY566" s="263"/>
      <c r="WQZ566" s="271"/>
      <c r="WRA566" s="271"/>
      <c r="WRB566" s="271"/>
      <c r="WRC566" s="271"/>
      <c r="WRD566" s="271"/>
      <c r="WRE566" s="395"/>
      <c r="WRF566" s="259"/>
      <c r="WRG566" s="259"/>
      <c r="WRH566" s="394"/>
      <c r="WRI566" s="394"/>
      <c r="WRJ566" s="270"/>
      <c r="WRK566" s="263"/>
      <c r="WRL566" s="271"/>
      <c r="WRM566" s="271"/>
      <c r="WRN566" s="271"/>
      <c r="WRO566" s="271"/>
      <c r="WRP566" s="271"/>
      <c r="WRQ566" s="395"/>
      <c r="WRR566" s="259"/>
      <c r="WRS566" s="259"/>
      <c r="WRT566" s="394"/>
      <c r="WRU566" s="394"/>
      <c r="WRV566" s="270"/>
      <c r="WRW566" s="263"/>
      <c r="WRX566" s="271"/>
      <c r="WRY566" s="271"/>
      <c r="WRZ566" s="271"/>
      <c r="WSA566" s="271"/>
      <c r="WSB566" s="271"/>
      <c r="WSC566" s="395"/>
      <c r="WSD566" s="259"/>
      <c r="WSE566" s="259"/>
      <c r="WSF566" s="394"/>
      <c r="WSG566" s="394"/>
      <c r="WSH566" s="270"/>
      <c r="WSI566" s="263"/>
      <c r="WSJ566" s="271"/>
      <c r="WSK566" s="271"/>
      <c r="WSL566" s="271"/>
      <c r="WSM566" s="271"/>
      <c r="WSN566" s="271"/>
      <c r="WSO566" s="395"/>
      <c r="WSP566" s="259"/>
      <c r="WSQ566" s="259"/>
      <c r="WSR566" s="394"/>
      <c r="WSS566" s="394"/>
      <c r="WST566" s="270"/>
      <c r="WSU566" s="263"/>
      <c r="WSV566" s="271"/>
      <c r="WSW566" s="271"/>
      <c r="WSX566" s="271"/>
      <c r="WSY566" s="271"/>
      <c r="WSZ566" s="271"/>
      <c r="WTA566" s="395"/>
      <c r="WTB566" s="259"/>
      <c r="WTC566" s="259"/>
      <c r="WTD566" s="394"/>
      <c r="WTE566" s="394"/>
      <c r="WTF566" s="270"/>
      <c r="WTG566" s="263"/>
      <c r="WTH566" s="271"/>
      <c r="WTI566" s="271"/>
      <c r="WTJ566" s="271"/>
      <c r="WTK566" s="271"/>
      <c r="WTL566" s="271"/>
      <c r="WTM566" s="395"/>
      <c r="WTN566" s="259"/>
      <c r="WTO566" s="259"/>
      <c r="WTP566" s="394"/>
      <c r="WTQ566" s="394"/>
      <c r="WTR566" s="270"/>
      <c r="WTS566" s="263"/>
      <c r="WTT566" s="271"/>
      <c r="WTU566" s="271"/>
      <c r="WTV566" s="271"/>
      <c r="WTW566" s="271"/>
      <c r="WTX566" s="271"/>
      <c r="WTY566" s="395"/>
      <c r="WTZ566" s="259"/>
      <c r="WUA566" s="259"/>
      <c r="WUB566" s="394"/>
      <c r="WUC566" s="394"/>
      <c r="WUD566" s="270"/>
      <c r="WUE566" s="263"/>
      <c r="WUF566" s="271"/>
      <c r="WUG566" s="271"/>
      <c r="WUH566" s="271"/>
      <c r="WUI566" s="271"/>
      <c r="WUJ566" s="271"/>
      <c r="WUK566" s="395"/>
      <c r="WUL566" s="259"/>
      <c r="WUM566" s="259"/>
      <c r="WUN566" s="394"/>
      <c r="WUO566" s="394"/>
      <c r="WUP566" s="270"/>
      <c r="WUQ566" s="263"/>
      <c r="WUR566" s="271"/>
      <c r="WUS566" s="271"/>
      <c r="WUT566" s="271"/>
      <c r="WUU566" s="271"/>
      <c r="WUV566" s="271"/>
      <c r="WUW566" s="395"/>
      <c r="WUX566" s="259"/>
      <c r="WUY566" s="259"/>
      <c r="WUZ566" s="394"/>
      <c r="WVA566" s="394"/>
      <c r="WVB566" s="270"/>
      <c r="WVC566" s="263"/>
      <c r="WVD566" s="271"/>
      <c r="WVE566" s="271"/>
      <c r="WVF566" s="271"/>
      <c r="WVG566" s="271"/>
      <c r="WVH566" s="271"/>
      <c r="WVI566" s="395"/>
      <c r="WVJ566" s="259"/>
      <c r="WVK566" s="259"/>
      <c r="WVL566" s="394"/>
      <c r="WVM566" s="394"/>
      <c r="WVN566" s="270"/>
      <c r="WVO566" s="263"/>
      <c r="WVP566" s="271"/>
      <c r="WVQ566" s="271"/>
      <c r="WVR566" s="271"/>
      <c r="WVS566" s="271"/>
      <c r="WVT566" s="271"/>
      <c r="WVU566" s="395"/>
      <c r="WVV566" s="259"/>
      <c r="WVW566" s="259"/>
      <c r="WVX566" s="394"/>
      <c r="WVY566" s="394"/>
      <c r="WVZ566" s="270"/>
      <c r="WWA566" s="263"/>
      <c r="WWB566" s="271"/>
      <c r="WWC566" s="271"/>
      <c r="WWD566" s="271"/>
      <c r="WWE566" s="271"/>
      <c r="WWF566" s="271"/>
      <c r="WWG566" s="395"/>
      <c r="WWH566" s="259"/>
      <c r="WWI566" s="259"/>
      <c r="WWJ566" s="394"/>
      <c r="WWK566" s="394"/>
      <c r="WWL566" s="270"/>
      <c r="WWM566" s="263"/>
      <c r="WWN566" s="271"/>
      <c r="WWO566" s="271"/>
      <c r="WWP566" s="271"/>
      <c r="WWQ566" s="271"/>
      <c r="WWR566" s="271"/>
      <c r="WWS566" s="395"/>
      <c r="WWT566" s="259"/>
      <c r="WWU566" s="259"/>
      <c r="WWV566" s="394"/>
      <c r="WWW566" s="394"/>
      <c r="WWX566" s="270"/>
      <c r="WWY566" s="263"/>
      <c r="WWZ566" s="271"/>
      <c r="WXA566" s="271"/>
      <c r="WXB566" s="271"/>
      <c r="WXC566" s="271"/>
      <c r="WXD566" s="271"/>
      <c r="WXE566" s="395"/>
      <c r="WXF566" s="259"/>
      <c r="WXG566" s="259"/>
      <c r="WXH566" s="394"/>
      <c r="WXI566" s="394"/>
      <c r="WXJ566" s="270"/>
      <c r="WXK566" s="263"/>
      <c r="WXL566" s="271"/>
      <c r="WXM566" s="271"/>
      <c r="WXN566" s="271"/>
      <c r="WXO566" s="271"/>
      <c r="WXP566" s="271"/>
      <c r="WXQ566" s="395"/>
      <c r="WXR566" s="259"/>
      <c r="WXS566" s="259"/>
      <c r="WXT566" s="394"/>
      <c r="WXU566" s="394"/>
      <c r="WXV566" s="270"/>
      <c r="WXW566" s="263"/>
      <c r="WXX566" s="271"/>
      <c r="WXY566" s="271"/>
      <c r="WXZ566" s="271"/>
      <c r="WYA566" s="271"/>
      <c r="WYB566" s="271"/>
      <c r="WYC566" s="395"/>
      <c r="WYD566" s="259"/>
      <c r="WYE566" s="259"/>
      <c r="WYF566" s="394"/>
      <c r="WYG566" s="394"/>
      <c r="WYH566" s="270"/>
      <c r="WYI566" s="263"/>
      <c r="WYJ566" s="271"/>
      <c r="WYK566" s="271"/>
      <c r="WYL566" s="271"/>
      <c r="WYM566" s="271"/>
      <c r="WYN566" s="271"/>
      <c r="WYO566" s="395"/>
      <c r="WYP566" s="259"/>
      <c r="WYQ566" s="259"/>
      <c r="WYR566" s="394"/>
      <c r="WYS566" s="394"/>
      <c r="WYT566" s="270"/>
      <c r="WYU566" s="263"/>
      <c r="WYV566" s="271"/>
      <c r="WYW566" s="271"/>
      <c r="WYX566" s="271"/>
      <c r="WYY566" s="271"/>
      <c r="WYZ566" s="271"/>
      <c r="WZA566" s="395"/>
      <c r="WZB566" s="259"/>
      <c r="WZC566" s="259"/>
      <c r="WZD566" s="394"/>
      <c r="WZE566" s="394"/>
      <c r="WZF566" s="270"/>
      <c r="WZG566" s="263"/>
      <c r="WZH566" s="271"/>
      <c r="WZI566" s="271"/>
      <c r="WZJ566" s="271"/>
      <c r="WZK566" s="271"/>
      <c r="WZL566" s="271"/>
      <c r="WZM566" s="395"/>
      <c r="WZN566" s="259"/>
      <c r="WZO566" s="259"/>
      <c r="WZP566" s="394"/>
      <c r="WZQ566" s="394"/>
      <c r="WZR566" s="270"/>
      <c r="WZS566" s="263"/>
      <c r="WZT566" s="271"/>
      <c r="WZU566" s="271"/>
      <c r="WZV566" s="271"/>
      <c r="WZW566" s="271"/>
      <c r="WZX566" s="271"/>
      <c r="WZY566" s="395"/>
      <c r="WZZ566" s="259"/>
      <c r="XAA566" s="259"/>
      <c r="XAB566" s="394"/>
      <c r="XAC566" s="394"/>
      <c r="XAD566" s="270"/>
      <c r="XAE566" s="263"/>
      <c r="XAF566" s="271"/>
      <c r="XAG566" s="271"/>
      <c r="XAH566" s="271"/>
      <c r="XAI566" s="271"/>
      <c r="XAJ566" s="271"/>
      <c r="XAK566" s="395"/>
      <c r="XAL566" s="259"/>
      <c r="XAM566" s="259"/>
      <c r="XAN566" s="394"/>
      <c r="XAO566" s="394"/>
      <c r="XAP566" s="270"/>
      <c r="XAQ566" s="263"/>
      <c r="XAR566" s="271"/>
      <c r="XAS566" s="271"/>
      <c r="XAT566" s="271"/>
      <c r="XAU566" s="271"/>
      <c r="XAV566" s="271"/>
      <c r="XAW566" s="395"/>
      <c r="XAX566" s="259"/>
      <c r="XAY566" s="259"/>
      <c r="XAZ566" s="394"/>
      <c r="XBA566" s="394"/>
      <c r="XBB566" s="270"/>
      <c r="XBC566" s="263"/>
      <c r="XBD566" s="271"/>
      <c r="XBE566" s="271"/>
      <c r="XBF566" s="271"/>
      <c r="XBG566" s="271"/>
      <c r="XBH566" s="271"/>
      <c r="XBI566" s="395"/>
      <c r="XBJ566" s="259"/>
      <c r="XBK566" s="259"/>
      <c r="XBL566" s="394"/>
      <c r="XBM566" s="394"/>
      <c r="XBN566" s="270"/>
      <c r="XBO566" s="263"/>
      <c r="XBP566" s="271"/>
      <c r="XBQ566" s="271"/>
      <c r="XBR566" s="271"/>
      <c r="XBS566" s="271"/>
      <c r="XBT566" s="271"/>
      <c r="XBU566" s="395"/>
      <c r="XBV566" s="259"/>
      <c r="XBW566" s="259"/>
      <c r="XBX566" s="394"/>
      <c r="XBY566" s="394"/>
      <c r="XBZ566" s="270"/>
      <c r="XCA566" s="263"/>
      <c r="XCB566" s="271"/>
      <c r="XCC566" s="271"/>
      <c r="XCD566" s="271"/>
      <c r="XCE566" s="271"/>
      <c r="XCF566" s="271"/>
      <c r="XCG566" s="395"/>
      <c r="XCH566" s="259"/>
      <c r="XCI566" s="259"/>
      <c r="XCJ566" s="394"/>
      <c r="XCK566" s="394"/>
      <c r="XCL566" s="270"/>
      <c r="XCM566" s="263"/>
      <c r="XCN566" s="271"/>
      <c r="XCO566" s="271"/>
      <c r="XCP566" s="271"/>
      <c r="XCQ566" s="271"/>
      <c r="XCR566" s="271"/>
      <c r="XCS566" s="395"/>
      <c r="XCT566" s="259"/>
      <c r="XCU566" s="259"/>
      <c r="XCV566" s="394"/>
      <c r="XCW566" s="394"/>
      <c r="XCX566" s="270"/>
      <c r="XCY566" s="263"/>
      <c r="XCZ566" s="271"/>
      <c r="XDA566" s="271"/>
      <c r="XDB566" s="271"/>
      <c r="XDC566" s="271"/>
      <c r="XDD566" s="271"/>
      <c r="XDE566" s="395"/>
      <c r="XDF566" s="259"/>
      <c r="XDG566" s="259"/>
      <c r="XDH566" s="394"/>
      <c r="XDI566" s="394"/>
      <c r="XDJ566" s="270"/>
      <c r="XDK566" s="263"/>
      <c r="XDL566" s="271"/>
      <c r="XDM566" s="271"/>
      <c r="XDN566" s="271"/>
      <c r="XDO566" s="271"/>
      <c r="XDP566" s="271"/>
      <c r="XDQ566" s="395"/>
      <c r="XDR566" s="259"/>
      <c r="XDS566" s="259"/>
      <c r="XDT566" s="394"/>
      <c r="XDU566" s="394"/>
      <c r="XDV566" s="270"/>
      <c r="XDW566" s="263"/>
      <c r="XDX566" s="271"/>
      <c r="XDY566" s="271"/>
      <c r="XDZ566" s="271"/>
      <c r="XEA566" s="271"/>
      <c r="XEB566" s="271"/>
      <c r="XEC566" s="395"/>
      <c r="XED566" s="259"/>
      <c r="XEE566" s="259"/>
      <c r="XEF566" s="394"/>
      <c r="XEG566" s="394"/>
      <c r="XEH566" s="270"/>
      <c r="XEI566" s="263"/>
      <c r="XEJ566" s="271"/>
      <c r="XEK566" s="271"/>
      <c r="XEL566" s="271"/>
      <c r="XEM566" s="271"/>
      <c r="XEN566" s="271"/>
      <c r="XEO566" s="395"/>
      <c r="XEP566" s="259"/>
      <c r="XEQ566" s="259"/>
      <c r="XER566" s="394"/>
    </row>
    <row r="567" spans="1:16372" x14ac:dyDescent="0.25">
      <c r="A567" s="241" t="s">
        <v>663</v>
      </c>
      <c r="B567" s="285" t="s">
        <v>291</v>
      </c>
      <c r="C567" s="286">
        <v>11</v>
      </c>
      <c r="D567" s="287"/>
      <c r="E567" s="317">
        <v>42</v>
      </c>
      <c r="F567" s="288"/>
      <c r="G567" s="289"/>
      <c r="H567" s="290">
        <f t="shared" si="218"/>
        <v>300000</v>
      </c>
    </row>
    <row r="568" spans="1:16372" s="152" customFormat="1" ht="15.6" customHeight="1" x14ac:dyDescent="0.25">
      <c r="A568" s="241" t="s">
        <v>663</v>
      </c>
      <c r="B568" s="153" t="s">
        <v>291</v>
      </c>
      <c r="C568" s="154">
        <v>11</v>
      </c>
      <c r="D568" s="182"/>
      <c r="E568" s="177">
        <v>423</v>
      </c>
      <c r="F568" s="244"/>
      <c r="G568" s="157"/>
      <c r="H568" s="158">
        <f t="shared" ref="H568" si="219">SUM(H569)</f>
        <v>300000</v>
      </c>
    </row>
    <row r="569" spans="1:16372" ht="30" customHeight="1" x14ac:dyDescent="0.25">
      <c r="A569" s="241" t="s">
        <v>663</v>
      </c>
      <c r="B569" s="160" t="s">
        <v>291</v>
      </c>
      <c r="C569" s="161">
        <v>11</v>
      </c>
      <c r="D569" s="183" t="s">
        <v>25</v>
      </c>
      <c r="E569" s="163">
        <v>4233</v>
      </c>
      <c r="F569" s="245" t="s">
        <v>142</v>
      </c>
      <c r="G569" s="164"/>
      <c r="H569" s="234">
        <v>300000</v>
      </c>
    </row>
    <row r="570" spans="1:16372" s="396" customFormat="1" ht="31.2" x14ac:dyDescent="0.25">
      <c r="A570" s="354" t="s">
        <v>663</v>
      </c>
      <c r="B570" s="292" t="s">
        <v>75</v>
      </c>
      <c r="C570" s="292"/>
      <c r="D570" s="293"/>
      <c r="E570" s="293"/>
      <c r="F570" s="294" t="s">
        <v>92</v>
      </c>
      <c r="G570" s="295" t="s">
        <v>724</v>
      </c>
      <c r="H570" s="296">
        <f>H571+H580+H584+H587+H591+H596</f>
        <v>14180000</v>
      </c>
      <c r="I570" s="271"/>
      <c r="J570" s="271"/>
      <c r="K570" s="271"/>
      <c r="L570" s="271"/>
      <c r="M570" s="395"/>
      <c r="N570" s="259"/>
      <c r="O570" s="259"/>
      <c r="P570" s="394"/>
      <c r="Q570" s="394"/>
      <c r="R570" s="270"/>
      <c r="S570" s="263"/>
      <c r="T570" s="271"/>
      <c r="U570" s="271"/>
      <c r="V570" s="271"/>
      <c r="W570" s="271"/>
      <c r="X570" s="271"/>
      <c r="Y570" s="395"/>
      <c r="Z570" s="259"/>
      <c r="AA570" s="259"/>
      <c r="AB570" s="394"/>
      <c r="AC570" s="394"/>
      <c r="AD570" s="270"/>
      <c r="AE570" s="263"/>
      <c r="AF570" s="271"/>
      <c r="AG570" s="271"/>
      <c r="AH570" s="271"/>
      <c r="AI570" s="271"/>
      <c r="AJ570" s="271"/>
      <c r="AK570" s="395"/>
      <c r="AL570" s="259"/>
      <c r="AM570" s="259"/>
      <c r="AN570" s="394"/>
      <c r="AO570" s="394"/>
      <c r="AP570" s="270"/>
      <c r="AQ570" s="263"/>
      <c r="AR570" s="271"/>
      <c r="AS570" s="271"/>
      <c r="AT570" s="271"/>
      <c r="AU570" s="271"/>
      <c r="AV570" s="271"/>
      <c r="AW570" s="395"/>
      <c r="AX570" s="259"/>
      <c r="AY570" s="259"/>
      <c r="AZ570" s="394"/>
      <c r="BA570" s="394"/>
      <c r="BB570" s="270"/>
      <c r="BC570" s="263"/>
      <c r="BD570" s="271"/>
      <c r="BE570" s="271"/>
      <c r="BF570" s="271"/>
      <c r="BG570" s="271"/>
      <c r="BH570" s="271"/>
      <c r="BI570" s="395"/>
      <c r="BJ570" s="259"/>
      <c r="BK570" s="259"/>
      <c r="BL570" s="394"/>
      <c r="BM570" s="394"/>
      <c r="BN570" s="270"/>
      <c r="BO570" s="263"/>
      <c r="BP570" s="271"/>
      <c r="BQ570" s="271"/>
      <c r="BR570" s="271"/>
      <c r="BS570" s="271"/>
      <c r="BT570" s="271"/>
      <c r="BU570" s="395"/>
      <c r="BV570" s="259"/>
      <c r="BW570" s="259"/>
      <c r="BX570" s="394"/>
      <c r="BY570" s="394"/>
      <c r="BZ570" s="270"/>
      <c r="CA570" s="263"/>
      <c r="CB570" s="271"/>
      <c r="CC570" s="271"/>
      <c r="CD570" s="271"/>
      <c r="CE570" s="271"/>
      <c r="CF570" s="271"/>
      <c r="CG570" s="395"/>
      <c r="CH570" s="259"/>
      <c r="CI570" s="259"/>
      <c r="CJ570" s="394"/>
      <c r="CK570" s="394"/>
      <c r="CL570" s="270"/>
      <c r="CM570" s="263"/>
      <c r="CN570" s="271"/>
      <c r="CO570" s="271"/>
      <c r="CP570" s="271"/>
      <c r="CQ570" s="271"/>
      <c r="CR570" s="271"/>
      <c r="CS570" s="395"/>
      <c r="CT570" s="259"/>
      <c r="CU570" s="259"/>
      <c r="CV570" s="394"/>
      <c r="CW570" s="394"/>
      <c r="CX570" s="270"/>
      <c r="CY570" s="263"/>
      <c r="CZ570" s="271"/>
      <c r="DA570" s="271"/>
      <c r="DB570" s="271"/>
      <c r="DC570" s="271"/>
      <c r="DD570" s="271"/>
      <c r="DE570" s="395"/>
      <c r="DF570" s="259"/>
      <c r="DG570" s="259"/>
      <c r="DH570" s="394"/>
      <c r="DI570" s="394"/>
      <c r="DJ570" s="270"/>
      <c r="DK570" s="263"/>
      <c r="DL570" s="271"/>
      <c r="DM570" s="271"/>
      <c r="DN570" s="271"/>
      <c r="DO570" s="271"/>
      <c r="DP570" s="271"/>
      <c r="DQ570" s="395"/>
      <c r="DR570" s="259"/>
      <c r="DS570" s="259"/>
      <c r="DT570" s="394"/>
      <c r="DU570" s="394"/>
      <c r="DV570" s="270"/>
      <c r="DW570" s="263"/>
      <c r="DX570" s="271"/>
      <c r="DY570" s="271"/>
      <c r="DZ570" s="271"/>
      <c r="EA570" s="271"/>
      <c r="EB570" s="271"/>
      <c r="EC570" s="395"/>
      <c r="ED570" s="259"/>
      <c r="EE570" s="259"/>
      <c r="EF570" s="394"/>
      <c r="EG570" s="394"/>
      <c r="EH570" s="270"/>
      <c r="EI570" s="263"/>
      <c r="EJ570" s="271"/>
      <c r="EK570" s="271"/>
      <c r="EL570" s="271"/>
      <c r="EM570" s="271"/>
      <c r="EN570" s="271"/>
      <c r="EO570" s="395"/>
      <c r="EP570" s="259"/>
      <c r="EQ570" s="259"/>
      <c r="ER570" s="394"/>
      <c r="ES570" s="394"/>
      <c r="ET570" s="270"/>
      <c r="EU570" s="263"/>
      <c r="EV570" s="271"/>
      <c r="EW570" s="271"/>
      <c r="EX570" s="271"/>
      <c r="EY570" s="271"/>
      <c r="EZ570" s="271"/>
      <c r="FA570" s="395"/>
      <c r="FB570" s="259"/>
      <c r="FC570" s="259"/>
      <c r="FD570" s="394"/>
      <c r="FE570" s="394"/>
      <c r="FF570" s="270"/>
      <c r="FG570" s="263"/>
      <c r="FH570" s="271"/>
      <c r="FI570" s="271"/>
      <c r="FJ570" s="271"/>
      <c r="FK570" s="271"/>
      <c r="FL570" s="271"/>
      <c r="FM570" s="395"/>
      <c r="FN570" s="259"/>
      <c r="FO570" s="259"/>
      <c r="FP570" s="394"/>
      <c r="FQ570" s="394"/>
      <c r="FR570" s="270"/>
      <c r="FS570" s="263"/>
      <c r="FT570" s="271"/>
      <c r="FU570" s="271"/>
      <c r="FV570" s="271"/>
      <c r="FW570" s="271"/>
      <c r="FX570" s="271"/>
      <c r="FY570" s="395"/>
      <c r="FZ570" s="259"/>
      <c r="GA570" s="259"/>
      <c r="GB570" s="394"/>
      <c r="GC570" s="394"/>
      <c r="GD570" s="270"/>
      <c r="GE570" s="263"/>
      <c r="GF570" s="271"/>
      <c r="GG570" s="271"/>
      <c r="GH570" s="271"/>
      <c r="GI570" s="271"/>
      <c r="GJ570" s="271"/>
      <c r="GK570" s="395"/>
      <c r="GL570" s="259"/>
      <c r="GM570" s="259"/>
      <c r="GN570" s="394"/>
      <c r="GO570" s="394"/>
      <c r="GP570" s="270"/>
      <c r="GQ570" s="263"/>
      <c r="GR570" s="271"/>
      <c r="GS570" s="271"/>
      <c r="GT570" s="271"/>
      <c r="GU570" s="271"/>
      <c r="GV570" s="271"/>
      <c r="GW570" s="395"/>
      <c r="GX570" s="259"/>
      <c r="GY570" s="259"/>
      <c r="GZ570" s="394"/>
      <c r="HA570" s="394"/>
      <c r="HB570" s="270"/>
      <c r="HC570" s="263"/>
      <c r="HD570" s="271"/>
      <c r="HE570" s="271"/>
      <c r="HF570" s="271"/>
      <c r="HG570" s="271"/>
      <c r="HH570" s="271"/>
      <c r="HI570" s="395"/>
      <c r="HJ570" s="259"/>
      <c r="HK570" s="259"/>
      <c r="HL570" s="394"/>
      <c r="HM570" s="394"/>
      <c r="HN570" s="270"/>
      <c r="HO570" s="263"/>
      <c r="HP570" s="271"/>
      <c r="HQ570" s="271"/>
      <c r="HR570" s="271"/>
      <c r="HS570" s="271"/>
      <c r="HT570" s="271"/>
      <c r="HU570" s="395"/>
      <c r="HV570" s="259"/>
      <c r="HW570" s="259"/>
      <c r="HX570" s="394"/>
      <c r="HY570" s="394"/>
      <c r="HZ570" s="270"/>
      <c r="IA570" s="263"/>
      <c r="IB570" s="271"/>
      <c r="IC570" s="271"/>
      <c r="ID570" s="271"/>
      <c r="IE570" s="271"/>
      <c r="IF570" s="271"/>
      <c r="IG570" s="395"/>
      <c r="IH570" s="259"/>
      <c r="II570" s="259"/>
      <c r="IJ570" s="394"/>
      <c r="IK570" s="394"/>
      <c r="IL570" s="270"/>
      <c r="IM570" s="263"/>
      <c r="IN570" s="271"/>
      <c r="IO570" s="271"/>
      <c r="IP570" s="271"/>
      <c r="IQ570" s="271"/>
      <c r="IR570" s="271"/>
      <c r="IS570" s="395"/>
      <c r="IT570" s="259"/>
      <c r="IU570" s="259"/>
      <c r="IV570" s="394"/>
      <c r="IW570" s="394"/>
      <c r="IX570" s="270"/>
      <c r="IY570" s="263"/>
      <c r="IZ570" s="271"/>
      <c r="JA570" s="271"/>
      <c r="JB570" s="271"/>
      <c r="JC570" s="271"/>
      <c r="JD570" s="271"/>
      <c r="JE570" s="395"/>
      <c r="JF570" s="259"/>
      <c r="JG570" s="259"/>
      <c r="JH570" s="394"/>
      <c r="JI570" s="394"/>
      <c r="JJ570" s="270"/>
      <c r="JK570" s="263"/>
      <c r="JL570" s="271"/>
      <c r="JM570" s="271"/>
      <c r="JN570" s="271"/>
      <c r="JO570" s="271"/>
      <c r="JP570" s="271"/>
      <c r="JQ570" s="395"/>
      <c r="JR570" s="259"/>
      <c r="JS570" s="259"/>
      <c r="JT570" s="394"/>
      <c r="JU570" s="394"/>
      <c r="JV570" s="270"/>
      <c r="JW570" s="263"/>
      <c r="JX570" s="271"/>
      <c r="JY570" s="271"/>
      <c r="JZ570" s="271"/>
      <c r="KA570" s="271"/>
      <c r="KB570" s="271"/>
      <c r="KC570" s="395"/>
      <c r="KD570" s="259"/>
      <c r="KE570" s="259"/>
      <c r="KF570" s="394"/>
      <c r="KG570" s="394"/>
      <c r="KH570" s="270"/>
      <c r="KI570" s="263"/>
      <c r="KJ570" s="271"/>
      <c r="KK570" s="271"/>
      <c r="KL570" s="271"/>
      <c r="KM570" s="271"/>
      <c r="KN570" s="271"/>
      <c r="KO570" s="395"/>
      <c r="KP570" s="259"/>
      <c r="KQ570" s="259"/>
      <c r="KR570" s="394"/>
      <c r="KS570" s="394"/>
      <c r="KT570" s="270"/>
      <c r="KU570" s="263"/>
      <c r="KV570" s="271"/>
      <c r="KW570" s="271"/>
      <c r="KX570" s="271"/>
      <c r="KY570" s="271"/>
      <c r="KZ570" s="271"/>
      <c r="LA570" s="395"/>
      <c r="LB570" s="259"/>
      <c r="LC570" s="259"/>
      <c r="LD570" s="394"/>
      <c r="LE570" s="394"/>
      <c r="LF570" s="270"/>
      <c r="LG570" s="263"/>
      <c r="LH570" s="271"/>
      <c r="LI570" s="271"/>
      <c r="LJ570" s="271"/>
      <c r="LK570" s="271"/>
      <c r="LL570" s="271"/>
      <c r="LM570" s="395"/>
      <c r="LN570" s="259"/>
      <c r="LO570" s="259"/>
      <c r="LP570" s="394"/>
      <c r="LQ570" s="394"/>
      <c r="LR570" s="270"/>
      <c r="LS570" s="263"/>
      <c r="LT570" s="271"/>
      <c r="LU570" s="271"/>
      <c r="LV570" s="271"/>
      <c r="LW570" s="271"/>
      <c r="LX570" s="271"/>
      <c r="LY570" s="395"/>
      <c r="LZ570" s="259"/>
      <c r="MA570" s="259"/>
      <c r="MB570" s="394"/>
      <c r="MC570" s="394"/>
      <c r="MD570" s="270"/>
      <c r="ME570" s="263"/>
      <c r="MF570" s="271"/>
      <c r="MG570" s="271"/>
      <c r="MH570" s="271"/>
      <c r="MI570" s="271"/>
      <c r="MJ570" s="271"/>
      <c r="MK570" s="395"/>
      <c r="ML570" s="259"/>
      <c r="MM570" s="259"/>
      <c r="MN570" s="394"/>
      <c r="MO570" s="394"/>
      <c r="MP570" s="270"/>
      <c r="MQ570" s="263"/>
      <c r="MR570" s="271"/>
      <c r="MS570" s="271"/>
      <c r="MT570" s="271"/>
      <c r="MU570" s="271"/>
      <c r="MV570" s="271"/>
      <c r="MW570" s="395"/>
      <c r="MX570" s="259"/>
      <c r="MY570" s="259"/>
      <c r="MZ570" s="394"/>
      <c r="NA570" s="394"/>
      <c r="NB570" s="270"/>
      <c r="NC570" s="263"/>
      <c r="ND570" s="271"/>
      <c r="NE570" s="271"/>
      <c r="NF570" s="271"/>
      <c r="NG570" s="271"/>
      <c r="NH570" s="271"/>
      <c r="NI570" s="395"/>
      <c r="NJ570" s="259"/>
      <c r="NK570" s="259"/>
      <c r="NL570" s="394"/>
      <c r="NM570" s="394"/>
      <c r="NN570" s="270"/>
      <c r="NO570" s="263"/>
      <c r="NP570" s="271"/>
      <c r="NQ570" s="271"/>
      <c r="NR570" s="271"/>
      <c r="NS570" s="271"/>
      <c r="NT570" s="271"/>
      <c r="NU570" s="395"/>
      <c r="NV570" s="259"/>
      <c r="NW570" s="259"/>
      <c r="NX570" s="394"/>
      <c r="NY570" s="394"/>
      <c r="NZ570" s="270"/>
      <c r="OA570" s="263"/>
      <c r="OB570" s="271"/>
      <c r="OC570" s="271"/>
      <c r="OD570" s="271"/>
      <c r="OE570" s="271"/>
      <c r="OF570" s="271"/>
      <c r="OG570" s="395"/>
      <c r="OH570" s="259"/>
      <c r="OI570" s="259"/>
      <c r="OJ570" s="394"/>
      <c r="OK570" s="394"/>
      <c r="OL570" s="270"/>
      <c r="OM570" s="263"/>
      <c r="ON570" s="271"/>
      <c r="OO570" s="271"/>
      <c r="OP570" s="271"/>
      <c r="OQ570" s="271"/>
      <c r="OR570" s="271"/>
      <c r="OS570" s="395"/>
      <c r="OT570" s="259"/>
      <c r="OU570" s="259"/>
      <c r="OV570" s="394"/>
      <c r="OW570" s="394"/>
      <c r="OX570" s="270"/>
      <c r="OY570" s="263"/>
      <c r="OZ570" s="271"/>
      <c r="PA570" s="271"/>
      <c r="PB570" s="271"/>
      <c r="PC570" s="271"/>
      <c r="PD570" s="271"/>
      <c r="PE570" s="395"/>
      <c r="PF570" s="259"/>
      <c r="PG570" s="259"/>
      <c r="PH570" s="394"/>
      <c r="PI570" s="394"/>
      <c r="PJ570" s="270"/>
      <c r="PK570" s="263"/>
      <c r="PL570" s="271"/>
      <c r="PM570" s="271"/>
      <c r="PN570" s="271"/>
      <c r="PO570" s="271"/>
      <c r="PP570" s="271"/>
      <c r="PQ570" s="395"/>
      <c r="PR570" s="259"/>
      <c r="PS570" s="259"/>
      <c r="PT570" s="394"/>
      <c r="PU570" s="394"/>
      <c r="PV570" s="270"/>
      <c r="PW570" s="263"/>
      <c r="PX570" s="271"/>
      <c r="PY570" s="271"/>
      <c r="PZ570" s="271"/>
      <c r="QA570" s="271"/>
      <c r="QB570" s="271"/>
      <c r="QC570" s="395"/>
      <c r="QD570" s="259"/>
      <c r="QE570" s="259"/>
      <c r="QF570" s="394"/>
      <c r="QG570" s="394"/>
      <c r="QH570" s="270"/>
      <c r="QI570" s="263"/>
      <c r="QJ570" s="271"/>
      <c r="QK570" s="271"/>
      <c r="QL570" s="271"/>
      <c r="QM570" s="271"/>
      <c r="QN570" s="271"/>
      <c r="QO570" s="395"/>
      <c r="QP570" s="259"/>
      <c r="QQ570" s="259"/>
      <c r="QR570" s="394"/>
      <c r="QS570" s="394"/>
      <c r="QT570" s="270"/>
      <c r="QU570" s="263"/>
      <c r="QV570" s="271"/>
      <c r="QW570" s="271"/>
      <c r="QX570" s="271"/>
      <c r="QY570" s="271"/>
      <c r="QZ570" s="271"/>
      <c r="RA570" s="395"/>
      <c r="RB570" s="259"/>
      <c r="RC570" s="259"/>
      <c r="RD570" s="394"/>
      <c r="RE570" s="394"/>
      <c r="RF570" s="270"/>
      <c r="RG570" s="263"/>
      <c r="RH570" s="271"/>
      <c r="RI570" s="271"/>
      <c r="RJ570" s="271"/>
      <c r="RK570" s="271"/>
      <c r="RL570" s="271"/>
      <c r="RM570" s="395"/>
      <c r="RN570" s="259"/>
      <c r="RO570" s="259"/>
      <c r="RP570" s="394"/>
      <c r="RQ570" s="394"/>
      <c r="RR570" s="270"/>
      <c r="RS570" s="263"/>
      <c r="RT570" s="271"/>
      <c r="RU570" s="271"/>
      <c r="RV570" s="271"/>
      <c r="RW570" s="271"/>
      <c r="RX570" s="271"/>
      <c r="RY570" s="395"/>
      <c r="RZ570" s="259"/>
      <c r="SA570" s="259"/>
      <c r="SB570" s="394"/>
      <c r="SC570" s="394"/>
      <c r="SD570" s="270"/>
      <c r="SE570" s="263"/>
      <c r="SF570" s="271"/>
      <c r="SG570" s="271"/>
      <c r="SH570" s="271"/>
      <c r="SI570" s="271"/>
      <c r="SJ570" s="271"/>
      <c r="SK570" s="395"/>
      <c r="SL570" s="259"/>
      <c r="SM570" s="259"/>
      <c r="SN570" s="394"/>
      <c r="SO570" s="394"/>
      <c r="SP570" s="270"/>
      <c r="SQ570" s="263"/>
      <c r="SR570" s="271"/>
      <c r="SS570" s="271"/>
      <c r="ST570" s="271"/>
      <c r="SU570" s="271"/>
      <c r="SV570" s="271"/>
      <c r="SW570" s="395"/>
      <c r="SX570" s="259"/>
      <c r="SY570" s="259"/>
      <c r="SZ570" s="394"/>
      <c r="TA570" s="394"/>
      <c r="TB570" s="270"/>
      <c r="TC570" s="263"/>
      <c r="TD570" s="271"/>
      <c r="TE570" s="271"/>
      <c r="TF570" s="271"/>
      <c r="TG570" s="271"/>
      <c r="TH570" s="271"/>
      <c r="TI570" s="395"/>
      <c r="TJ570" s="259"/>
      <c r="TK570" s="259"/>
      <c r="TL570" s="394"/>
      <c r="TM570" s="394"/>
      <c r="TN570" s="270"/>
      <c r="TO570" s="263"/>
      <c r="TP570" s="271"/>
      <c r="TQ570" s="271"/>
      <c r="TR570" s="271"/>
      <c r="TS570" s="271"/>
      <c r="TT570" s="271"/>
      <c r="TU570" s="395"/>
      <c r="TV570" s="259"/>
      <c r="TW570" s="259"/>
      <c r="TX570" s="394"/>
      <c r="TY570" s="394"/>
      <c r="TZ570" s="270"/>
      <c r="UA570" s="263"/>
      <c r="UB570" s="271"/>
      <c r="UC570" s="271"/>
      <c r="UD570" s="271"/>
      <c r="UE570" s="271"/>
      <c r="UF570" s="271"/>
      <c r="UG570" s="395"/>
      <c r="UH570" s="259"/>
      <c r="UI570" s="259"/>
      <c r="UJ570" s="394"/>
      <c r="UK570" s="394"/>
      <c r="UL570" s="270"/>
      <c r="UM570" s="263"/>
      <c r="UN570" s="271"/>
      <c r="UO570" s="271"/>
      <c r="UP570" s="271"/>
      <c r="UQ570" s="271"/>
      <c r="UR570" s="271"/>
      <c r="US570" s="395"/>
      <c r="UT570" s="259"/>
      <c r="UU570" s="259"/>
      <c r="UV570" s="394"/>
      <c r="UW570" s="394"/>
      <c r="UX570" s="270"/>
      <c r="UY570" s="263"/>
      <c r="UZ570" s="271"/>
      <c r="VA570" s="271"/>
      <c r="VB570" s="271"/>
      <c r="VC570" s="271"/>
      <c r="VD570" s="271"/>
      <c r="VE570" s="395"/>
      <c r="VF570" s="259"/>
      <c r="VG570" s="259"/>
      <c r="VH570" s="394"/>
      <c r="VI570" s="394"/>
      <c r="VJ570" s="270"/>
      <c r="VK570" s="263"/>
      <c r="VL570" s="271"/>
      <c r="VM570" s="271"/>
      <c r="VN570" s="271"/>
      <c r="VO570" s="271"/>
      <c r="VP570" s="271"/>
      <c r="VQ570" s="395"/>
      <c r="VR570" s="259"/>
      <c r="VS570" s="259"/>
      <c r="VT570" s="394"/>
      <c r="VU570" s="394"/>
      <c r="VV570" s="270"/>
      <c r="VW570" s="263"/>
      <c r="VX570" s="271"/>
      <c r="VY570" s="271"/>
      <c r="VZ570" s="271"/>
      <c r="WA570" s="271"/>
      <c r="WB570" s="271"/>
      <c r="WC570" s="395"/>
      <c r="WD570" s="259"/>
      <c r="WE570" s="259"/>
      <c r="WF570" s="394"/>
      <c r="WG570" s="394"/>
      <c r="WH570" s="270"/>
      <c r="WI570" s="263"/>
      <c r="WJ570" s="271"/>
      <c r="WK570" s="271"/>
      <c r="WL570" s="271"/>
      <c r="WM570" s="271"/>
      <c r="WN570" s="271"/>
      <c r="WO570" s="395"/>
      <c r="WP570" s="259"/>
      <c r="WQ570" s="259"/>
      <c r="WR570" s="394"/>
      <c r="WS570" s="394"/>
      <c r="WT570" s="270"/>
      <c r="WU570" s="263"/>
      <c r="WV570" s="271"/>
      <c r="WW570" s="271"/>
      <c r="WX570" s="271"/>
      <c r="WY570" s="271"/>
      <c r="WZ570" s="271"/>
      <c r="XA570" s="395"/>
      <c r="XB570" s="259"/>
      <c r="XC570" s="259"/>
      <c r="XD570" s="394"/>
      <c r="XE570" s="394"/>
      <c r="XF570" s="270"/>
      <c r="XG570" s="263"/>
      <c r="XH570" s="271"/>
      <c r="XI570" s="271"/>
      <c r="XJ570" s="271"/>
      <c r="XK570" s="271"/>
      <c r="XL570" s="271"/>
      <c r="XM570" s="395"/>
      <c r="XN570" s="259"/>
      <c r="XO570" s="259"/>
      <c r="XP570" s="394"/>
      <c r="XQ570" s="394"/>
      <c r="XR570" s="270"/>
      <c r="XS570" s="263"/>
      <c r="XT570" s="271"/>
      <c r="XU570" s="271"/>
      <c r="XV570" s="271"/>
      <c r="XW570" s="271"/>
      <c r="XX570" s="271"/>
      <c r="XY570" s="395"/>
      <c r="XZ570" s="259"/>
      <c r="YA570" s="259"/>
      <c r="YB570" s="394"/>
      <c r="YC570" s="394"/>
      <c r="YD570" s="270"/>
      <c r="YE570" s="263"/>
      <c r="YF570" s="271"/>
      <c r="YG570" s="271"/>
      <c r="YH570" s="271"/>
      <c r="YI570" s="271"/>
      <c r="YJ570" s="271"/>
      <c r="YK570" s="395"/>
      <c r="YL570" s="259"/>
      <c r="YM570" s="259"/>
      <c r="YN570" s="394"/>
      <c r="YO570" s="394"/>
      <c r="YP570" s="270"/>
      <c r="YQ570" s="263"/>
      <c r="YR570" s="271"/>
      <c r="YS570" s="271"/>
      <c r="YT570" s="271"/>
      <c r="YU570" s="271"/>
      <c r="YV570" s="271"/>
      <c r="YW570" s="395"/>
      <c r="YX570" s="259"/>
      <c r="YY570" s="259"/>
      <c r="YZ570" s="394"/>
      <c r="ZA570" s="394"/>
      <c r="ZB570" s="270"/>
      <c r="ZC570" s="263"/>
      <c r="ZD570" s="271"/>
      <c r="ZE570" s="271"/>
      <c r="ZF570" s="271"/>
      <c r="ZG570" s="271"/>
      <c r="ZH570" s="271"/>
      <c r="ZI570" s="395"/>
      <c r="ZJ570" s="259"/>
      <c r="ZK570" s="259"/>
      <c r="ZL570" s="394"/>
      <c r="ZM570" s="394"/>
      <c r="ZN570" s="270"/>
      <c r="ZO570" s="263"/>
      <c r="ZP570" s="271"/>
      <c r="ZQ570" s="271"/>
      <c r="ZR570" s="271"/>
      <c r="ZS570" s="271"/>
      <c r="ZT570" s="271"/>
      <c r="ZU570" s="395"/>
      <c r="ZV570" s="259"/>
      <c r="ZW570" s="259"/>
      <c r="ZX570" s="394"/>
      <c r="ZY570" s="394"/>
      <c r="ZZ570" s="270"/>
      <c r="AAA570" s="263"/>
      <c r="AAB570" s="271"/>
      <c r="AAC570" s="271"/>
      <c r="AAD570" s="271"/>
      <c r="AAE570" s="271"/>
      <c r="AAF570" s="271"/>
      <c r="AAG570" s="395"/>
      <c r="AAH570" s="259"/>
      <c r="AAI570" s="259"/>
      <c r="AAJ570" s="394"/>
      <c r="AAK570" s="394"/>
      <c r="AAL570" s="270"/>
      <c r="AAM570" s="263"/>
      <c r="AAN570" s="271"/>
      <c r="AAO570" s="271"/>
      <c r="AAP570" s="271"/>
      <c r="AAQ570" s="271"/>
      <c r="AAR570" s="271"/>
      <c r="AAS570" s="395"/>
      <c r="AAT570" s="259"/>
      <c r="AAU570" s="259"/>
      <c r="AAV570" s="394"/>
      <c r="AAW570" s="394"/>
      <c r="AAX570" s="270"/>
      <c r="AAY570" s="263"/>
      <c r="AAZ570" s="271"/>
      <c r="ABA570" s="271"/>
      <c r="ABB570" s="271"/>
      <c r="ABC570" s="271"/>
      <c r="ABD570" s="271"/>
      <c r="ABE570" s="395"/>
      <c r="ABF570" s="259"/>
      <c r="ABG570" s="259"/>
      <c r="ABH570" s="394"/>
      <c r="ABI570" s="394"/>
      <c r="ABJ570" s="270"/>
      <c r="ABK570" s="263"/>
      <c r="ABL570" s="271"/>
      <c r="ABM570" s="271"/>
      <c r="ABN570" s="271"/>
      <c r="ABO570" s="271"/>
      <c r="ABP570" s="271"/>
      <c r="ABQ570" s="395"/>
      <c r="ABR570" s="259"/>
      <c r="ABS570" s="259"/>
      <c r="ABT570" s="394"/>
      <c r="ABU570" s="394"/>
      <c r="ABV570" s="270"/>
      <c r="ABW570" s="263"/>
      <c r="ABX570" s="271"/>
      <c r="ABY570" s="271"/>
      <c r="ABZ570" s="271"/>
      <c r="ACA570" s="271"/>
      <c r="ACB570" s="271"/>
      <c r="ACC570" s="395"/>
      <c r="ACD570" s="259"/>
      <c r="ACE570" s="259"/>
      <c r="ACF570" s="394"/>
      <c r="ACG570" s="394"/>
      <c r="ACH570" s="270"/>
      <c r="ACI570" s="263"/>
      <c r="ACJ570" s="271"/>
      <c r="ACK570" s="271"/>
      <c r="ACL570" s="271"/>
      <c r="ACM570" s="271"/>
      <c r="ACN570" s="271"/>
      <c r="ACO570" s="395"/>
      <c r="ACP570" s="259"/>
      <c r="ACQ570" s="259"/>
      <c r="ACR570" s="394"/>
      <c r="ACS570" s="394"/>
      <c r="ACT570" s="270"/>
      <c r="ACU570" s="263"/>
      <c r="ACV570" s="271"/>
      <c r="ACW570" s="271"/>
      <c r="ACX570" s="271"/>
      <c r="ACY570" s="271"/>
      <c r="ACZ570" s="271"/>
      <c r="ADA570" s="395"/>
      <c r="ADB570" s="259"/>
      <c r="ADC570" s="259"/>
      <c r="ADD570" s="394"/>
      <c r="ADE570" s="394"/>
      <c r="ADF570" s="270"/>
      <c r="ADG570" s="263"/>
      <c r="ADH570" s="271"/>
      <c r="ADI570" s="271"/>
      <c r="ADJ570" s="271"/>
      <c r="ADK570" s="271"/>
      <c r="ADL570" s="271"/>
      <c r="ADM570" s="395"/>
      <c r="ADN570" s="259"/>
      <c r="ADO570" s="259"/>
      <c r="ADP570" s="394"/>
      <c r="ADQ570" s="394"/>
      <c r="ADR570" s="270"/>
      <c r="ADS570" s="263"/>
      <c r="ADT570" s="271"/>
      <c r="ADU570" s="271"/>
      <c r="ADV570" s="271"/>
      <c r="ADW570" s="271"/>
      <c r="ADX570" s="271"/>
      <c r="ADY570" s="395"/>
      <c r="ADZ570" s="259"/>
      <c r="AEA570" s="259"/>
      <c r="AEB570" s="394"/>
      <c r="AEC570" s="394"/>
      <c r="AED570" s="270"/>
      <c r="AEE570" s="263"/>
      <c r="AEF570" s="271"/>
      <c r="AEG570" s="271"/>
      <c r="AEH570" s="271"/>
      <c r="AEI570" s="271"/>
      <c r="AEJ570" s="271"/>
      <c r="AEK570" s="395"/>
      <c r="AEL570" s="259"/>
      <c r="AEM570" s="259"/>
      <c r="AEN570" s="394"/>
      <c r="AEO570" s="394"/>
      <c r="AEP570" s="270"/>
      <c r="AEQ570" s="263"/>
      <c r="AER570" s="271"/>
      <c r="AES570" s="271"/>
      <c r="AET570" s="271"/>
      <c r="AEU570" s="271"/>
      <c r="AEV570" s="271"/>
      <c r="AEW570" s="395"/>
      <c r="AEX570" s="259"/>
      <c r="AEY570" s="259"/>
      <c r="AEZ570" s="394"/>
      <c r="AFA570" s="394"/>
      <c r="AFB570" s="270"/>
      <c r="AFC570" s="263"/>
      <c r="AFD570" s="271"/>
      <c r="AFE570" s="271"/>
      <c r="AFF570" s="271"/>
      <c r="AFG570" s="271"/>
      <c r="AFH570" s="271"/>
      <c r="AFI570" s="395"/>
      <c r="AFJ570" s="259"/>
      <c r="AFK570" s="259"/>
      <c r="AFL570" s="394"/>
      <c r="AFM570" s="394"/>
      <c r="AFN570" s="270"/>
      <c r="AFO570" s="263"/>
      <c r="AFP570" s="271"/>
      <c r="AFQ570" s="271"/>
      <c r="AFR570" s="271"/>
      <c r="AFS570" s="271"/>
      <c r="AFT570" s="271"/>
      <c r="AFU570" s="395"/>
      <c r="AFV570" s="259"/>
      <c r="AFW570" s="259"/>
      <c r="AFX570" s="394"/>
      <c r="AFY570" s="394"/>
      <c r="AFZ570" s="270"/>
      <c r="AGA570" s="263"/>
      <c r="AGB570" s="271"/>
      <c r="AGC570" s="271"/>
      <c r="AGD570" s="271"/>
      <c r="AGE570" s="271"/>
      <c r="AGF570" s="271"/>
      <c r="AGG570" s="395"/>
      <c r="AGH570" s="259"/>
      <c r="AGI570" s="259"/>
      <c r="AGJ570" s="394"/>
      <c r="AGK570" s="394"/>
      <c r="AGL570" s="270"/>
      <c r="AGM570" s="263"/>
      <c r="AGN570" s="271"/>
      <c r="AGO570" s="271"/>
      <c r="AGP570" s="271"/>
      <c r="AGQ570" s="271"/>
      <c r="AGR570" s="271"/>
      <c r="AGS570" s="395"/>
      <c r="AGT570" s="259"/>
      <c r="AGU570" s="259"/>
      <c r="AGV570" s="394"/>
      <c r="AGW570" s="394"/>
      <c r="AGX570" s="270"/>
      <c r="AGY570" s="263"/>
      <c r="AGZ570" s="271"/>
      <c r="AHA570" s="271"/>
      <c r="AHB570" s="271"/>
      <c r="AHC570" s="271"/>
      <c r="AHD570" s="271"/>
      <c r="AHE570" s="395"/>
      <c r="AHF570" s="259"/>
      <c r="AHG570" s="259"/>
      <c r="AHH570" s="394"/>
      <c r="AHI570" s="394"/>
      <c r="AHJ570" s="270"/>
      <c r="AHK570" s="263"/>
      <c r="AHL570" s="271"/>
      <c r="AHM570" s="271"/>
      <c r="AHN570" s="271"/>
      <c r="AHO570" s="271"/>
      <c r="AHP570" s="271"/>
      <c r="AHQ570" s="395"/>
      <c r="AHR570" s="259"/>
      <c r="AHS570" s="259"/>
      <c r="AHT570" s="394"/>
      <c r="AHU570" s="394"/>
      <c r="AHV570" s="270"/>
      <c r="AHW570" s="263"/>
      <c r="AHX570" s="271"/>
      <c r="AHY570" s="271"/>
      <c r="AHZ570" s="271"/>
      <c r="AIA570" s="271"/>
      <c r="AIB570" s="271"/>
      <c r="AIC570" s="395"/>
      <c r="AID570" s="259"/>
      <c r="AIE570" s="259"/>
      <c r="AIF570" s="394"/>
      <c r="AIG570" s="394"/>
      <c r="AIH570" s="270"/>
      <c r="AII570" s="263"/>
      <c r="AIJ570" s="271"/>
      <c r="AIK570" s="271"/>
      <c r="AIL570" s="271"/>
      <c r="AIM570" s="271"/>
      <c r="AIN570" s="271"/>
      <c r="AIO570" s="395"/>
      <c r="AIP570" s="259"/>
      <c r="AIQ570" s="259"/>
      <c r="AIR570" s="394"/>
      <c r="AIS570" s="394"/>
      <c r="AIT570" s="270"/>
      <c r="AIU570" s="263"/>
      <c r="AIV570" s="271"/>
      <c r="AIW570" s="271"/>
      <c r="AIX570" s="271"/>
      <c r="AIY570" s="271"/>
      <c r="AIZ570" s="271"/>
      <c r="AJA570" s="395"/>
      <c r="AJB570" s="259"/>
      <c r="AJC570" s="259"/>
      <c r="AJD570" s="394"/>
      <c r="AJE570" s="394"/>
      <c r="AJF570" s="270"/>
      <c r="AJG570" s="263"/>
      <c r="AJH570" s="271"/>
      <c r="AJI570" s="271"/>
      <c r="AJJ570" s="271"/>
      <c r="AJK570" s="271"/>
      <c r="AJL570" s="271"/>
      <c r="AJM570" s="395"/>
      <c r="AJN570" s="259"/>
      <c r="AJO570" s="259"/>
      <c r="AJP570" s="394"/>
      <c r="AJQ570" s="394"/>
      <c r="AJR570" s="270"/>
      <c r="AJS570" s="263"/>
      <c r="AJT570" s="271"/>
      <c r="AJU570" s="271"/>
      <c r="AJV570" s="271"/>
      <c r="AJW570" s="271"/>
      <c r="AJX570" s="271"/>
      <c r="AJY570" s="395"/>
      <c r="AJZ570" s="259"/>
      <c r="AKA570" s="259"/>
      <c r="AKB570" s="394"/>
      <c r="AKC570" s="394"/>
      <c r="AKD570" s="270"/>
      <c r="AKE570" s="263"/>
      <c r="AKF570" s="271"/>
      <c r="AKG570" s="271"/>
      <c r="AKH570" s="271"/>
      <c r="AKI570" s="271"/>
      <c r="AKJ570" s="271"/>
      <c r="AKK570" s="395"/>
      <c r="AKL570" s="259"/>
      <c r="AKM570" s="259"/>
      <c r="AKN570" s="394"/>
      <c r="AKO570" s="394"/>
      <c r="AKP570" s="270"/>
      <c r="AKQ570" s="263"/>
      <c r="AKR570" s="271"/>
      <c r="AKS570" s="271"/>
      <c r="AKT570" s="271"/>
      <c r="AKU570" s="271"/>
      <c r="AKV570" s="271"/>
      <c r="AKW570" s="395"/>
      <c r="AKX570" s="259"/>
      <c r="AKY570" s="259"/>
      <c r="AKZ570" s="394"/>
      <c r="ALA570" s="394"/>
      <c r="ALB570" s="270"/>
      <c r="ALC570" s="263"/>
      <c r="ALD570" s="271"/>
      <c r="ALE570" s="271"/>
      <c r="ALF570" s="271"/>
      <c r="ALG570" s="271"/>
      <c r="ALH570" s="271"/>
      <c r="ALI570" s="395"/>
      <c r="ALJ570" s="259"/>
      <c r="ALK570" s="259"/>
      <c r="ALL570" s="394"/>
      <c r="ALM570" s="394"/>
      <c r="ALN570" s="270"/>
      <c r="ALO570" s="263"/>
      <c r="ALP570" s="271"/>
      <c r="ALQ570" s="271"/>
      <c r="ALR570" s="271"/>
      <c r="ALS570" s="271"/>
      <c r="ALT570" s="271"/>
      <c r="ALU570" s="395"/>
      <c r="ALV570" s="259"/>
      <c r="ALW570" s="259"/>
      <c r="ALX570" s="394"/>
      <c r="ALY570" s="394"/>
      <c r="ALZ570" s="270"/>
      <c r="AMA570" s="263"/>
      <c r="AMB570" s="271"/>
      <c r="AMC570" s="271"/>
      <c r="AMD570" s="271"/>
      <c r="AME570" s="271"/>
      <c r="AMF570" s="271"/>
      <c r="AMG570" s="395"/>
      <c r="AMH570" s="259"/>
      <c r="AMI570" s="259"/>
      <c r="AMJ570" s="394"/>
      <c r="AMK570" s="394"/>
      <c r="AML570" s="270"/>
      <c r="AMM570" s="263"/>
      <c r="AMN570" s="271"/>
      <c r="AMO570" s="271"/>
      <c r="AMP570" s="271"/>
      <c r="AMQ570" s="271"/>
      <c r="AMR570" s="271"/>
      <c r="AMS570" s="395"/>
      <c r="AMT570" s="259"/>
      <c r="AMU570" s="259"/>
      <c r="AMV570" s="394"/>
      <c r="AMW570" s="394"/>
      <c r="AMX570" s="270"/>
      <c r="AMY570" s="263"/>
      <c r="AMZ570" s="271"/>
      <c r="ANA570" s="271"/>
      <c r="ANB570" s="271"/>
      <c r="ANC570" s="271"/>
      <c r="AND570" s="271"/>
      <c r="ANE570" s="395"/>
      <c r="ANF570" s="259"/>
      <c r="ANG570" s="259"/>
      <c r="ANH570" s="394"/>
      <c r="ANI570" s="394"/>
      <c r="ANJ570" s="270"/>
      <c r="ANK570" s="263"/>
      <c r="ANL570" s="271"/>
      <c r="ANM570" s="271"/>
      <c r="ANN570" s="271"/>
      <c r="ANO570" s="271"/>
      <c r="ANP570" s="271"/>
      <c r="ANQ570" s="395"/>
      <c r="ANR570" s="259"/>
      <c r="ANS570" s="259"/>
      <c r="ANT570" s="394"/>
      <c r="ANU570" s="394"/>
      <c r="ANV570" s="270"/>
      <c r="ANW570" s="263"/>
      <c r="ANX570" s="271"/>
      <c r="ANY570" s="271"/>
      <c r="ANZ570" s="271"/>
      <c r="AOA570" s="271"/>
      <c r="AOB570" s="271"/>
      <c r="AOC570" s="395"/>
      <c r="AOD570" s="259"/>
      <c r="AOE570" s="259"/>
      <c r="AOF570" s="394"/>
      <c r="AOG570" s="394"/>
      <c r="AOH570" s="270"/>
      <c r="AOI570" s="263"/>
      <c r="AOJ570" s="271"/>
      <c r="AOK570" s="271"/>
      <c r="AOL570" s="271"/>
      <c r="AOM570" s="271"/>
      <c r="AON570" s="271"/>
      <c r="AOO570" s="395"/>
      <c r="AOP570" s="259"/>
      <c r="AOQ570" s="259"/>
      <c r="AOR570" s="394"/>
      <c r="AOS570" s="394"/>
      <c r="AOT570" s="270"/>
      <c r="AOU570" s="263"/>
      <c r="AOV570" s="271"/>
      <c r="AOW570" s="271"/>
      <c r="AOX570" s="271"/>
      <c r="AOY570" s="271"/>
      <c r="AOZ570" s="271"/>
      <c r="APA570" s="395"/>
      <c r="APB570" s="259"/>
      <c r="APC570" s="259"/>
      <c r="APD570" s="394"/>
      <c r="APE570" s="394"/>
      <c r="APF570" s="270"/>
      <c r="APG570" s="263"/>
      <c r="APH570" s="271"/>
      <c r="API570" s="271"/>
      <c r="APJ570" s="271"/>
      <c r="APK570" s="271"/>
      <c r="APL570" s="271"/>
      <c r="APM570" s="395"/>
      <c r="APN570" s="259"/>
      <c r="APO570" s="259"/>
      <c r="APP570" s="394"/>
      <c r="APQ570" s="394"/>
      <c r="APR570" s="270"/>
      <c r="APS570" s="263"/>
      <c r="APT570" s="271"/>
      <c r="APU570" s="271"/>
      <c r="APV570" s="271"/>
      <c r="APW570" s="271"/>
      <c r="APX570" s="271"/>
      <c r="APY570" s="395"/>
      <c r="APZ570" s="259"/>
      <c r="AQA570" s="259"/>
      <c r="AQB570" s="394"/>
      <c r="AQC570" s="394"/>
      <c r="AQD570" s="270"/>
      <c r="AQE570" s="263"/>
      <c r="AQF570" s="271"/>
      <c r="AQG570" s="271"/>
      <c r="AQH570" s="271"/>
      <c r="AQI570" s="271"/>
      <c r="AQJ570" s="271"/>
      <c r="AQK570" s="395"/>
      <c r="AQL570" s="259"/>
      <c r="AQM570" s="259"/>
      <c r="AQN570" s="394"/>
      <c r="AQO570" s="394"/>
      <c r="AQP570" s="270"/>
      <c r="AQQ570" s="263"/>
      <c r="AQR570" s="271"/>
      <c r="AQS570" s="271"/>
      <c r="AQT570" s="271"/>
      <c r="AQU570" s="271"/>
      <c r="AQV570" s="271"/>
      <c r="AQW570" s="395"/>
      <c r="AQX570" s="259"/>
      <c r="AQY570" s="259"/>
      <c r="AQZ570" s="394"/>
      <c r="ARA570" s="394"/>
      <c r="ARB570" s="270"/>
      <c r="ARC570" s="263"/>
      <c r="ARD570" s="271"/>
      <c r="ARE570" s="271"/>
      <c r="ARF570" s="271"/>
      <c r="ARG570" s="271"/>
      <c r="ARH570" s="271"/>
      <c r="ARI570" s="395"/>
      <c r="ARJ570" s="259"/>
      <c r="ARK570" s="259"/>
      <c r="ARL570" s="394"/>
      <c r="ARM570" s="394"/>
      <c r="ARN570" s="270"/>
      <c r="ARO570" s="263"/>
      <c r="ARP570" s="271"/>
      <c r="ARQ570" s="271"/>
      <c r="ARR570" s="271"/>
      <c r="ARS570" s="271"/>
      <c r="ART570" s="271"/>
      <c r="ARU570" s="395"/>
      <c r="ARV570" s="259"/>
      <c r="ARW570" s="259"/>
      <c r="ARX570" s="394"/>
      <c r="ARY570" s="394"/>
      <c r="ARZ570" s="270"/>
      <c r="ASA570" s="263"/>
      <c r="ASB570" s="271"/>
      <c r="ASC570" s="271"/>
      <c r="ASD570" s="271"/>
      <c r="ASE570" s="271"/>
      <c r="ASF570" s="271"/>
      <c r="ASG570" s="395"/>
      <c r="ASH570" s="259"/>
      <c r="ASI570" s="259"/>
      <c r="ASJ570" s="394"/>
      <c r="ASK570" s="394"/>
      <c r="ASL570" s="270"/>
      <c r="ASM570" s="263"/>
      <c r="ASN570" s="271"/>
      <c r="ASO570" s="271"/>
      <c r="ASP570" s="271"/>
      <c r="ASQ570" s="271"/>
      <c r="ASR570" s="271"/>
      <c r="ASS570" s="395"/>
      <c r="AST570" s="259"/>
      <c r="ASU570" s="259"/>
      <c r="ASV570" s="394"/>
      <c r="ASW570" s="394"/>
      <c r="ASX570" s="270"/>
      <c r="ASY570" s="263"/>
      <c r="ASZ570" s="271"/>
      <c r="ATA570" s="271"/>
      <c r="ATB570" s="271"/>
      <c r="ATC570" s="271"/>
      <c r="ATD570" s="271"/>
      <c r="ATE570" s="395"/>
      <c r="ATF570" s="259"/>
      <c r="ATG570" s="259"/>
      <c r="ATH570" s="394"/>
      <c r="ATI570" s="394"/>
      <c r="ATJ570" s="270"/>
      <c r="ATK570" s="263"/>
      <c r="ATL570" s="271"/>
      <c r="ATM570" s="271"/>
      <c r="ATN570" s="271"/>
      <c r="ATO570" s="271"/>
      <c r="ATP570" s="271"/>
      <c r="ATQ570" s="395"/>
      <c r="ATR570" s="259"/>
      <c r="ATS570" s="259"/>
      <c r="ATT570" s="394"/>
      <c r="ATU570" s="394"/>
      <c r="ATV570" s="270"/>
      <c r="ATW570" s="263"/>
      <c r="ATX570" s="271"/>
      <c r="ATY570" s="271"/>
      <c r="ATZ570" s="271"/>
      <c r="AUA570" s="271"/>
      <c r="AUB570" s="271"/>
      <c r="AUC570" s="395"/>
      <c r="AUD570" s="259"/>
      <c r="AUE570" s="259"/>
      <c r="AUF570" s="394"/>
      <c r="AUG570" s="394"/>
      <c r="AUH570" s="270"/>
      <c r="AUI570" s="263"/>
      <c r="AUJ570" s="271"/>
      <c r="AUK570" s="271"/>
      <c r="AUL570" s="271"/>
      <c r="AUM570" s="271"/>
      <c r="AUN570" s="271"/>
      <c r="AUO570" s="395"/>
      <c r="AUP570" s="259"/>
      <c r="AUQ570" s="259"/>
      <c r="AUR570" s="394"/>
      <c r="AUS570" s="394"/>
      <c r="AUT570" s="270"/>
      <c r="AUU570" s="263"/>
      <c r="AUV570" s="271"/>
      <c r="AUW570" s="271"/>
      <c r="AUX570" s="271"/>
      <c r="AUY570" s="271"/>
      <c r="AUZ570" s="271"/>
      <c r="AVA570" s="395"/>
      <c r="AVB570" s="259"/>
      <c r="AVC570" s="259"/>
      <c r="AVD570" s="394"/>
      <c r="AVE570" s="394"/>
      <c r="AVF570" s="270"/>
      <c r="AVG570" s="263"/>
      <c r="AVH570" s="271"/>
      <c r="AVI570" s="271"/>
      <c r="AVJ570" s="271"/>
      <c r="AVK570" s="271"/>
      <c r="AVL570" s="271"/>
      <c r="AVM570" s="395"/>
      <c r="AVN570" s="259"/>
      <c r="AVO570" s="259"/>
      <c r="AVP570" s="394"/>
      <c r="AVQ570" s="394"/>
      <c r="AVR570" s="270"/>
      <c r="AVS570" s="263"/>
      <c r="AVT570" s="271"/>
      <c r="AVU570" s="271"/>
      <c r="AVV570" s="271"/>
      <c r="AVW570" s="271"/>
      <c r="AVX570" s="271"/>
      <c r="AVY570" s="395"/>
      <c r="AVZ570" s="259"/>
      <c r="AWA570" s="259"/>
      <c r="AWB570" s="394"/>
      <c r="AWC570" s="394"/>
      <c r="AWD570" s="270"/>
      <c r="AWE570" s="263"/>
      <c r="AWF570" s="271"/>
      <c r="AWG570" s="271"/>
      <c r="AWH570" s="271"/>
      <c r="AWI570" s="271"/>
      <c r="AWJ570" s="271"/>
      <c r="AWK570" s="395"/>
      <c r="AWL570" s="259"/>
      <c r="AWM570" s="259"/>
      <c r="AWN570" s="394"/>
      <c r="AWO570" s="394"/>
      <c r="AWP570" s="270"/>
      <c r="AWQ570" s="263"/>
      <c r="AWR570" s="271"/>
      <c r="AWS570" s="271"/>
      <c r="AWT570" s="271"/>
      <c r="AWU570" s="271"/>
      <c r="AWV570" s="271"/>
      <c r="AWW570" s="395"/>
      <c r="AWX570" s="259"/>
      <c r="AWY570" s="259"/>
      <c r="AWZ570" s="394"/>
      <c r="AXA570" s="394"/>
      <c r="AXB570" s="270"/>
      <c r="AXC570" s="263"/>
      <c r="AXD570" s="271"/>
      <c r="AXE570" s="271"/>
      <c r="AXF570" s="271"/>
      <c r="AXG570" s="271"/>
      <c r="AXH570" s="271"/>
      <c r="AXI570" s="395"/>
      <c r="AXJ570" s="259"/>
      <c r="AXK570" s="259"/>
      <c r="AXL570" s="394"/>
      <c r="AXM570" s="394"/>
      <c r="AXN570" s="270"/>
      <c r="AXO570" s="263"/>
      <c r="AXP570" s="271"/>
      <c r="AXQ570" s="271"/>
      <c r="AXR570" s="271"/>
      <c r="AXS570" s="271"/>
      <c r="AXT570" s="271"/>
      <c r="AXU570" s="395"/>
      <c r="AXV570" s="259"/>
      <c r="AXW570" s="259"/>
      <c r="AXX570" s="394"/>
      <c r="AXY570" s="394"/>
      <c r="AXZ570" s="270"/>
      <c r="AYA570" s="263"/>
      <c r="AYB570" s="271"/>
      <c r="AYC570" s="271"/>
      <c r="AYD570" s="271"/>
      <c r="AYE570" s="271"/>
      <c r="AYF570" s="271"/>
      <c r="AYG570" s="395"/>
      <c r="AYH570" s="259"/>
      <c r="AYI570" s="259"/>
      <c r="AYJ570" s="394"/>
      <c r="AYK570" s="394"/>
      <c r="AYL570" s="270"/>
      <c r="AYM570" s="263"/>
      <c r="AYN570" s="271"/>
      <c r="AYO570" s="271"/>
      <c r="AYP570" s="271"/>
      <c r="AYQ570" s="271"/>
      <c r="AYR570" s="271"/>
      <c r="AYS570" s="395"/>
      <c r="AYT570" s="259"/>
      <c r="AYU570" s="259"/>
      <c r="AYV570" s="394"/>
      <c r="AYW570" s="394"/>
      <c r="AYX570" s="270"/>
      <c r="AYY570" s="263"/>
      <c r="AYZ570" s="271"/>
      <c r="AZA570" s="271"/>
      <c r="AZB570" s="271"/>
      <c r="AZC570" s="271"/>
      <c r="AZD570" s="271"/>
      <c r="AZE570" s="395"/>
      <c r="AZF570" s="259"/>
      <c r="AZG570" s="259"/>
      <c r="AZH570" s="394"/>
      <c r="AZI570" s="394"/>
      <c r="AZJ570" s="270"/>
      <c r="AZK570" s="263"/>
      <c r="AZL570" s="271"/>
      <c r="AZM570" s="271"/>
      <c r="AZN570" s="271"/>
      <c r="AZO570" s="271"/>
      <c r="AZP570" s="271"/>
      <c r="AZQ570" s="395"/>
      <c r="AZR570" s="259"/>
      <c r="AZS570" s="259"/>
      <c r="AZT570" s="394"/>
      <c r="AZU570" s="394"/>
      <c r="AZV570" s="270"/>
      <c r="AZW570" s="263"/>
      <c r="AZX570" s="271"/>
      <c r="AZY570" s="271"/>
      <c r="AZZ570" s="271"/>
      <c r="BAA570" s="271"/>
      <c r="BAB570" s="271"/>
      <c r="BAC570" s="395"/>
      <c r="BAD570" s="259"/>
      <c r="BAE570" s="259"/>
      <c r="BAF570" s="394"/>
      <c r="BAG570" s="394"/>
      <c r="BAH570" s="270"/>
      <c r="BAI570" s="263"/>
      <c r="BAJ570" s="271"/>
      <c r="BAK570" s="271"/>
      <c r="BAL570" s="271"/>
      <c r="BAM570" s="271"/>
      <c r="BAN570" s="271"/>
      <c r="BAO570" s="395"/>
      <c r="BAP570" s="259"/>
      <c r="BAQ570" s="259"/>
      <c r="BAR570" s="394"/>
      <c r="BAS570" s="394"/>
      <c r="BAT570" s="270"/>
      <c r="BAU570" s="263"/>
      <c r="BAV570" s="271"/>
      <c r="BAW570" s="271"/>
      <c r="BAX570" s="271"/>
      <c r="BAY570" s="271"/>
      <c r="BAZ570" s="271"/>
      <c r="BBA570" s="395"/>
      <c r="BBB570" s="259"/>
      <c r="BBC570" s="259"/>
      <c r="BBD570" s="394"/>
      <c r="BBE570" s="394"/>
      <c r="BBF570" s="270"/>
      <c r="BBG570" s="263"/>
      <c r="BBH570" s="271"/>
      <c r="BBI570" s="271"/>
      <c r="BBJ570" s="271"/>
      <c r="BBK570" s="271"/>
      <c r="BBL570" s="271"/>
      <c r="BBM570" s="395"/>
      <c r="BBN570" s="259"/>
      <c r="BBO570" s="259"/>
      <c r="BBP570" s="394"/>
      <c r="BBQ570" s="394"/>
      <c r="BBR570" s="270"/>
      <c r="BBS570" s="263"/>
      <c r="BBT570" s="271"/>
      <c r="BBU570" s="271"/>
      <c r="BBV570" s="271"/>
      <c r="BBW570" s="271"/>
      <c r="BBX570" s="271"/>
      <c r="BBY570" s="395"/>
      <c r="BBZ570" s="259"/>
      <c r="BCA570" s="259"/>
      <c r="BCB570" s="394"/>
      <c r="BCC570" s="394"/>
      <c r="BCD570" s="270"/>
      <c r="BCE570" s="263"/>
      <c r="BCF570" s="271"/>
      <c r="BCG570" s="271"/>
      <c r="BCH570" s="271"/>
      <c r="BCI570" s="271"/>
      <c r="BCJ570" s="271"/>
      <c r="BCK570" s="395"/>
      <c r="BCL570" s="259"/>
      <c r="BCM570" s="259"/>
      <c r="BCN570" s="394"/>
      <c r="BCO570" s="394"/>
      <c r="BCP570" s="270"/>
      <c r="BCQ570" s="263"/>
      <c r="BCR570" s="271"/>
      <c r="BCS570" s="271"/>
      <c r="BCT570" s="271"/>
      <c r="BCU570" s="271"/>
      <c r="BCV570" s="271"/>
      <c r="BCW570" s="395"/>
      <c r="BCX570" s="259"/>
      <c r="BCY570" s="259"/>
      <c r="BCZ570" s="394"/>
      <c r="BDA570" s="394"/>
      <c r="BDB570" s="270"/>
      <c r="BDC570" s="263"/>
      <c r="BDD570" s="271"/>
      <c r="BDE570" s="271"/>
      <c r="BDF570" s="271"/>
      <c r="BDG570" s="271"/>
      <c r="BDH570" s="271"/>
      <c r="BDI570" s="395"/>
      <c r="BDJ570" s="259"/>
      <c r="BDK570" s="259"/>
      <c r="BDL570" s="394"/>
      <c r="BDM570" s="394"/>
      <c r="BDN570" s="270"/>
      <c r="BDO570" s="263"/>
      <c r="BDP570" s="271"/>
      <c r="BDQ570" s="271"/>
      <c r="BDR570" s="271"/>
      <c r="BDS570" s="271"/>
      <c r="BDT570" s="271"/>
      <c r="BDU570" s="395"/>
      <c r="BDV570" s="259"/>
      <c r="BDW570" s="259"/>
      <c r="BDX570" s="394"/>
      <c r="BDY570" s="394"/>
      <c r="BDZ570" s="270"/>
      <c r="BEA570" s="263"/>
      <c r="BEB570" s="271"/>
      <c r="BEC570" s="271"/>
      <c r="BED570" s="271"/>
      <c r="BEE570" s="271"/>
      <c r="BEF570" s="271"/>
      <c r="BEG570" s="395"/>
      <c r="BEH570" s="259"/>
      <c r="BEI570" s="259"/>
      <c r="BEJ570" s="394"/>
      <c r="BEK570" s="394"/>
      <c r="BEL570" s="270"/>
      <c r="BEM570" s="263"/>
      <c r="BEN570" s="271"/>
      <c r="BEO570" s="271"/>
      <c r="BEP570" s="271"/>
      <c r="BEQ570" s="271"/>
      <c r="BER570" s="271"/>
      <c r="BES570" s="395"/>
      <c r="BET570" s="259"/>
      <c r="BEU570" s="259"/>
      <c r="BEV570" s="394"/>
      <c r="BEW570" s="394"/>
      <c r="BEX570" s="270"/>
      <c r="BEY570" s="263"/>
      <c r="BEZ570" s="271"/>
      <c r="BFA570" s="271"/>
      <c r="BFB570" s="271"/>
      <c r="BFC570" s="271"/>
      <c r="BFD570" s="271"/>
      <c r="BFE570" s="395"/>
      <c r="BFF570" s="259"/>
      <c r="BFG570" s="259"/>
      <c r="BFH570" s="394"/>
      <c r="BFI570" s="394"/>
      <c r="BFJ570" s="270"/>
      <c r="BFK570" s="263"/>
      <c r="BFL570" s="271"/>
      <c r="BFM570" s="271"/>
      <c r="BFN570" s="271"/>
      <c r="BFO570" s="271"/>
      <c r="BFP570" s="271"/>
      <c r="BFQ570" s="395"/>
      <c r="BFR570" s="259"/>
      <c r="BFS570" s="259"/>
      <c r="BFT570" s="394"/>
      <c r="BFU570" s="394"/>
      <c r="BFV570" s="270"/>
      <c r="BFW570" s="263"/>
      <c r="BFX570" s="271"/>
      <c r="BFY570" s="271"/>
      <c r="BFZ570" s="271"/>
      <c r="BGA570" s="271"/>
      <c r="BGB570" s="271"/>
      <c r="BGC570" s="395"/>
      <c r="BGD570" s="259"/>
      <c r="BGE570" s="259"/>
      <c r="BGF570" s="394"/>
      <c r="BGG570" s="394"/>
      <c r="BGH570" s="270"/>
      <c r="BGI570" s="263"/>
      <c r="BGJ570" s="271"/>
      <c r="BGK570" s="271"/>
      <c r="BGL570" s="271"/>
      <c r="BGM570" s="271"/>
      <c r="BGN570" s="271"/>
      <c r="BGO570" s="395"/>
      <c r="BGP570" s="259"/>
      <c r="BGQ570" s="259"/>
      <c r="BGR570" s="394"/>
      <c r="BGS570" s="394"/>
      <c r="BGT570" s="270"/>
      <c r="BGU570" s="263"/>
      <c r="BGV570" s="271"/>
      <c r="BGW570" s="271"/>
      <c r="BGX570" s="271"/>
      <c r="BGY570" s="271"/>
      <c r="BGZ570" s="271"/>
      <c r="BHA570" s="395"/>
      <c r="BHB570" s="259"/>
      <c r="BHC570" s="259"/>
      <c r="BHD570" s="394"/>
      <c r="BHE570" s="394"/>
      <c r="BHF570" s="270"/>
      <c r="BHG570" s="263"/>
      <c r="BHH570" s="271"/>
      <c r="BHI570" s="271"/>
      <c r="BHJ570" s="271"/>
      <c r="BHK570" s="271"/>
      <c r="BHL570" s="271"/>
      <c r="BHM570" s="395"/>
      <c r="BHN570" s="259"/>
      <c r="BHO570" s="259"/>
      <c r="BHP570" s="394"/>
      <c r="BHQ570" s="394"/>
      <c r="BHR570" s="270"/>
      <c r="BHS570" s="263"/>
      <c r="BHT570" s="271"/>
      <c r="BHU570" s="271"/>
      <c r="BHV570" s="271"/>
      <c r="BHW570" s="271"/>
      <c r="BHX570" s="271"/>
      <c r="BHY570" s="395"/>
      <c r="BHZ570" s="259"/>
      <c r="BIA570" s="259"/>
      <c r="BIB570" s="394"/>
      <c r="BIC570" s="394"/>
      <c r="BID570" s="270"/>
      <c r="BIE570" s="263"/>
      <c r="BIF570" s="271"/>
      <c r="BIG570" s="271"/>
      <c r="BIH570" s="271"/>
      <c r="BII570" s="271"/>
      <c r="BIJ570" s="271"/>
      <c r="BIK570" s="395"/>
      <c r="BIL570" s="259"/>
      <c r="BIM570" s="259"/>
      <c r="BIN570" s="394"/>
      <c r="BIO570" s="394"/>
      <c r="BIP570" s="270"/>
      <c r="BIQ570" s="263"/>
      <c r="BIR570" s="271"/>
      <c r="BIS570" s="271"/>
      <c r="BIT570" s="271"/>
      <c r="BIU570" s="271"/>
      <c r="BIV570" s="271"/>
      <c r="BIW570" s="395"/>
      <c r="BIX570" s="259"/>
      <c r="BIY570" s="259"/>
      <c r="BIZ570" s="394"/>
      <c r="BJA570" s="394"/>
      <c r="BJB570" s="270"/>
      <c r="BJC570" s="263"/>
      <c r="BJD570" s="271"/>
      <c r="BJE570" s="271"/>
      <c r="BJF570" s="271"/>
      <c r="BJG570" s="271"/>
      <c r="BJH570" s="271"/>
      <c r="BJI570" s="395"/>
      <c r="BJJ570" s="259"/>
      <c r="BJK570" s="259"/>
      <c r="BJL570" s="394"/>
      <c r="BJM570" s="394"/>
      <c r="BJN570" s="270"/>
      <c r="BJO570" s="263"/>
      <c r="BJP570" s="271"/>
      <c r="BJQ570" s="271"/>
      <c r="BJR570" s="271"/>
      <c r="BJS570" s="271"/>
      <c r="BJT570" s="271"/>
      <c r="BJU570" s="395"/>
      <c r="BJV570" s="259"/>
      <c r="BJW570" s="259"/>
      <c r="BJX570" s="394"/>
      <c r="BJY570" s="394"/>
      <c r="BJZ570" s="270"/>
      <c r="BKA570" s="263"/>
      <c r="BKB570" s="271"/>
      <c r="BKC570" s="271"/>
      <c r="BKD570" s="271"/>
      <c r="BKE570" s="271"/>
      <c r="BKF570" s="271"/>
      <c r="BKG570" s="395"/>
      <c r="BKH570" s="259"/>
      <c r="BKI570" s="259"/>
      <c r="BKJ570" s="394"/>
      <c r="BKK570" s="394"/>
      <c r="BKL570" s="270"/>
      <c r="BKM570" s="263"/>
      <c r="BKN570" s="271"/>
      <c r="BKO570" s="271"/>
      <c r="BKP570" s="271"/>
      <c r="BKQ570" s="271"/>
      <c r="BKR570" s="271"/>
      <c r="BKS570" s="395"/>
      <c r="BKT570" s="259"/>
      <c r="BKU570" s="259"/>
      <c r="BKV570" s="394"/>
      <c r="BKW570" s="394"/>
      <c r="BKX570" s="270"/>
      <c r="BKY570" s="263"/>
      <c r="BKZ570" s="271"/>
      <c r="BLA570" s="271"/>
      <c r="BLB570" s="271"/>
      <c r="BLC570" s="271"/>
      <c r="BLD570" s="271"/>
      <c r="BLE570" s="395"/>
      <c r="BLF570" s="259"/>
      <c r="BLG570" s="259"/>
      <c r="BLH570" s="394"/>
      <c r="BLI570" s="394"/>
      <c r="BLJ570" s="270"/>
      <c r="BLK570" s="263"/>
      <c r="BLL570" s="271"/>
      <c r="BLM570" s="271"/>
      <c r="BLN570" s="271"/>
      <c r="BLO570" s="271"/>
      <c r="BLP570" s="271"/>
      <c r="BLQ570" s="395"/>
      <c r="BLR570" s="259"/>
      <c r="BLS570" s="259"/>
      <c r="BLT570" s="394"/>
      <c r="BLU570" s="394"/>
      <c r="BLV570" s="270"/>
      <c r="BLW570" s="263"/>
      <c r="BLX570" s="271"/>
      <c r="BLY570" s="271"/>
      <c r="BLZ570" s="271"/>
      <c r="BMA570" s="271"/>
      <c r="BMB570" s="271"/>
      <c r="BMC570" s="395"/>
      <c r="BMD570" s="259"/>
      <c r="BME570" s="259"/>
      <c r="BMF570" s="394"/>
      <c r="BMG570" s="394"/>
      <c r="BMH570" s="270"/>
      <c r="BMI570" s="263"/>
      <c r="BMJ570" s="271"/>
      <c r="BMK570" s="271"/>
      <c r="BML570" s="271"/>
      <c r="BMM570" s="271"/>
      <c r="BMN570" s="271"/>
      <c r="BMO570" s="395"/>
      <c r="BMP570" s="259"/>
      <c r="BMQ570" s="259"/>
      <c r="BMR570" s="394"/>
      <c r="BMS570" s="394"/>
      <c r="BMT570" s="270"/>
      <c r="BMU570" s="263"/>
      <c r="BMV570" s="271"/>
      <c r="BMW570" s="271"/>
      <c r="BMX570" s="271"/>
      <c r="BMY570" s="271"/>
      <c r="BMZ570" s="271"/>
      <c r="BNA570" s="395"/>
      <c r="BNB570" s="259"/>
      <c r="BNC570" s="259"/>
      <c r="BND570" s="394"/>
      <c r="BNE570" s="394"/>
      <c r="BNF570" s="270"/>
      <c r="BNG570" s="263"/>
      <c r="BNH570" s="271"/>
      <c r="BNI570" s="271"/>
      <c r="BNJ570" s="271"/>
      <c r="BNK570" s="271"/>
      <c r="BNL570" s="271"/>
      <c r="BNM570" s="395"/>
      <c r="BNN570" s="259"/>
      <c r="BNO570" s="259"/>
      <c r="BNP570" s="394"/>
      <c r="BNQ570" s="394"/>
      <c r="BNR570" s="270"/>
      <c r="BNS570" s="263"/>
      <c r="BNT570" s="271"/>
      <c r="BNU570" s="271"/>
      <c r="BNV570" s="271"/>
      <c r="BNW570" s="271"/>
      <c r="BNX570" s="271"/>
      <c r="BNY570" s="395"/>
      <c r="BNZ570" s="259"/>
      <c r="BOA570" s="259"/>
      <c r="BOB570" s="394"/>
      <c r="BOC570" s="394"/>
      <c r="BOD570" s="270"/>
      <c r="BOE570" s="263"/>
      <c r="BOF570" s="271"/>
      <c r="BOG570" s="271"/>
      <c r="BOH570" s="271"/>
      <c r="BOI570" s="271"/>
      <c r="BOJ570" s="271"/>
      <c r="BOK570" s="395"/>
      <c r="BOL570" s="259"/>
      <c r="BOM570" s="259"/>
      <c r="BON570" s="394"/>
      <c r="BOO570" s="394"/>
      <c r="BOP570" s="270"/>
      <c r="BOQ570" s="263"/>
      <c r="BOR570" s="271"/>
      <c r="BOS570" s="271"/>
      <c r="BOT570" s="271"/>
      <c r="BOU570" s="271"/>
      <c r="BOV570" s="271"/>
      <c r="BOW570" s="395"/>
      <c r="BOX570" s="259"/>
      <c r="BOY570" s="259"/>
      <c r="BOZ570" s="394"/>
      <c r="BPA570" s="394"/>
      <c r="BPB570" s="270"/>
      <c r="BPC570" s="263"/>
      <c r="BPD570" s="271"/>
      <c r="BPE570" s="271"/>
      <c r="BPF570" s="271"/>
      <c r="BPG570" s="271"/>
      <c r="BPH570" s="271"/>
      <c r="BPI570" s="395"/>
      <c r="BPJ570" s="259"/>
      <c r="BPK570" s="259"/>
      <c r="BPL570" s="394"/>
      <c r="BPM570" s="394"/>
      <c r="BPN570" s="270"/>
      <c r="BPO570" s="263"/>
      <c r="BPP570" s="271"/>
      <c r="BPQ570" s="271"/>
      <c r="BPR570" s="271"/>
      <c r="BPS570" s="271"/>
      <c r="BPT570" s="271"/>
      <c r="BPU570" s="395"/>
      <c r="BPV570" s="259"/>
      <c r="BPW570" s="259"/>
      <c r="BPX570" s="394"/>
      <c r="BPY570" s="394"/>
      <c r="BPZ570" s="270"/>
      <c r="BQA570" s="263"/>
      <c r="BQB570" s="271"/>
      <c r="BQC570" s="271"/>
      <c r="BQD570" s="271"/>
      <c r="BQE570" s="271"/>
      <c r="BQF570" s="271"/>
      <c r="BQG570" s="395"/>
      <c r="BQH570" s="259"/>
      <c r="BQI570" s="259"/>
      <c r="BQJ570" s="394"/>
      <c r="BQK570" s="394"/>
      <c r="BQL570" s="270"/>
      <c r="BQM570" s="263"/>
      <c r="BQN570" s="271"/>
      <c r="BQO570" s="271"/>
      <c r="BQP570" s="271"/>
      <c r="BQQ570" s="271"/>
      <c r="BQR570" s="271"/>
      <c r="BQS570" s="395"/>
      <c r="BQT570" s="259"/>
      <c r="BQU570" s="259"/>
      <c r="BQV570" s="394"/>
      <c r="BQW570" s="394"/>
      <c r="BQX570" s="270"/>
      <c r="BQY570" s="263"/>
      <c r="BQZ570" s="271"/>
      <c r="BRA570" s="271"/>
      <c r="BRB570" s="271"/>
      <c r="BRC570" s="271"/>
      <c r="BRD570" s="271"/>
      <c r="BRE570" s="395"/>
      <c r="BRF570" s="259"/>
      <c r="BRG570" s="259"/>
      <c r="BRH570" s="394"/>
      <c r="BRI570" s="394"/>
      <c r="BRJ570" s="270"/>
      <c r="BRK570" s="263"/>
      <c r="BRL570" s="271"/>
      <c r="BRM570" s="271"/>
      <c r="BRN570" s="271"/>
      <c r="BRO570" s="271"/>
      <c r="BRP570" s="271"/>
      <c r="BRQ570" s="395"/>
      <c r="BRR570" s="259"/>
      <c r="BRS570" s="259"/>
      <c r="BRT570" s="394"/>
      <c r="BRU570" s="394"/>
      <c r="BRV570" s="270"/>
      <c r="BRW570" s="263"/>
      <c r="BRX570" s="271"/>
      <c r="BRY570" s="271"/>
      <c r="BRZ570" s="271"/>
      <c r="BSA570" s="271"/>
      <c r="BSB570" s="271"/>
      <c r="BSC570" s="395"/>
      <c r="BSD570" s="259"/>
      <c r="BSE570" s="259"/>
      <c r="BSF570" s="394"/>
      <c r="BSG570" s="394"/>
      <c r="BSH570" s="270"/>
      <c r="BSI570" s="263"/>
      <c r="BSJ570" s="271"/>
      <c r="BSK570" s="271"/>
      <c r="BSL570" s="271"/>
      <c r="BSM570" s="271"/>
      <c r="BSN570" s="271"/>
      <c r="BSO570" s="395"/>
      <c r="BSP570" s="259"/>
      <c r="BSQ570" s="259"/>
      <c r="BSR570" s="394"/>
      <c r="BSS570" s="394"/>
      <c r="BST570" s="270"/>
      <c r="BSU570" s="263"/>
      <c r="BSV570" s="271"/>
      <c r="BSW570" s="271"/>
      <c r="BSX570" s="271"/>
      <c r="BSY570" s="271"/>
      <c r="BSZ570" s="271"/>
      <c r="BTA570" s="395"/>
      <c r="BTB570" s="259"/>
      <c r="BTC570" s="259"/>
      <c r="BTD570" s="394"/>
      <c r="BTE570" s="394"/>
      <c r="BTF570" s="270"/>
      <c r="BTG570" s="263"/>
      <c r="BTH570" s="271"/>
      <c r="BTI570" s="271"/>
      <c r="BTJ570" s="271"/>
      <c r="BTK570" s="271"/>
      <c r="BTL570" s="271"/>
      <c r="BTM570" s="395"/>
      <c r="BTN570" s="259"/>
      <c r="BTO570" s="259"/>
      <c r="BTP570" s="394"/>
      <c r="BTQ570" s="394"/>
      <c r="BTR570" s="270"/>
      <c r="BTS570" s="263"/>
      <c r="BTT570" s="271"/>
      <c r="BTU570" s="271"/>
      <c r="BTV570" s="271"/>
      <c r="BTW570" s="271"/>
      <c r="BTX570" s="271"/>
      <c r="BTY570" s="395"/>
      <c r="BTZ570" s="259"/>
      <c r="BUA570" s="259"/>
      <c r="BUB570" s="394"/>
      <c r="BUC570" s="394"/>
      <c r="BUD570" s="270"/>
      <c r="BUE570" s="263"/>
      <c r="BUF570" s="271"/>
      <c r="BUG570" s="271"/>
      <c r="BUH570" s="271"/>
      <c r="BUI570" s="271"/>
      <c r="BUJ570" s="271"/>
      <c r="BUK570" s="395"/>
      <c r="BUL570" s="259"/>
      <c r="BUM570" s="259"/>
      <c r="BUN570" s="394"/>
      <c r="BUO570" s="394"/>
      <c r="BUP570" s="270"/>
      <c r="BUQ570" s="263"/>
      <c r="BUR570" s="271"/>
      <c r="BUS570" s="271"/>
      <c r="BUT570" s="271"/>
      <c r="BUU570" s="271"/>
      <c r="BUV570" s="271"/>
      <c r="BUW570" s="395"/>
      <c r="BUX570" s="259"/>
      <c r="BUY570" s="259"/>
      <c r="BUZ570" s="394"/>
      <c r="BVA570" s="394"/>
      <c r="BVB570" s="270"/>
      <c r="BVC570" s="263"/>
      <c r="BVD570" s="271"/>
      <c r="BVE570" s="271"/>
      <c r="BVF570" s="271"/>
      <c r="BVG570" s="271"/>
      <c r="BVH570" s="271"/>
      <c r="BVI570" s="395"/>
      <c r="BVJ570" s="259"/>
      <c r="BVK570" s="259"/>
      <c r="BVL570" s="394"/>
      <c r="BVM570" s="394"/>
      <c r="BVN570" s="270"/>
      <c r="BVO570" s="263"/>
      <c r="BVP570" s="271"/>
      <c r="BVQ570" s="271"/>
      <c r="BVR570" s="271"/>
      <c r="BVS570" s="271"/>
      <c r="BVT570" s="271"/>
      <c r="BVU570" s="395"/>
      <c r="BVV570" s="259"/>
      <c r="BVW570" s="259"/>
      <c r="BVX570" s="394"/>
      <c r="BVY570" s="394"/>
      <c r="BVZ570" s="270"/>
      <c r="BWA570" s="263"/>
      <c r="BWB570" s="271"/>
      <c r="BWC570" s="271"/>
      <c r="BWD570" s="271"/>
      <c r="BWE570" s="271"/>
      <c r="BWF570" s="271"/>
      <c r="BWG570" s="395"/>
      <c r="BWH570" s="259"/>
      <c r="BWI570" s="259"/>
      <c r="BWJ570" s="394"/>
      <c r="BWK570" s="394"/>
      <c r="BWL570" s="270"/>
      <c r="BWM570" s="263"/>
      <c r="BWN570" s="271"/>
      <c r="BWO570" s="271"/>
      <c r="BWP570" s="271"/>
      <c r="BWQ570" s="271"/>
      <c r="BWR570" s="271"/>
      <c r="BWS570" s="395"/>
      <c r="BWT570" s="259"/>
      <c r="BWU570" s="259"/>
      <c r="BWV570" s="394"/>
      <c r="BWW570" s="394"/>
      <c r="BWX570" s="270"/>
      <c r="BWY570" s="263"/>
      <c r="BWZ570" s="271"/>
      <c r="BXA570" s="271"/>
      <c r="BXB570" s="271"/>
      <c r="BXC570" s="271"/>
      <c r="BXD570" s="271"/>
      <c r="BXE570" s="395"/>
      <c r="BXF570" s="259"/>
      <c r="BXG570" s="259"/>
      <c r="BXH570" s="394"/>
      <c r="BXI570" s="394"/>
      <c r="BXJ570" s="270"/>
      <c r="BXK570" s="263"/>
      <c r="BXL570" s="271"/>
      <c r="BXM570" s="271"/>
      <c r="BXN570" s="271"/>
      <c r="BXO570" s="271"/>
      <c r="BXP570" s="271"/>
      <c r="BXQ570" s="395"/>
      <c r="BXR570" s="259"/>
      <c r="BXS570" s="259"/>
      <c r="BXT570" s="394"/>
      <c r="BXU570" s="394"/>
      <c r="BXV570" s="270"/>
      <c r="BXW570" s="263"/>
      <c r="BXX570" s="271"/>
      <c r="BXY570" s="271"/>
      <c r="BXZ570" s="271"/>
      <c r="BYA570" s="271"/>
      <c r="BYB570" s="271"/>
      <c r="BYC570" s="395"/>
      <c r="BYD570" s="259"/>
      <c r="BYE570" s="259"/>
      <c r="BYF570" s="394"/>
      <c r="BYG570" s="394"/>
      <c r="BYH570" s="270"/>
      <c r="BYI570" s="263"/>
      <c r="BYJ570" s="271"/>
      <c r="BYK570" s="271"/>
      <c r="BYL570" s="271"/>
      <c r="BYM570" s="271"/>
      <c r="BYN570" s="271"/>
      <c r="BYO570" s="395"/>
      <c r="BYP570" s="259"/>
      <c r="BYQ570" s="259"/>
      <c r="BYR570" s="394"/>
      <c r="BYS570" s="394"/>
      <c r="BYT570" s="270"/>
      <c r="BYU570" s="263"/>
      <c r="BYV570" s="271"/>
      <c r="BYW570" s="271"/>
      <c r="BYX570" s="271"/>
      <c r="BYY570" s="271"/>
      <c r="BYZ570" s="271"/>
      <c r="BZA570" s="395"/>
      <c r="BZB570" s="259"/>
      <c r="BZC570" s="259"/>
      <c r="BZD570" s="394"/>
      <c r="BZE570" s="394"/>
      <c r="BZF570" s="270"/>
      <c r="BZG570" s="263"/>
      <c r="BZH570" s="271"/>
      <c r="BZI570" s="271"/>
      <c r="BZJ570" s="271"/>
      <c r="BZK570" s="271"/>
      <c r="BZL570" s="271"/>
      <c r="BZM570" s="395"/>
      <c r="BZN570" s="259"/>
      <c r="BZO570" s="259"/>
      <c r="BZP570" s="394"/>
      <c r="BZQ570" s="394"/>
      <c r="BZR570" s="270"/>
      <c r="BZS570" s="263"/>
      <c r="BZT570" s="271"/>
      <c r="BZU570" s="271"/>
      <c r="BZV570" s="271"/>
      <c r="BZW570" s="271"/>
      <c r="BZX570" s="271"/>
      <c r="BZY570" s="395"/>
      <c r="BZZ570" s="259"/>
      <c r="CAA570" s="259"/>
      <c r="CAB570" s="394"/>
      <c r="CAC570" s="394"/>
      <c r="CAD570" s="270"/>
      <c r="CAE570" s="263"/>
      <c r="CAF570" s="271"/>
      <c r="CAG570" s="271"/>
      <c r="CAH570" s="271"/>
      <c r="CAI570" s="271"/>
      <c r="CAJ570" s="271"/>
      <c r="CAK570" s="395"/>
      <c r="CAL570" s="259"/>
      <c r="CAM570" s="259"/>
      <c r="CAN570" s="394"/>
      <c r="CAO570" s="394"/>
      <c r="CAP570" s="270"/>
      <c r="CAQ570" s="263"/>
      <c r="CAR570" s="271"/>
      <c r="CAS570" s="271"/>
      <c r="CAT570" s="271"/>
      <c r="CAU570" s="271"/>
      <c r="CAV570" s="271"/>
      <c r="CAW570" s="395"/>
      <c r="CAX570" s="259"/>
      <c r="CAY570" s="259"/>
      <c r="CAZ570" s="394"/>
      <c r="CBA570" s="394"/>
      <c r="CBB570" s="270"/>
      <c r="CBC570" s="263"/>
      <c r="CBD570" s="271"/>
      <c r="CBE570" s="271"/>
      <c r="CBF570" s="271"/>
      <c r="CBG570" s="271"/>
      <c r="CBH570" s="271"/>
      <c r="CBI570" s="395"/>
      <c r="CBJ570" s="259"/>
      <c r="CBK570" s="259"/>
      <c r="CBL570" s="394"/>
      <c r="CBM570" s="394"/>
      <c r="CBN570" s="270"/>
      <c r="CBO570" s="263"/>
      <c r="CBP570" s="271"/>
      <c r="CBQ570" s="271"/>
      <c r="CBR570" s="271"/>
      <c r="CBS570" s="271"/>
      <c r="CBT570" s="271"/>
      <c r="CBU570" s="395"/>
      <c r="CBV570" s="259"/>
      <c r="CBW570" s="259"/>
      <c r="CBX570" s="394"/>
      <c r="CBY570" s="394"/>
      <c r="CBZ570" s="270"/>
      <c r="CCA570" s="263"/>
      <c r="CCB570" s="271"/>
      <c r="CCC570" s="271"/>
      <c r="CCD570" s="271"/>
      <c r="CCE570" s="271"/>
      <c r="CCF570" s="271"/>
      <c r="CCG570" s="395"/>
      <c r="CCH570" s="259"/>
      <c r="CCI570" s="259"/>
      <c r="CCJ570" s="394"/>
      <c r="CCK570" s="394"/>
      <c r="CCL570" s="270"/>
      <c r="CCM570" s="263"/>
      <c r="CCN570" s="271"/>
      <c r="CCO570" s="271"/>
      <c r="CCP570" s="271"/>
      <c r="CCQ570" s="271"/>
      <c r="CCR570" s="271"/>
      <c r="CCS570" s="395"/>
      <c r="CCT570" s="259"/>
      <c r="CCU570" s="259"/>
      <c r="CCV570" s="394"/>
      <c r="CCW570" s="394"/>
      <c r="CCX570" s="270"/>
      <c r="CCY570" s="263"/>
      <c r="CCZ570" s="271"/>
      <c r="CDA570" s="271"/>
      <c r="CDB570" s="271"/>
      <c r="CDC570" s="271"/>
      <c r="CDD570" s="271"/>
      <c r="CDE570" s="395"/>
      <c r="CDF570" s="259"/>
      <c r="CDG570" s="259"/>
      <c r="CDH570" s="394"/>
      <c r="CDI570" s="394"/>
      <c r="CDJ570" s="270"/>
      <c r="CDK570" s="263"/>
      <c r="CDL570" s="271"/>
      <c r="CDM570" s="271"/>
      <c r="CDN570" s="271"/>
      <c r="CDO570" s="271"/>
      <c r="CDP570" s="271"/>
      <c r="CDQ570" s="395"/>
      <c r="CDR570" s="259"/>
      <c r="CDS570" s="259"/>
      <c r="CDT570" s="394"/>
      <c r="CDU570" s="394"/>
      <c r="CDV570" s="270"/>
      <c r="CDW570" s="263"/>
      <c r="CDX570" s="271"/>
      <c r="CDY570" s="271"/>
      <c r="CDZ570" s="271"/>
      <c r="CEA570" s="271"/>
      <c r="CEB570" s="271"/>
      <c r="CEC570" s="395"/>
      <c r="CED570" s="259"/>
      <c r="CEE570" s="259"/>
      <c r="CEF570" s="394"/>
      <c r="CEG570" s="394"/>
      <c r="CEH570" s="270"/>
      <c r="CEI570" s="263"/>
      <c r="CEJ570" s="271"/>
      <c r="CEK570" s="271"/>
      <c r="CEL570" s="271"/>
      <c r="CEM570" s="271"/>
      <c r="CEN570" s="271"/>
      <c r="CEO570" s="395"/>
      <c r="CEP570" s="259"/>
      <c r="CEQ570" s="259"/>
      <c r="CER570" s="394"/>
      <c r="CES570" s="394"/>
      <c r="CET570" s="270"/>
      <c r="CEU570" s="263"/>
      <c r="CEV570" s="271"/>
      <c r="CEW570" s="271"/>
      <c r="CEX570" s="271"/>
      <c r="CEY570" s="271"/>
      <c r="CEZ570" s="271"/>
      <c r="CFA570" s="395"/>
      <c r="CFB570" s="259"/>
      <c r="CFC570" s="259"/>
      <c r="CFD570" s="394"/>
      <c r="CFE570" s="394"/>
      <c r="CFF570" s="270"/>
      <c r="CFG570" s="263"/>
      <c r="CFH570" s="271"/>
      <c r="CFI570" s="271"/>
      <c r="CFJ570" s="271"/>
      <c r="CFK570" s="271"/>
      <c r="CFL570" s="271"/>
      <c r="CFM570" s="395"/>
      <c r="CFN570" s="259"/>
      <c r="CFO570" s="259"/>
      <c r="CFP570" s="394"/>
      <c r="CFQ570" s="394"/>
      <c r="CFR570" s="270"/>
      <c r="CFS570" s="263"/>
      <c r="CFT570" s="271"/>
      <c r="CFU570" s="271"/>
      <c r="CFV570" s="271"/>
      <c r="CFW570" s="271"/>
      <c r="CFX570" s="271"/>
      <c r="CFY570" s="395"/>
      <c r="CFZ570" s="259"/>
      <c r="CGA570" s="259"/>
      <c r="CGB570" s="394"/>
      <c r="CGC570" s="394"/>
      <c r="CGD570" s="270"/>
      <c r="CGE570" s="263"/>
      <c r="CGF570" s="271"/>
      <c r="CGG570" s="271"/>
      <c r="CGH570" s="271"/>
      <c r="CGI570" s="271"/>
      <c r="CGJ570" s="271"/>
      <c r="CGK570" s="395"/>
      <c r="CGL570" s="259"/>
      <c r="CGM570" s="259"/>
      <c r="CGN570" s="394"/>
      <c r="CGO570" s="394"/>
      <c r="CGP570" s="270"/>
      <c r="CGQ570" s="263"/>
      <c r="CGR570" s="271"/>
      <c r="CGS570" s="271"/>
      <c r="CGT570" s="271"/>
      <c r="CGU570" s="271"/>
      <c r="CGV570" s="271"/>
      <c r="CGW570" s="395"/>
      <c r="CGX570" s="259"/>
      <c r="CGY570" s="259"/>
      <c r="CGZ570" s="394"/>
      <c r="CHA570" s="394"/>
      <c r="CHB570" s="270"/>
      <c r="CHC570" s="263"/>
      <c r="CHD570" s="271"/>
      <c r="CHE570" s="271"/>
      <c r="CHF570" s="271"/>
      <c r="CHG570" s="271"/>
      <c r="CHH570" s="271"/>
      <c r="CHI570" s="395"/>
      <c r="CHJ570" s="259"/>
      <c r="CHK570" s="259"/>
      <c r="CHL570" s="394"/>
      <c r="CHM570" s="394"/>
      <c r="CHN570" s="270"/>
      <c r="CHO570" s="263"/>
      <c r="CHP570" s="271"/>
      <c r="CHQ570" s="271"/>
      <c r="CHR570" s="271"/>
      <c r="CHS570" s="271"/>
      <c r="CHT570" s="271"/>
      <c r="CHU570" s="395"/>
      <c r="CHV570" s="259"/>
      <c r="CHW570" s="259"/>
      <c r="CHX570" s="394"/>
      <c r="CHY570" s="394"/>
      <c r="CHZ570" s="270"/>
      <c r="CIA570" s="263"/>
      <c r="CIB570" s="271"/>
      <c r="CIC570" s="271"/>
      <c r="CID570" s="271"/>
      <c r="CIE570" s="271"/>
      <c r="CIF570" s="271"/>
      <c r="CIG570" s="395"/>
      <c r="CIH570" s="259"/>
      <c r="CII570" s="259"/>
      <c r="CIJ570" s="394"/>
      <c r="CIK570" s="394"/>
      <c r="CIL570" s="270"/>
      <c r="CIM570" s="263"/>
      <c r="CIN570" s="271"/>
      <c r="CIO570" s="271"/>
      <c r="CIP570" s="271"/>
      <c r="CIQ570" s="271"/>
      <c r="CIR570" s="271"/>
      <c r="CIS570" s="395"/>
      <c r="CIT570" s="259"/>
      <c r="CIU570" s="259"/>
      <c r="CIV570" s="394"/>
      <c r="CIW570" s="394"/>
      <c r="CIX570" s="270"/>
      <c r="CIY570" s="263"/>
      <c r="CIZ570" s="271"/>
      <c r="CJA570" s="271"/>
      <c r="CJB570" s="271"/>
      <c r="CJC570" s="271"/>
      <c r="CJD570" s="271"/>
      <c r="CJE570" s="395"/>
      <c r="CJF570" s="259"/>
      <c r="CJG570" s="259"/>
      <c r="CJH570" s="394"/>
      <c r="CJI570" s="394"/>
      <c r="CJJ570" s="270"/>
      <c r="CJK570" s="263"/>
      <c r="CJL570" s="271"/>
      <c r="CJM570" s="271"/>
      <c r="CJN570" s="271"/>
      <c r="CJO570" s="271"/>
      <c r="CJP570" s="271"/>
      <c r="CJQ570" s="395"/>
      <c r="CJR570" s="259"/>
      <c r="CJS570" s="259"/>
      <c r="CJT570" s="394"/>
      <c r="CJU570" s="394"/>
      <c r="CJV570" s="270"/>
      <c r="CJW570" s="263"/>
      <c r="CJX570" s="271"/>
      <c r="CJY570" s="271"/>
      <c r="CJZ570" s="271"/>
      <c r="CKA570" s="271"/>
      <c r="CKB570" s="271"/>
      <c r="CKC570" s="395"/>
      <c r="CKD570" s="259"/>
      <c r="CKE570" s="259"/>
      <c r="CKF570" s="394"/>
      <c r="CKG570" s="394"/>
      <c r="CKH570" s="270"/>
      <c r="CKI570" s="263"/>
      <c r="CKJ570" s="271"/>
      <c r="CKK570" s="271"/>
      <c r="CKL570" s="271"/>
      <c r="CKM570" s="271"/>
      <c r="CKN570" s="271"/>
      <c r="CKO570" s="395"/>
      <c r="CKP570" s="259"/>
      <c r="CKQ570" s="259"/>
      <c r="CKR570" s="394"/>
      <c r="CKS570" s="394"/>
      <c r="CKT570" s="270"/>
      <c r="CKU570" s="263"/>
      <c r="CKV570" s="271"/>
      <c r="CKW570" s="271"/>
      <c r="CKX570" s="271"/>
      <c r="CKY570" s="271"/>
      <c r="CKZ570" s="271"/>
      <c r="CLA570" s="395"/>
      <c r="CLB570" s="259"/>
      <c r="CLC570" s="259"/>
      <c r="CLD570" s="394"/>
      <c r="CLE570" s="394"/>
      <c r="CLF570" s="270"/>
      <c r="CLG570" s="263"/>
      <c r="CLH570" s="271"/>
      <c r="CLI570" s="271"/>
      <c r="CLJ570" s="271"/>
      <c r="CLK570" s="271"/>
      <c r="CLL570" s="271"/>
      <c r="CLM570" s="395"/>
      <c r="CLN570" s="259"/>
      <c r="CLO570" s="259"/>
      <c r="CLP570" s="394"/>
      <c r="CLQ570" s="394"/>
      <c r="CLR570" s="270"/>
      <c r="CLS570" s="263"/>
      <c r="CLT570" s="271"/>
      <c r="CLU570" s="271"/>
      <c r="CLV570" s="271"/>
      <c r="CLW570" s="271"/>
      <c r="CLX570" s="271"/>
      <c r="CLY570" s="395"/>
      <c r="CLZ570" s="259"/>
      <c r="CMA570" s="259"/>
      <c r="CMB570" s="394"/>
      <c r="CMC570" s="394"/>
      <c r="CMD570" s="270"/>
      <c r="CME570" s="263"/>
      <c r="CMF570" s="271"/>
      <c r="CMG570" s="271"/>
      <c r="CMH570" s="271"/>
      <c r="CMI570" s="271"/>
      <c r="CMJ570" s="271"/>
      <c r="CMK570" s="395"/>
      <c r="CML570" s="259"/>
      <c r="CMM570" s="259"/>
      <c r="CMN570" s="394"/>
      <c r="CMO570" s="394"/>
      <c r="CMP570" s="270"/>
      <c r="CMQ570" s="263"/>
      <c r="CMR570" s="271"/>
      <c r="CMS570" s="271"/>
      <c r="CMT570" s="271"/>
      <c r="CMU570" s="271"/>
      <c r="CMV570" s="271"/>
      <c r="CMW570" s="395"/>
      <c r="CMX570" s="259"/>
      <c r="CMY570" s="259"/>
      <c r="CMZ570" s="394"/>
      <c r="CNA570" s="394"/>
      <c r="CNB570" s="270"/>
      <c r="CNC570" s="263"/>
      <c r="CND570" s="271"/>
      <c r="CNE570" s="271"/>
      <c r="CNF570" s="271"/>
      <c r="CNG570" s="271"/>
      <c r="CNH570" s="271"/>
      <c r="CNI570" s="395"/>
      <c r="CNJ570" s="259"/>
      <c r="CNK570" s="259"/>
      <c r="CNL570" s="394"/>
      <c r="CNM570" s="394"/>
      <c r="CNN570" s="270"/>
      <c r="CNO570" s="263"/>
      <c r="CNP570" s="271"/>
      <c r="CNQ570" s="271"/>
      <c r="CNR570" s="271"/>
      <c r="CNS570" s="271"/>
      <c r="CNT570" s="271"/>
      <c r="CNU570" s="395"/>
      <c r="CNV570" s="259"/>
      <c r="CNW570" s="259"/>
      <c r="CNX570" s="394"/>
      <c r="CNY570" s="394"/>
      <c r="CNZ570" s="270"/>
      <c r="COA570" s="263"/>
      <c r="COB570" s="271"/>
      <c r="COC570" s="271"/>
      <c r="COD570" s="271"/>
      <c r="COE570" s="271"/>
      <c r="COF570" s="271"/>
      <c r="COG570" s="395"/>
      <c r="COH570" s="259"/>
      <c r="COI570" s="259"/>
      <c r="COJ570" s="394"/>
      <c r="COK570" s="394"/>
      <c r="COL570" s="270"/>
      <c r="COM570" s="263"/>
      <c r="CON570" s="271"/>
      <c r="COO570" s="271"/>
      <c r="COP570" s="271"/>
      <c r="COQ570" s="271"/>
      <c r="COR570" s="271"/>
      <c r="COS570" s="395"/>
      <c r="COT570" s="259"/>
      <c r="COU570" s="259"/>
      <c r="COV570" s="394"/>
      <c r="COW570" s="394"/>
      <c r="COX570" s="270"/>
      <c r="COY570" s="263"/>
      <c r="COZ570" s="271"/>
      <c r="CPA570" s="271"/>
      <c r="CPB570" s="271"/>
      <c r="CPC570" s="271"/>
      <c r="CPD570" s="271"/>
      <c r="CPE570" s="395"/>
      <c r="CPF570" s="259"/>
      <c r="CPG570" s="259"/>
      <c r="CPH570" s="394"/>
      <c r="CPI570" s="394"/>
      <c r="CPJ570" s="270"/>
      <c r="CPK570" s="263"/>
      <c r="CPL570" s="271"/>
      <c r="CPM570" s="271"/>
      <c r="CPN570" s="271"/>
      <c r="CPO570" s="271"/>
      <c r="CPP570" s="271"/>
      <c r="CPQ570" s="395"/>
      <c r="CPR570" s="259"/>
      <c r="CPS570" s="259"/>
      <c r="CPT570" s="394"/>
      <c r="CPU570" s="394"/>
      <c r="CPV570" s="270"/>
      <c r="CPW570" s="263"/>
      <c r="CPX570" s="271"/>
      <c r="CPY570" s="271"/>
      <c r="CPZ570" s="271"/>
      <c r="CQA570" s="271"/>
      <c r="CQB570" s="271"/>
      <c r="CQC570" s="395"/>
      <c r="CQD570" s="259"/>
      <c r="CQE570" s="259"/>
      <c r="CQF570" s="394"/>
      <c r="CQG570" s="394"/>
      <c r="CQH570" s="270"/>
      <c r="CQI570" s="263"/>
      <c r="CQJ570" s="271"/>
      <c r="CQK570" s="271"/>
      <c r="CQL570" s="271"/>
      <c r="CQM570" s="271"/>
      <c r="CQN570" s="271"/>
      <c r="CQO570" s="395"/>
      <c r="CQP570" s="259"/>
      <c r="CQQ570" s="259"/>
      <c r="CQR570" s="394"/>
      <c r="CQS570" s="394"/>
      <c r="CQT570" s="270"/>
      <c r="CQU570" s="263"/>
      <c r="CQV570" s="271"/>
      <c r="CQW570" s="271"/>
      <c r="CQX570" s="271"/>
      <c r="CQY570" s="271"/>
      <c r="CQZ570" s="271"/>
      <c r="CRA570" s="395"/>
      <c r="CRB570" s="259"/>
      <c r="CRC570" s="259"/>
      <c r="CRD570" s="394"/>
      <c r="CRE570" s="394"/>
      <c r="CRF570" s="270"/>
      <c r="CRG570" s="263"/>
      <c r="CRH570" s="271"/>
      <c r="CRI570" s="271"/>
      <c r="CRJ570" s="271"/>
      <c r="CRK570" s="271"/>
      <c r="CRL570" s="271"/>
      <c r="CRM570" s="395"/>
      <c r="CRN570" s="259"/>
      <c r="CRO570" s="259"/>
      <c r="CRP570" s="394"/>
      <c r="CRQ570" s="394"/>
      <c r="CRR570" s="270"/>
      <c r="CRS570" s="263"/>
      <c r="CRT570" s="271"/>
      <c r="CRU570" s="271"/>
      <c r="CRV570" s="271"/>
      <c r="CRW570" s="271"/>
      <c r="CRX570" s="271"/>
      <c r="CRY570" s="395"/>
      <c r="CRZ570" s="259"/>
      <c r="CSA570" s="259"/>
      <c r="CSB570" s="394"/>
      <c r="CSC570" s="394"/>
      <c r="CSD570" s="270"/>
      <c r="CSE570" s="263"/>
      <c r="CSF570" s="271"/>
      <c r="CSG570" s="271"/>
      <c r="CSH570" s="271"/>
      <c r="CSI570" s="271"/>
      <c r="CSJ570" s="271"/>
      <c r="CSK570" s="395"/>
      <c r="CSL570" s="259"/>
      <c r="CSM570" s="259"/>
      <c r="CSN570" s="394"/>
      <c r="CSO570" s="394"/>
      <c r="CSP570" s="270"/>
      <c r="CSQ570" s="263"/>
      <c r="CSR570" s="271"/>
      <c r="CSS570" s="271"/>
      <c r="CST570" s="271"/>
      <c r="CSU570" s="271"/>
      <c r="CSV570" s="271"/>
      <c r="CSW570" s="395"/>
      <c r="CSX570" s="259"/>
      <c r="CSY570" s="259"/>
      <c r="CSZ570" s="394"/>
      <c r="CTA570" s="394"/>
      <c r="CTB570" s="270"/>
      <c r="CTC570" s="263"/>
      <c r="CTD570" s="271"/>
      <c r="CTE570" s="271"/>
      <c r="CTF570" s="271"/>
      <c r="CTG570" s="271"/>
      <c r="CTH570" s="271"/>
      <c r="CTI570" s="395"/>
      <c r="CTJ570" s="259"/>
      <c r="CTK570" s="259"/>
      <c r="CTL570" s="394"/>
      <c r="CTM570" s="394"/>
      <c r="CTN570" s="270"/>
      <c r="CTO570" s="263"/>
      <c r="CTP570" s="271"/>
      <c r="CTQ570" s="271"/>
      <c r="CTR570" s="271"/>
      <c r="CTS570" s="271"/>
      <c r="CTT570" s="271"/>
      <c r="CTU570" s="395"/>
      <c r="CTV570" s="259"/>
      <c r="CTW570" s="259"/>
      <c r="CTX570" s="394"/>
      <c r="CTY570" s="394"/>
      <c r="CTZ570" s="270"/>
      <c r="CUA570" s="263"/>
      <c r="CUB570" s="271"/>
      <c r="CUC570" s="271"/>
      <c r="CUD570" s="271"/>
      <c r="CUE570" s="271"/>
      <c r="CUF570" s="271"/>
      <c r="CUG570" s="395"/>
      <c r="CUH570" s="259"/>
      <c r="CUI570" s="259"/>
      <c r="CUJ570" s="394"/>
      <c r="CUK570" s="394"/>
      <c r="CUL570" s="270"/>
      <c r="CUM570" s="263"/>
      <c r="CUN570" s="271"/>
      <c r="CUO570" s="271"/>
      <c r="CUP570" s="271"/>
      <c r="CUQ570" s="271"/>
      <c r="CUR570" s="271"/>
      <c r="CUS570" s="395"/>
      <c r="CUT570" s="259"/>
      <c r="CUU570" s="259"/>
      <c r="CUV570" s="394"/>
      <c r="CUW570" s="394"/>
      <c r="CUX570" s="270"/>
      <c r="CUY570" s="263"/>
      <c r="CUZ570" s="271"/>
      <c r="CVA570" s="271"/>
      <c r="CVB570" s="271"/>
      <c r="CVC570" s="271"/>
      <c r="CVD570" s="271"/>
      <c r="CVE570" s="395"/>
      <c r="CVF570" s="259"/>
      <c r="CVG570" s="259"/>
      <c r="CVH570" s="394"/>
      <c r="CVI570" s="394"/>
      <c r="CVJ570" s="270"/>
      <c r="CVK570" s="263"/>
      <c r="CVL570" s="271"/>
      <c r="CVM570" s="271"/>
      <c r="CVN570" s="271"/>
      <c r="CVO570" s="271"/>
      <c r="CVP570" s="271"/>
      <c r="CVQ570" s="395"/>
      <c r="CVR570" s="259"/>
      <c r="CVS570" s="259"/>
      <c r="CVT570" s="394"/>
      <c r="CVU570" s="394"/>
      <c r="CVV570" s="270"/>
      <c r="CVW570" s="263"/>
      <c r="CVX570" s="271"/>
      <c r="CVY570" s="271"/>
      <c r="CVZ570" s="271"/>
      <c r="CWA570" s="271"/>
      <c r="CWB570" s="271"/>
      <c r="CWC570" s="395"/>
      <c r="CWD570" s="259"/>
      <c r="CWE570" s="259"/>
      <c r="CWF570" s="394"/>
      <c r="CWG570" s="394"/>
      <c r="CWH570" s="270"/>
      <c r="CWI570" s="263"/>
      <c r="CWJ570" s="271"/>
      <c r="CWK570" s="271"/>
      <c r="CWL570" s="271"/>
      <c r="CWM570" s="271"/>
      <c r="CWN570" s="271"/>
      <c r="CWO570" s="395"/>
      <c r="CWP570" s="259"/>
      <c r="CWQ570" s="259"/>
      <c r="CWR570" s="394"/>
      <c r="CWS570" s="394"/>
      <c r="CWT570" s="270"/>
      <c r="CWU570" s="263"/>
      <c r="CWV570" s="271"/>
      <c r="CWW570" s="271"/>
      <c r="CWX570" s="271"/>
      <c r="CWY570" s="271"/>
      <c r="CWZ570" s="271"/>
      <c r="CXA570" s="395"/>
      <c r="CXB570" s="259"/>
      <c r="CXC570" s="259"/>
      <c r="CXD570" s="394"/>
      <c r="CXE570" s="394"/>
      <c r="CXF570" s="270"/>
      <c r="CXG570" s="263"/>
      <c r="CXH570" s="271"/>
      <c r="CXI570" s="271"/>
      <c r="CXJ570" s="271"/>
      <c r="CXK570" s="271"/>
      <c r="CXL570" s="271"/>
      <c r="CXM570" s="395"/>
      <c r="CXN570" s="259"/>
      <c r="CXO570" s="259"/>
      <c r="CXP570" s="394"/>
      <c r="CXQ570" s="394"/>
      <c r="CXR570" s="270"/>
      <c r="CXS570" s="263"/>
      <c r="CXT570" s="271"/>
      <c r="CXU570" s="271"/>
      <c r="CXV570" s="271"/>
      <c r="CXW570" s="271"/>
      <c r="CXX570" s="271"/>
      <c r="CXY570" s="395"/>
      <c r="CXZ570" s="259"/>
      <c r="CYA570" s="259"/>
      <c r="CYB570" s="394"/>
      <c r="CYC570" s="394"/>
      <c r="CYD570" s="270"/>
      <c r="CYE570" s="263"/>
      <c r="CYF570" s="271"/>
      <c r="CYG570" s="271"/>
      <c r="CYH570" s="271"/>
      <c r="CYI570" s="271"/>
      <c r="CYJ570" s="271"/>
      <c r="CYK570" s="395"/>
      <c r="CYL570" s="259"/>
      <c r="CYM570" s="259"/>
      <c r="CYN570" s="394"/>
      <c r="CYO570" s="394"/>
      <c r="CYP570" s="270"/>
      <c r="CYQ570" s="263"/>
      <c r="CYR570" s="271"/>
      <c r="CYS570" s="271"/>
      <c r="CYT570" s="271"/>
      <c r="CYU570" s="271"/>
      <c r="CYV570" s="271"/>
      <c r="CYW570" s="395"/>
      <c r="CYX570" s="259"/>
      <c r="CYY570" s="259"/>
      <c r="CYZ570" s="394"/>
      <c r="CZA570" s="394"/>
      <c r="CZB570" s="270"/>
      <c r="CZC570" s="263"/>
      <c r="CZD570" s="271"/>
      <c r="CZE570" s="271"/>
      <c r="CZF570" s="271"/>
      <c r="CZG570" s="271"/>
      <c r="CZH570" s="271"/>
      <c r="CZI570" s="395"/>
      <c r="CZJ570" s="259"/>
      <c r="CZK570" s="259"/>
      <c r="CZL570" s="394"/>
      <c r="CZM570" s="394"/>
      <c r="CZN570" s="270"/>
      <c r="CZO570" s="263"/>
      <c r="CZP570" s="271"/>
      <c r="CZQ570" s="271"/>
      <c r="CZR570" s="271"/>
      <c r="CZS570" s="271"/>
      <c r="CZT570" s="271"/>
      <c r="CZU570" s="395"/>
      <c r="CZV570" s="259"/>
      <c r="CZW570" s="259"/>
      <c r="CZX570" s="394"/>
      <c r="CZY570" s="394"/>
      <c r="CZZ570" s="270"/>
      <c r="DAA570" s="263"/>
      <c r="DAB570" s="271"/>
      <c r="DAC570" s="271"/>
      <c r="DAD570" s="271"/>
      <c r="DAE570" s="271"/>
      <c r="DAF570" s="271"/>
      <c r="DAG570" s="395"/>
      <c r="DAH570" s="259"/>
      <c r="DAI570" s="259"/>
      <c r="DAJ570" s="394"/>
      <c r="DAK570" s="394"/>
      <c r="DAL570" s="270"/>
      <c r="DAM570" s="263"/>
      <c r="DAN570" s="271"/>
      <c r="DAO570" s="271"/>
      <c r="DAP570" s="271"/>
      <c r="DAQ570" s="271"/>
      <c r="DAR570" s="271"/>
      <c r="DAS570" s="395"/>
      <c r="DAT570" s="259"/>
      <c r="DAU570" s="259"/>
      <c r="DAV570" s="394"/>
      <c r="DAW570" s="394"/>
      <c r="DAX570" s="270"/>
      <c r="DAY570" s="263"/>
      <c r="DAZ570" s="271"/>
      <c r="DBA570" s="271"/>
      <c r="DBB570" s="271"/>
      <c r="DBC570" s="271"/>
      <c r="DBD570" s="271"/>
      <c r="DBE570" s="395"/>
      <c r="DBF570" s="259"/>
      <c r="DBG570" s="259"/>
      <c r="DBH570" s="394"/>
      <c r="DBI570" s="394"/>
      <c r="DBJ570" s="270"/>
      <c r="DBK570" s="263"/>
      <c r="DBL570" s="271"/>
      <c r="DBM570" s="271"/>
      <c r="DBN570" s="271"/>
      <c r="DBO570" s="271"/>
      <c r="DBP570" s="271"/>
      <c r="DBQ570" s="395"/>
      <c r="DBR570" s="259"/>
      <c r="DBS570" s="259"/>
      <c r="DBT570" s="394"/>
      <c r="DBU570" s="394"/>
      <c r="DBV570" s="270"/>
      <c r="DBW570" s="263"/>
      <c r="DBX570" s="271"/>
      <c r="DBY570" s="271"/>
      <c r="DBZ570" s="271"/>
      <c r="DCA570" s="271"/>
      <c r="DCB570" s="271"/>
      <c r="DCC570" s="395"/>
      <c r="DCD570" s="259"/>
      <c r="DCE570" s="259"/>
      <c r="DCF570" s="394"/>
      <c r="DCG570" s="394"/>
      <c r="DCH570" s="270"/>
      <c r="DCI570" s="263"/>
      <c r="DCJ570" s="271"/>
      <c r="DCK570" s="271"/>
      <c r="DCL570" s="271"/>
      <c r="DCM570" s="271"/>
      <c r="DCN570" s="271"/>
      <c r="DCO570" s="395"/>
      <c r="DCP570" s="259"/>
      <c r="DCQ570" s="259"/>
      <c r="DCR570" s="394"/>
      <c r="DCS570" s="394"/>
      <c r="DCT570" s="270"/>
      <c r="DCU570" s="263"/>
      <c r="DCV570" s="271"/>
      <c r="DCW570" s="271"/>
      <c r="DCX570" s="271"/>
      <c r="DCY570" s="271"/>
      <c r="DCZ570" s="271"/>
      <c r="DDA570" s="395"/>
      <c r="DDB570" s="259"/>
      <c r="DDC570" s="259"/>
      <c r="DDD570" s="394"/>
      <c r="DDE570" s="394"/>
      <c r="DDF570" s="270"/>
      <c r="DDG570" s="263"/>
      <c r="DDH570" s="271"/>
      <c r="DDI570" s="271"/>
      <c r="DDJ570" s="271"/>
      <c r="DDK570" s="271"/>
      <c r="DDL570" s="271"/>
      <c r="DDM570" s="395"/>
      <c r="DDN570" s="259"/>
      <c r="DDO570" s="259"/>
      <c r="DDP570" s="394"/>
      <c r="DDQ570" s="394"/>
      <c r="DDR570" s="270"/>
      <c r="DDS570" s="263"/>
      <c r="DDT570" s="271"/>
      <c r="DDU570" s="271"/>
      <c r="DDV570" s="271"/>
      <c r="DDW570" s="271"/>
      <c r="DDX570" s="271"/>
      <c r="DDY570" s="395"/>
      <c r="DDZ570" s="259"/>
      <c r="DEA570" s="259"/>
      <c r="DEB570" s="394"/>
      <c r="DEC570" s="394"/>
      <c r="DED570" s="270"/>
      <c r="DEE570" s="263"/>
      <c r="DEF570" s="271"/>
      <c r="DEG570" s="271"/>
      <c r="DEH570" s="271"/>
      <c r="DEI570" s="271"/>
      <c r="DEJ570" s="271"/>
      <c r="DEK570" s="395"/>
      <c r="DEL570" s="259"/>
      <c r="DEM570" s="259"/>
      <c r="DEN570" s="394"/>
      <c r="DEO570" s="394"/>
      <c r="DEP570" s="270"/>
      <c r="DEQ570" s="263"/>
      <c r="DER570" s="271"/>
      <c r="DES570" s="271"/>
      <c r="DET570" s="271"/>
      <c r="DEU570" s="271"/>
      <c r="DEV570" s="271"/>
      <c r="DEW570" s="395"/>
      <c r="DEX570" s="259"/>
      <c r="DEY570" s="259"/>
      <c r="DEZ570" s="394"/>
      <c r="DFA570" s="394"/>
      <c r="DFB570" s="270"/>
      <c r="DFC570" s="263"/>
      <c r="DFD570" s="271"/>
      <c r="DFE570" s="271"/>
      <c r="DFF570" s="271"/>
      <c r="DFG570" s="271"/>
      <c r="DFH570" s="271"/>
      <c r="DFI570" s="395"/>
      <c r="DFJ570" s="259"/>
      <c r="DFK570" s="259"/>
      <c r="DFL570" s="394"/>
      <c r="DFM570" s="394"/>
      <c r="DFN570" s="270"/>
      <c r="DFO570" s="263"/>
      <c r="DFP570" s="271"/>
      <c r="DFQ570" s="271"/>
      <c r="DFR570" s="271"/>
      <c r="DFS570" s="271"/>
      <c r="DFT570" s="271"/>
      <c r="DFU570" s="395"/>
      <c r="DFV570" s="259"/>
      <c r="DFW570" s="259"/>
      <c r="DFX570" s="394"/>
      <c r="DFY570" s="394"/>
      <c r="DFZ570" s="270"/>
      <c r="DGA570" s="263"/>
      <c r="DGB570" s="271"/>
      <c r="DGC570" s="271"/>
      <c r="DGD570" s="271"/>
      <c r="DGE570" s="271"/>
      <c r="DGF570" s="271"/>
      <c r="DGG570" s="395"/>
      <c r="DGH570" s="259"/>
      <c r="DGI570" s="259"/>
      <c r="DGJ570" s="394"/>
      <c r="DGK570" s="394"/>
      <c r="DGL570" s="270"/>
      <c r="DGM570" s="263"/>
      <c r="DGN570" s="271"/>
      <c r="DGO570" s="271"/>
      <c r="DGP570" s="271"/>
      <c r="DGQ570" s="271"/>
      <c r="DGR570" s="271"/>
      <c r="DGS570" s="395"/>
      <c r="DGT570" s="259"/>
      <c r="DGU570" s="259"/>
      <c r="DGV570" s="394"/>
      <c r="DGW570" s="394"/>
      <c r="DGX570" s="270"/>
      <c r="DGY570" s="263"/>
      <c r="DGZ570" s="271"/>
      <c r="DHA570" s="271"/>
      <c r="DHB570" s="271"/>
      <c r="DHC570" s="271"/>
      <c r="DHD570" s="271"/>
      <c r="DHE570" s="395"/>
      <c r="DHF570" s="259"/>
      <c r="DHG570" s="259"/>
      <c r="DHH570" s="394"/>
      <c r="DHI570" s="394"/>
      <c r="DHJ570" s="270"/>
      <c r="DHK570" s="263"/>
      <c r="DHL570" s="271"/>
      <c r="DHM570" s="271"/>
      <c r="DHN570" s="271"/>
      <c r="DHO570" s="271"/>
      <c r="DHP570" s="271"/>
      <c r="DHQ570" s="395"/>
      <c r="DHR570" s="259"/>
      <c r="DHS570" s="259"/>
      <c r="DHT570" s="394"/>
      <c r="DHU570" s="394"/>
      <c r="DHV570" s="270"/>
      <c r="DHW570" s="263"/>
      <c r="DHX570" s="271"/>
      <c r="DHY570" s="271"/>
      <c r="DHZ570" s="271"/>
      <c r="DIA570" s="271"/>
      <c r="DIB570" s="271"/>
      <c r="DIC570" s="395"/>
      <c r="DID570" s="259"/>
      <c r="DIE570" s="259"/>
      <c r="DIF570" s="394"/>
      <c r="DIG570" s="394"/>
      <c r="DIH570" s="270"/>
      <c r="DII570" s="263"/>
      <c r="DIJ570" s="271"/>
      <c r="DIK570" s="271"/>
      <c r="DIL570" s="271"/>
      <c r="DIM570" s="271"/>
      <c r="DIN570" s="271"/>
      <c r="DIO570" s="395"/>
      <c r="DIP570" s="259"/>
      <c r="DIQ570" s="259"/>
      <c r="DIR570" s="394"/>
      <c r="DIS570" s="394"/>
      <c r="DIT570" s="270"/>
      <c r="DIU570" s="263"/>
      <c r="DIV570" s="271"/>
      <c r="DIW570" s="271"/>
      <c r="DIX570" s="271"/>
      <c r="DIY570" s="271"/>
      <c r="DIZ570" s="271"/>
      <c r="DJA570" s="395"/>
      <c r="DJB570" s="259"/>
      <c r="DJC570" s="259"/>
      <c r="DJD570" s="394"/>
      <c r="DJE570" s="394"/>
      <c r="DJF570" s="270"/>
      <c r="DJG570" s="263"/>
      <c r="DJH570" s="271"/>
      <c r="DJI570" s="271"/>
      <c r="DJJ570" s="271"/>
      <c r="DJK570" s="271"/>
      <c r="DJL570" s="271"/>
      <c r="DJM570" s="395"/>
      <c r="DJN570" s="259"/>
      <c r="DJO570" s="259"/>
      <c r="DJP570" s="394"/>
      <c r="DJQ570" s="394"/>
      <c r="DJR570" s="270"/>
      <c r="DJS570" s="263"/>
      <c r="DJT570" s="271"/>
      <c r="DJU570" s="271"/>
      <c r="DJV570" s="271"/>
      <c r="DJW570" s="271"/>
      <c r="DJX570" s="271"/>
      <c r="DJY570" s="395"/>
      <c r="DJZ570" s="259"/>
      <c r="DKA570" s="259"/>
      <c r="DKB570" s="394"/>
      <c r="DKC570" s="394"/>
      <c r="DKD570" s="270"/>
      <c r="DKE570" s="263"/>
      <c r="DKF570" s="271"/>
      <c r="DKG570" s="271"/>
      <c r="DKH570" s="271"/>
      <c r="DKI570" s="271"/>
      <c r="DKJ570" s="271"/>
      <c r="DKK570" s="395"/>
      <c r="DKL570" s="259"/>
      <c r="DKM570" s="259"/>
      <c r="DKN570" s="394"/>
      <c r="DKO570" s="394"/>
      <c r="DKP570" s="270"/>
      <c r="DKQ570" s="263"/>
      <c r="DKR570" s="271"/>
      <c r="DKS570" s="271"/>
      <c r="DKT570" s="271"/>
      <c r="DKU570" s="271"/>
      <c r="DKV570" s="271"/>
      <c r="DKW570" s="395"/>
      <c r="DKX570" s="259"/>
      <c r="DKY570" s="259"/>
      <c r="DKZ570" s="394"/>
      <c r="DLA570" s="394"/>
      <c r="DLB570" s="270"/>
      <c r="DLC570" s="263"/>
      <c r="DLD570" s="271"/>
      <c r="DLE570" s="271"/>
      <c r="DLF570" s="271"/>
      <c r="DLG570" s="271"/>
      <c r="DLH570" s="271"/>
      <c r="DLI570" s="395"/>
      <c r="DLJ570" s="259"/>
      <c r="DLK570" s="259"/>
      <c r="DLL570" s="394"/>
      <c r="DLM570" s="394"/>
      <c r="DLN570" s="270"/>
      <c r="DLO570" s="263"/>
      <c r="DLP570" s="271"/>
      <c r="DLQ570" s="271"/>
      <c r="DLR570" s="271"/>
      <c r="DLS570" s="271"/>
      <c r="DLT570" s="271"/>
      <c r="DLU570" s="395"/>
      <c r="DLV570" s="259"/>
      <c r="DLW570" s="259"/>
      <c r="DLX570" s="394"/>
      <c r="DLY570" s="394"/>
      <c r="DLZ570" s="270"/>
      <c r="DMA570" s="263"/>
      <c r="DMB570" s="271"/>
      <c r="DMC570" s="271"/>
      <c r="DMD570" s="271"/>
      <c r="DME570" s="271"/>
      <c r="DMF570" s="271"/>
      <c r="DMG570" s="395"/>
      <c r="DMH570" s="259"/>
      <c r="DMI570" s="259"/>
      <c r="DMJ570" s="394"/>
      <c r="DMK570" s="394"/>
      <c r="DML570" s="270"/>
      <c r="DMM570" s="263"/>
      <c r="DMN570" s="271"/>
      <c r="DMO570" s="271"/>
      <c r="DMP570" s="271"/>
      <c r="DMQ570" s="271"/>
      <c r="DMR570" s="271"/>
      <c r="DMS570" s="395"/>
      <c r="DMT570" s="259"/>
      <c r="DMU570" s="259"/>
      <c r="DMV570" s="394"/>
      <c r="DMW570" s="394"/>
      <c r="DMX570" s="270"/>
      <c r="DMY570" s="263"/>
      <c r="DMZ570" s="271"/>
      <c r="DNA570" s="271"/>
      <c r="DNB570" s="271"/>
      <c r="DNC570" s="271"/>
      <c r="DND570" s="271"/>
      <c r="DNE570" s="395"/>
      <c r="DNF570" s="259"/>
      <c r="DNG570" s="259"/>
      <c r="DNH570" s="394"/>
      <c r="DNI570" s="394"/>
      <c r="DNJ570" s="270"/>
      <c r="DNK570" s="263"/>
      <c r="DNL570" s="271"/>
      <c r="DNM570" s="271"/>
      <c r="DNN570" s="271"/>
      <c r="DNO570" s="271"/>
      <c r="DNP570" s="271"/>
      <c r="DNQ570" s="395"/>
      <c r="DNR570" s="259"/>
      <c r="DNS570" s="259"/>
      <c r="DNT570" s="394"/>
      <c r="DNU570" s="394"/>
      <c r="DNV570" s="270"/>
      <c r="DNW570" s="263"/>
      <c r="DNX570" s="271"/>
      <c r="DNY570" s="271"/>
      <c r="DNZ570" s="271"/>
      <c r="DOA570" s="271"/>
      <c r="DOB570" s="271"/>
      <c r="DOC570" s="395"/>
      <c r="DOD570" s="259"/>
      <c r="DOE570" s="259"/>
      <c r="DOF570" s="394"/>
      <c r="DOG570" s="394"/>
      <c r="DOH570" s="270"/>
      <c r="DOI570" s="263"/>
      <c r="DOJ570" s="271"/>
      <c r="DOK570" s="271"/>
      <c r="DOL570" s="271"/>
      <c r="DOM570" s="271"/>
      <c r="DON570" s="271"/>
      <c r="DOO570" s="395"/>
      <c r="DOP570" s="259"/>
      <c r="DOQ570" s="259"/>
      <c r="DOR570" s="394"/>
      <c r="DOS570" s="394"/>
      <c r="DOT570" s="270"/>
      <c r="DOU570" s="263"/>
      <c r="DOV570" s="271"/>
      <c r="DOW570" s="271"/>
      <c r="DOX570" s="271"/>
      <c r="DOY570" s="271"/>
      <c r="DOZ570" s="271"/>
      <c r="DPA570" s="395"/>
      <c r="DPB570" s="259"/>
      <c r="DPC570" s="259"/>
      <c r="DPD570" s="394"/>
      <c r="DPE570" s="394"/>
      <c r="DPF570" s="270"/>
      <c r="DPG570" s="263"/>
      <c r="DPH570" s="271"/>
      <c r="DPI570" s="271"/>
      <c r="DPJ570" s="271"/>
      <c r="DPK570" s="271"/>
      <c r="DPL570" s="271"/>
      <c r="DPM570" s="395"/>
      <c r="DPN570" s="259"/>
      <c r="DPO570" s="259"/>
      <c r="DPP570" s="394"/>
      <c r="DPQ570" s="394"/>
      <c r="DPR570" s="270"/>
      <c r="DPS570" s="263"/>
      <c r="DPT570" s="271"/>
      <c r="DPU570" s="271"/>
      <c r="DPV570" s="271"/>
      <c r="DPW570" s="271"/>
      <c r="DPX570" s="271"/>
      <c r="DPY570" s="395"/>
      <c r="DPZ570" s="259"/>
      <c r="DQA570" s="259"/>
      <c r="DQB570" s="394"/>
      <c r="DQC570" s="394"/>
      <c r="DQD570" s="270"/>
      <c r="DQE570" s="263"/>
      <c r="DQF570" s="271"/>
      <c r="DQG570" s="271"/>
      <c r="DQH570" s="271"/>
      <c r="DQI570" s="271"/>
      <c r="DQJ570" s="271"/>
      <c r="DQK570" s="395"/>
      <c r="DQL570" s="259"/>
      <c r="DQM570" s="259"/>
      <c r="DQN570" s="394"/>
      <c r="DQO570" s="394"/>
      <c r="DQP570" s="270"/>
      <c r="DQQ570" s="263"/>
      <c r="DQR570" s="271"/>
      <c r="DQS570" s="271"/>
      <c r="DQT570" s="271"/>
      <c r="DQU570" s="271"/>
      <c r="DQV570" s="271"/>
      <c r="DQW570" s="395"/>
      <c r="DQX570" s="259"/>
      <c r="DQY570" s="259"/>
      <c r="DQZ570" s="394"/>
      <c r="DRA570" s="394"/>
      <c r="DRB570" s="270"/>
      <c r="DRC570" s="263"/>
      <c r="DRD570" s="271"/>
      <c r="DRE570" s="271"/>
      <c r="DRF570" s="271"/>
      <c r="DRG570" s="271"/>
      <c r="DRH570" s="271"/>
      <c r="DRI570" s="395"/>
      <c r="DRJ570" s="259"/>
      <c r="DRK570" s="259"/>
      <c r="DRL570" s="394"/>
      <c r="DRM570" s="394"/>
      <c r="DRN570" s="270"/>
      <c r="DRO570" s="263"/>
      <c r="DRP570" s="271"/>
      <c r="DRQ570" s="271"/>
      <c r="DRR570" s="271"/>
      <c r="DRS570" s="271"/>
      <c r="DRT570" s="271"/>
      <c r="DRU570" s="395"/>
      <c r="DRV570" s="259"/>
      <c r="DRW570" s="259"/>
      <c r="DRX570" s="394"/>
      <c r="DRY570" s="394"/>
      <c r="DRZ570" s="270"/>
      <c r="DSA570" s="263"/>
      <c r="DSB570" s="271"/>
      <c r="DSC570" s="271"/>
      <c r="DSD570" s="271"/>
      <c r="DSE570" s="271"/>
      <c r="DSF570" s="271"/>
      <c r="DSG570" s="395"/>
      <c r="DSH570" s="259"/>
      <c r="DSI570" s="259"/>
      <c r="DSJ570" s="394"/>
      <c r="DSK570" s="394"/>
      <c r="DSL570" s="270"/>
      <c r="DSM570" s="263"/>
      <c r="DSN570" s="271"/>
      <c r="DSO570" s="271"/>
      <c r="DSP570" s="271"/>
      <c r="DSQ570" s="271"/>
      <c r="DSR570" s="271"/>
      <c r="DSS570" s="395"/>
      <c r="DST570" s="259"/>
      <c r="DSU570" s="259"/>
      <c r="DSV570" s="394"/>
      <c r="DSW570" s="394"/>
      <c r="DSX570" s="270"/>
      <c r="DSY570" s="263"/>
      <c r="DSZ570" s="271"/>
      <c r="DTA570" s="271"/>
      <c r="DTB570" s="271"/>
      <c r="DTC570" s="271"/>
      <c r="DTD570" s="271"/>
      <c r="DTE570" s="395"/>
      <c r="DTF570" s="259"/>
      <c r="DTG570" s="259"/>
      <c r="DTH570" s="394"/>
      <c r="DTI570" s="394"/>
      <c r="DTJ570" s="270"/>
      <c r="DTK570" s="263"/>
      <c r="DTL570" s="271"/>
      <c r="DTM570" s="271"/>
      <c r="DTN570" s="271"/>
      <c r="DTO570" s="271"/>
      <c r="DTP570" s="271"/>
      <c r="DTQ570" s="395"/>
      <c r="DTR570" s="259"/>
      <c r="DTS570" s="259"/>
      <c r="DTT570" s="394"/>
      <c r="DTU570" s="394"/>
      <c r="DTV570" s="270"/>
      <c r="DTW570" s="263"/>
      <c r="DTX570" s="271"/>
      <c r="DTY570" s="271"/>
      <c r="DTZ570" s="271"/>
      <c r="DUA570" s="271"/>
      <c r="DUB570" s="271"/>
      <c r="DUC570" s="395"/>
      <c r="DUD570" s="259"/>
      <c r="DUE570" s="259"/>
      <c r="DUF570" s="394"/>
      <c r="DUG570" s="394"/>
      <c r="DUH570" s="270"/>
      <c r="DUI570" s="263"/>
      <c r="DUJ570" s="271"/>
      <c r="DUK570" s="271"/>
      <c r="DUL570" s="271"/>
      <c r="DUM570" s="271"/>
      <c r="DUN570" s="271"/>
      <c r="DUO570" s="395"/>
      <c r="DUP570" s="259"/>
      <c r="DUQ570" s="259"/>
      <c r="DUR570" s="394"/>
      <c r="DUS570" s="394"/>
      <c r="DUT570" s="270"/>
      <c r="DUU570" s="263"/>
      <c r="DUV570" s="271"/>
      <c r="DUW570" s="271"/>
      <c r="DUX570" s="271"/>
      <c r="DUY570" s="271"/>
      <c r="DUZ570" s="271"/>
      <c r="DVA570" s="395"/>
      <c r="DVB570" s="259"/>
      <c r="DVC570" s="259"/>
      <c r="DVD570" s="394"/>
      <c r="DVE570" s="394"/>
      <c r="DVF570" s="270"/>
      <c r="DVG570" s="263"/>
      <c r="DVH570" s="271"/>
      <c r="DVI570" s="271"/>
      <c r="DVJ570" s="271"/>
      <c r="DVK570" s="271"/>
      <c r="DVL570" s="271"/>
      <c r="DVM570" s="395"/>
      <c r="DVN570" s="259"/>
      <c r="DVO570" s="259"/>
      <c r="DVP570" s="394"/>
      <c r="DVQ570" s="394"/>
      <c r="DVR570" s="270"/>
      <c r="DVS570" s="263"/>
      <c r="DVT570" s="271"/>
      <c r="DVU570" s="271"/>
      <c r="DVV570" s="271"/>
      <c r="DVW570" s="271"/>
      <c r="DVX570" s="271"/>
      <c r="DVY570" s="395"/>
      <c r="DVZ570" s="259"/>
      <c r="DWA570" s="259"/>
      <c r="DWB570" s="394"/>
      <c r="DWC570" s="394"/>
      <c r="DWD570" s="270"/>
      <c r="DWE570" s="263"/>
      <c r="DWF570" s="271"/>
      <c r="DWG570" s="271"/>
      <c r="DWH570" s="271"/>
      <c r="DWI570" s="271"/>
      <c r="DWJ570" s="271"/>
      <c r="DWK570" s="395"/>
      <c r="DWL570" s="259"/>
      <c r="DWM570" s="259"/>
      <c r="DWN570" s="394"/>
      <c r="DWO570" s="394"/>
      <c r="DWP570" s="270"/>
      <c r="DWQ570" s="263"/>
      <c r="DWR570" s="271"/>
      <c r="DWS570" s="271"/>
      <c r="DWT570" s="271"/>
      <c r="DWU570" s="271"/>
      <c r="DWV570" s="271"/>
      <c r="DWW570" s="395"/>
      <c r="DWX570" s="259"/>
      <c r="DWY570" s="259"/>
      <c r="DWZ570" s="394"/>
      <c r="DXA570" s="394"/>
      <c r="DXB570" s="270"/>
      <c r="DXC570" s="263"/>
      <c r="DXD570" s="271"/>
      <c r="DXE570" s="271"/>
      <c r="DXF570" s="271"/>
      <c r="DXG570" s="271"/>
      <c r="DXH570" s="271"/>
      <c r="DXI570" s="395"/>
      <c r="DXJ570" s="259"/>
      <c r="DXK570" s="259"/>
      <c r="DXL570" s="394"/>
      <c r="DXM570" s="394"/>
      <c r="DXN570" s="270"/>
      <c r="DXO570" s="263"/>
      <c r="DXP570" s="271"/>
      <c r="DXQ570" s="271"/>
      <c r="DXR570" s="271"/>
      <c r="DXS570" s="271"/>
      <c r="DXT570" s="271"/>
      <c r="DXU570" s="395"/>
      <c r="DXV570" s="259"/>
      <c r="DXW570" s="259"/>
      <c r="DXX570" s="394"/>
      <c r="DXY570" s="394"/>
      <c r="DXZ570" s="270"/>
      <c r="DYA570" s="263"/>
      <c r="DYB570" s="271"/>
      <c r="DYC570" s="271"/>
      <c r="DYD570" s="271"/>
      <c r="DYE570" s="271"/>
      <c r="DYF570" s="271"/>
      <c r="DYG570" s="395"/>
      <c r="DYH570" s="259"/>
      <c r="DYI570" s="259"/>
      <c r="DYJ570" s="394"/>
      <c r="DYK570" s="394"/>
      <c r="DYL570" s="270"/>
      <c r="DYM570" s="263"/>
      <c r="DYN570" s="271"/>
      <c r="DYO570" s="271"/>
      <c r="DYP570" s="271"/>
      <c r="DYQ570" s="271"/>
      <c r="DYR570" s="271"/>
      <c r="DYS570" s="395"/>
      <c r="DYT570" s="259"/>
      <c r="DYU570" s="259"/>
      <c r="DYV570" s="394"/>
      <c r="DYW570" s="394"/>
      <c r="DYX570" s="270"/>
      <c r="DYY570" s="263"/>
      <c r="DYZ570" s="271"/>
      <c r="DZA570" s="271"/>
      <c r="DZB570" s="271"/>
      <c r="DZC570" s="271"/>
      <c r="DZD570" s="271"/>
      <c r="DZE570" s="395"/>
      <c r="DZF570" s="259"/>
      <c r="DZG570" s="259"/>
      <c r="DZH570" s="394"/>
      <c r="DZI570" s="394"/>
      <c r="DZJ570" s="270"/>
      <c r="DZK570" s="263"/>
      <c r="DZL570" s="271"/>
      <c r="DZM570" s="271"/>
      <c r="DZN570" s="271"/>
      <c r="DZO570" s="271"/>
      <c r="DZP570" s="271"/>
      <c r="DZQ570" s="395"/>
      <c r="DZR570" s="259"/>
      <c r="DZS570" s="259"/>
      <c r="DZT570" s="394"/>
      <c r="DZU570" s="394"/>
      <c r="DZV570" s="270"/>
      <c r="DZW570" s="263"/>
      <c r="DZX570" s="271"/>
      <c r="DZY570" s="271"/>
      <c r="DZZ570" s="271"/>
      <c r="EAA570" s="271"/>
      <c r="EAB570" s="271"/>
      <c r="EAC570" s="395"/>
      <c r="EAD570" s="259"/>
      <c r="EAE570" s="259"/>
      <c r="EAF570" s="394"/>
      <c r="EAG570" s="394"/>
      <c r="EAH570" s="270"/>
      <c r="EAI570" s="263"/>
      <c r="EAJ570" s="271"/>
      <c r="EAK570" s="271"/>
      <c r="EAL570" s="271"/>
      <c r="EAM570" s="271"/>
      <c r="EAN570" s="271"/>
      <c r="EAO570" s="395"/>
      <c r="EAP570" s="259"/>
      <c r="EAQ570" s="259"/>
      <c r="EAR570" s="394"/>
      <c r="EAS570" s="394"/>
      <c r="EAT570" s="270"/>
      <c r="EAU570" s="263"/>
      <c r="EAV570" s="271"/>
      <c r="EAW570" s="271"/>
      <c r="EAX570" s="271"/>
      <c r="EAY570" s="271"/>
      <c r="EAZ570" s="271"/>
      <c r="EBA570" s="395"/>
      <c r="EBB570" s="259"/>
      <c r="EBC570" s="259"/>
      <c r="EBD570" s="394"/>
      <c r="EBE570" s="394"/>
      <c r="EBF570" s="270"/>
      <c r="EBG570" s="263"/>
      <c r="EBH570" s="271"/>
      <c r="EBI570" s="271"/>
      <c r="EBJ570" s="271"/>
      <c r="EBK570" s="271"/>
      <c r="EBL570" s="271"/>
      <c r="EBM570" s="395"/>
      <c r="EBN570" s="259"/>
      <c r="EBO570" s="259"/>
      <c r="EBP570" s="394"/>
      <c r="EBQ570" s="394"/>
      <c r="EBR570" s="270"/>
      <c r="EBS570" s="263"/>
      <c r="EBT570" s="271"/>
      <c r="EBU570" s="271"/>
      <c r="EBV570" s="271"/>
      <c r="EBW570" s="271"/>
      <c r="EBX570" s="271"/>
      <c r="EBY570" s="395"/>
      <c r="EBZ570" s="259"/>
      <c r="ECA570" s="259"/>
      <c r="ECB570" s="394"/>
      <c r="ECC570" s="394"/>
      <c r="ECD570" s="270"/>
      <c r="ECE570" s="263"/>
      <c r="ECF570" s="271"/>
      <c r="ECG570" s="271"/>
      <c r="ECH570" s="271"/>
      <c r="ECI570" s="271"/>
      <c r="ECJ570" s="271"/>
      <c r="ECK570" s="395"/>
      <c r="ECL570" s="259"/>
      <c r="ECM570" s="259"/>
      <c r="ECN570" s="394"/>
      <c r="ECO570" s="394"/>
      <c r="ECP570" s="270"/>
      <c r="ECQ570" s="263"/>
      <c r="ECR570" s="271"/>
      <c r="ECS570" s="271"/>
      <c r="ECT570" s="271"/>
      <c r="ECU570" s="271"/>
      <c r="ECV570" s="271"/>
      <c r="ECW570" s="395"/>
      <c r="ECX570" s="259"/>
      <c r="ECY570" s="259"/>
      <c r="ECZ570" s="394"/>
      <c r="EDA570" s="394"/>
      <c r="EDB570" s="270"/>
      <c r="EDC570" s="263"/>
      <c r="EDD570" s="271"/>
      <c r="EDE570" s="271"/>
      <c r="EDF570" s="271"/>
      <c r="EDG570" s="271"/>
      <c r="EDH570" s="271"/>
      <c r="EDI570" s="395"/>
      <c r="EDJ570" s="259"/>
      <c r="EDK570" s="259"/>
      <c r="EDL570" s="394"/>
      <c r="EDM570" s="394"/>
      <c r="EDN570" s="270"/>
      <c r="EDO570" s="263"/>
      <c r="EDP570" s="271"/>
      <c r="EDQ570" s="271"/>
      <c r="EDR570" s="271"/>
      <c r="EDS570" s="271"/>
      <c r="EDT570" s="271"/>
      <c r="EDU570" s="395"/>
      <c r="EDV570" s="259"/>
      <c r="EDW570" s="259"/>
      <c r="EDX570" s="394"/>
      <c r="EDY570" s="394"/>
      <c r="EDZ570" s="270"/>
      <c r="EEA570" s="263"/>
      <c r="EEB570" s="271"/>
      <c r="EEC570" s="271"/>
      <c r="EED570" s="271"/>
      <c r="EEE570" s="271"/>
      <c r="EEF570" s="271"/>
      <c r="EEG570" s="395"/>
      <c r="EEH570" s="259"/>
      <c r="EEI570" s="259"/>
      <c r="EEJ570" s="394"/>
      <c r="EEK570" s="394"/>
      <c r="EEL570" s="270"/>
      <c r="EEM570" s="263"/>
      <c r="EEN570" s="271"/>
      <c r="EEO570" s="271"/>
      <c r="EEP570" s="271"/>
      <c r="EEQ570" s="271"/>
      <c r="EER570" s="271"/>
      <c r="EES570" s="395"/>
      <c r="EET570" s="259"/>
      <c r="EEU570" s="259"/>
      <c r="EEV570" s="394"/>
      <c r="EEW570" s="394"/>
      <c r="EEX570" s="270"/>
      <c r="EEY570" s="263"/>
      <c r="EEZ570" s="271"/>
      <c r="EFA570" s="271"/>
      <c r="EFB570" s="271"/>
      <c r="EFC570" s="271"/>
      <c r="EFD570" s="271"/>
      <c r="EFE570" s="395"/>
      <c r="EFF570" s="259"/>
      <c r="EFG570" s="259"/>
      <c r="EFH570" s="394"/>
      <c r="EFI570" s="394"/>
      <c r="EFJ570" s="270"/>
      <c r="EFK570" s="263"/>
      <c r="EFL570" s="271"/>
      <c r="EFM570" s="271"/>
      <c r="EFN570" s="271"/>
      <c r="EFO570" s="271"/>
      <c r="EFP570" s="271"/>
      <c r="EFQ570" s="395"/>
      <c r="EFR570" s="259"/>
      <c r="EFS570" s="259"/>
      <c r="EFT570" s="394"/>
      <c r="EFU570" s="394"/>
      <c r="EFV570" s="270"/>
      <c r="EFW570" s="263"/>
      <c r="EFX570" s="271"/>
      <c r="EFY570" s="271"/>
      <c r="EFZ570" s="271"/>
      <c r="EGA570" s="271"/>
      <c r="EGB570" s="271"/>
      <c r="EGC570" s="395"/>
      <c r="EGD570" s="259"/>
      <c r="EGE570" s="259"/>
      <c r="EGF570" s="394"/>
      <c r="EGG570" s="394"/>
      <c r="EGH570" s="270"/>
      <c r="EGI570" s="263"/>
      <c r="EGJ570" s="271"/>
      <c r="EGK570" s="271"/>
      <c r="EGL570" s="271"/>
      <c r="EGM570" s="271"/>
      <c r="EGN570" s="271"/>
      <c r="EGO570" s="395"/>
      <c r="EGP570" s="259"/>
      <c r="EGQ570" s="259"/>
      <c r="EGR570" s="394"/>
      <c r="EGS570" s="394"/>
      <c r="EGT570" s="270"/>
      <c r="EGU570" s="263"/>
      <c r="EGV570" s="271"/>
      <c r="EGW570" s="271"/>
      <c r="EGX570" s="271"/>
      <c r="EGY570" s="271"/>
      <c r="EGZ570" s="271"/>
      <c r="EHA570" s="395"/>
      <c r="EHB570" s="259"/>
      <c r="EHC570" s="259"/>
      <c r="EHD570" s="394"/>
      <c r="EHE570" s="394"/>
      <c r="EHF570" s="270"/>
      <c r="EHG570" s="263"/>
      <c r="EHH570" s="271"/>
      <c r="EHI570" s="271"/>
      <c r="EHJ570" s="271"/>
      <c r="EHK570" s="271"/>
      <c r="EHL570" s="271"/>
      <c r="EHM570" s="395"/>
      <c r="EHN570" s="259"/>
      <c r="EHO570" s="259"/>
      <c r="EHP570" s="394"/>
      <c r="EHQ570" s="394"/>
      <c r="EHR570" s="270"/>
      <c r="EHS570" s="263"/>
      <c r="EHT570" s="271"/>
      <c r="EHU570" s="271"/>
      <c r="EHV570" s="271"/>
      <c r="EHW570" s="271"/>
      <c r="EHX570" s="271"/>
      <c r="EHY570" s="395"/>
      <c r="EHZ570" s="259"/>
      <c r="EIA570" s="259"/>
      <c r="EIB570" s="394"/>
      <c r="EIC570" s="394"/>
      <c r="EID570" s="270"/>
      <c r="EIE570" s="263"/>
      <c r="EIF570" s="271"/>
      <c r="EIG570" s="271"/>
      <c r="EIH570" s="271"/>
      <c r="EII570" s="271"/>
      <c r="EIJ570" s="271"/>
      <c r="EIK570" s="395"/>
      <c r="EIL570" s="259"/>
      <c r="EIM570" s="259"/>
      <c r="EIN570" s="394"/>
      <c r="EIO570" s="394"/>
      <c r="EIP570" s="270"/>
      <c r="EIQ570" s="263"/>
      <c r="EIR570" s="271"/>
      <c r="EIS570" s="271"/>
      <c r="EIT570" s="271"/>
      <c r="EIU570" s="271"/>
      <c r="EIV570" s="271"/>
      <c r="EIW570" s="395"/>
      <c r="EIX570" s="259"/>
      <c r="EIY570" s="259"/>
      <c r="EIZ570" s="394"/>
      <c r="EJA570" s="394"/>
      <c r="EJB570" s="270"/>
      <c r="EJC570" s="263"/>
      <c r="EJD570" s="271"/>
      <c r="EJE570" s="271"/>
      <c r="EJF570" s="271"/>
      <c r="EJG570" s="271"/>
      <c r="EJH570" s="271"/>
      <c r="EJI570" s="395"/>
      <c r="EJJ570" s="259"/>
      <c r="EJK570" s="259"/>
      <c r="EJL570" s="394"/>
      <c r="EJM570" s="394"/>
      <c r="EJN570" s="270"/>
      <c r="EJO570" s="263"/>
      <c r="EJP570" s="271"/>
      <c r="EJQ570" s="271"/>
      <c r="EJR570" s="271"/>
      <c r="EJS570" s="271"/>
      <c r="EJT570" s="271"/>
      <c r="EJU570" s="395"/>
      <c r="EJV570" s="259"/>
      <c r="EJW570" s="259"/>
      <c r="EJX570" s="394"/>
      <c r="EJY570" s="394"/>
      <c r="EJZ570" s="270"/>
      <c r="EKA570" s="263"/>
      <c r="EKB570" s="271"/>
      <c r="EKC570" s="271"/>
      <c r="EKD570" s="271"/>
      <c r="EKE570" s="271"/>
      <c r="EKF570" s="271"/>
      <c r="EKG570" s="395"/>
      <c r="EKH570" s="259"/>
      <c r="EKI570" s="259"/>
      <c r="EKJ570" s="394"/>
      <c r="EKK570" s="394"/>
      <c r="EKL570" s="270"/>
      <c r="EKM570" s="263"/>
      <c r="EKN570" s="271"/>
      <c r="EKO570" s="271"/>
      <c r="EKP570" s="271"/>
      <c r="EKQ570" s="271"/>
      <c r="EKR570" s="271"/>
      <c r="EKS570" s="395"/>
      <c r="EKT570" s="259"/>
      <c r="EKU570" s="259"/>
      <c r="EKV570" s="394"/>
      <c r="EKW570" s="394"/>
      <c r="EKX570" s="270"/>
      <c r="EKY570" s="263"/>
      <c r="EKZ570" s="271"/>
      <c r="ELA570" s="271"/>
      <c r="ELB570" s="271"/>
      <c r="ELC570" s="271"/>
      <c r="ELD570" s="271"/>
      <c r="ELE570" s="395"/>
      <c r="ELF570" s="259"/>
      <c r="ELG570" s="259"/>
      <c r="ELH570" s="394"/>
      <c r="ELI570" s="394"/>
      <c r="ELJ570" s="270"/>
      <c r="ELK570" s="263"/>
      <c r="ELL570" s="271"/>
      <c r="ELM570" s="271"/>
      <c r="ELN570" s="271"/>
      <c r="ELO570" s="271"/>
      <c r="ELP570" s="271"/>
      <c r="ELQ570" s="395"/>
      <c r="ELR570" s="259"/>
      <c r="ELS570" s="259"/>
      <c r="ELT570" s="394"/>
      <c r="ELU570" s="394"/>
      <c r="ELV570" s="270"/>
      <c r="ELW570" s="263"/>
      <c r="ELX570" s="271"/>
      <c r="ELY570" s="271"/>
      <c r="ELZ570" s="271"/>
      <c r="EMA570" s="271"/>
      <c r="EMB570" s="271"/>
      <c r="EMC570" s="395"/>
      <c r="EMD570" s="259"/>
      <c r="EME570" s="259"/>
      <c r="EMF570" s="394"/>
      <c r="EMG570" s="394"/>
      <c r="EMH570" s="270"/>
      <c r="EMI570" s="263"/>
      <c r="EMJ570" s="271"/>
      <c r="EMK570" s="271"/>
      <c r="EML570" s="271"/>
      <c r="EMM570" s="271"/>
      <c r="EMN570" s="271"/>
      <c r="EMO570" s="395"/>
      <c r="EMP570" s="259"/>
      <c r="EMQ570" s="259"/>
      <c r="EMR570" s="394"/>
      <c r="EMS570" s="394"/>
      <c r="EMT570" s="270"/>
      <c r="EMU570" s="263"/>
      <c r="EMV570" s="271"/>
      <c r="EMW570" s="271"/>
      <c r="EMX570" s="271"/>
      <c r="EMY570" s="271"/>
      <c r="EMZ570" s="271"/>
      <c r="ENA570" s="395"/>
      <c r="ENB570" s="259"/>
      <c r="ENC570" s="259"/>
      <c r="END570" s="394"/>
      <c r="ENE570" s="394"/>
      <c r="ENF570" s="270"/>
      <c r="ENG570" s="263"/>
      <c r="ENH570" s="271"/>
      <c r="ENI570" s="271"/>
      <c r="ENJ570" s="271"/>
      <c r="ENK570" s="271"/>
      <c r="ENL570" s="271"/>
      <c r="ENM570" s="395"/>
      <c r="ENN570" s="259"/>
      <c r="ENO570" s="259"/>
      <c r="ENP570" s="394"/>
      <c r="ENQ570" s="394"/>
      <c r="ENR570" s="270"/>
      <c r="ENS570" s="263"/>
      <c r="ENT570" s="271"/>
      <c r="ENU570" s="271"/>
      <c r="ENV570" s="271"/>
      <c r="ENW570" s="271"/>
      <c r="ENX570" s="271"/>
      <c r="ENY570" s="395"/>
      <c r="ENZ570" s="259"/>
      <c r="EOA570" s="259"/>
      <c r="EOB570" s="394"/>
      <c r="EOC570" s="394"/>
      <c r="EOD570" s="270"/>
      <c r="EOE570" s="263"/>
      <c r="EOF570" s="271"/>
      <c r="EOG570" s="271"/>
      <c r="EOH570" s="271"/>
      <c r="EOI570" s="271"/>
      <c r="EOJ570" s="271"/>
      <c r="EOK570" s="395"/>
      <c r="EOL570" s="259"/>
      <c r="EOM570" s="259"/>
      <c r="EON570" s="394"/>
      <c r="EOO570" s="394"/>
      <c r="EOP570" s="270"/>
      <c r="EOQ570" s="263"/>
      <c r="EOR570" s="271"/>
      <c r="EOS570" s="271"/>
      <c r="EOT570" s="271"/>
      <c r="EOU570" s="271"/>
      <c r="EOV570" s="271"/>
      <c r="EOW570" s="395"/>
      <c r="EOX570" s="259"/>
      <c r="EOY570" s="259"/>
      <c r="EOZ570" s="394"/>
      <c r="EPA570" s="394"/>
      <c r="EPB570" s="270"/>
      <c r="EPC570" s="263"/>
      <c r="EPD570" s="271"/>
      <c r="EPE570" s="271"/>
      <c r="EPF570" s="271"/>
      <c r="EPG570" s="271"/>
      <c r="EPH570" s="271"/>
      <c r="EPI570" s="395"/>
      <c r="EPJ570" s="259"/>
      <c r="EPK570" s="259"/>
      <c r="EPL570" s="394"/>
      <c r="EPM570" s="394"/>
      <c r="EPN570" s="270"/>
      <c r="EPO570" s="263"/>
      <c r="EPP570" s="271"/>
      <c r="EPQ570" s="271"/>
      <c r="EPR570" s="271"/>
      <c r="EPS570" s="271"/>
      <c r="EPT570" s="271"/>
      <c r="EPU570" s="395"/>
      <c r="EPV570" s="259"/>
      <c r="EPW570" s="259"/>
      <c r="EPX570" s="394"/>
      <c r="EPY570" s="394"/>
      <c r="EPZ570" s="270"/>
      <c r="EQA570" s="263"/>
      <c r="EQB570" s="271"/>
      <c r="EQC570" s="271"/>
      <c r="EQD570" s="271"/>
      <c r="EQE570" s="271"/>
      <c r="EQF570" s="271"/>
      <c r="EQG570" s="395"/>
      <c r="EQH570" s="259"/>
      <c r="EQI570" s="259"/>
      <c r="EQJ570" s="394"/>
      <c r="EQK570" s="394"/>
      <c r="EQL570" s="270"/>
      <c r="EQM570" s="263"/>
      <c r="EQN570" s="271"/>
      <c r="EQO570" s="271"/>
      <c r="EQP570" s="271"/>
      <c r="EQQ570" s="271"/>
      <c r="EQR570" s="271"/>
      <c r="EQS570" s="395"/>
      <c r="EQT570" s="259"/>
      <c r="EQU570" s="259"/>
      <c r="EQV570" s="394"/>
      <c r="EQW570" s="394"/>
      <c r="EQX570" s="270"/>
      <c r="EQY570" s="263"/>
      <c r="EQZ570" s="271"/>
      <c r="ERA570" s="271"/>
      <c r="ERB570" s="271"/>
      <c r="ERC570" s="271"/>
      <c r="ERD570" s="271"/>
      <c r="ERE570" s="395"/>
      <c r="ERF570" s="259"/>
      <c r="ERG570" s="259"/>
      <c r="ERH570" s="394"/>
      <c r="ERI570" s="394"/>
      <c r="ERJ570" s="270"/>
      <c r="ERK570" s="263"/>
      <c r="ERL570" s="271"/>
      <c r="ERM570" s="271"/>
      <c r="ERN570" s="271"/>
      <c r="ERO570" s="271"/>
      <c r="ERP570" s="271"/>
      <c r="ERQ570" s="395"/>
      <c r="ERR570" s="259"/>
      <c r="ERS570" s="259"/>
      <c r="ERT570" s="394"/>
      <c r="ERU570" s="394"/>
      <c r="ERV570" s="270"/>
      <c r="ERW570" s="263"/>
      <c r="ERX570" s="271"/>
      <c r="ERY570" s="271"/>
      <c r="ERZ570" s="271"/>
      <c r="ESA570" s="271"/>
      <c r="ESB570" s="271"/>
      <c r="ESC570" s="395"/>
      <c r="ESD570" s="259"/>
      <c r="ESE570" s="259"/>
      <c r="ESF570" s="394"/>
      <c r="ESG570" s="394"/>
      <c r="ESH570" s="270"/>
      <c r="ESI570" s="263"/>
      <c r="ESJ570" s="271"/>
      <c r="ESK570" s="271"/>
      <c r="ESL570" s="271"/>
      <c r="ESM570" s="271"/>
      <c r="ESN570" s="271"/>
      <c r="ESO570" s="395"/>
      <c r="ESP570" s="259"/>
      <c r="ESQ570" s="259"/>
      <c r="ESR570" s="394"/>
      <c r="ESS570" s="394"/>
      <c r="EST570" s="270"/>
      <c r="ESU570" s="263"/>
      <c r="ESV570" s="271"/>
      <c r="ESW570" s="271"/>
      <c r="ESX570" s="271"/>
      <c r="ESY570" s="271"/>
      <c r="ESZ570" s="271"/>
      <c r="ETA570" s="395"/>
      <c r="ETB570" s="259"/>
      <c r="ETC570" s="259"/>
      <c r="ETD570" s="394"/>
      <c r="ETE570" s="394"/>
      <c r="ETF570" s="270"/>
      <c r="ETG570" s="263"/>
      <c r="ETH570" s="271"/>
      <c r="ETI570" s="271"/>
      <c r="ETJ570" s="271"/>
      <c r="ETK570" s="271"/>
      <c r="ETL570" s="271"/>
      <c r="ETM570" s="395"/>
      <c r="ETN570" s="259"/>
      <c r="ETO570" s="259"/>
      <c r="ETP570" s="394"/>
      <c r="ETQ570" s="394"/>
      <c r="ETR570" s="270"/>
      <c r="ETS570" s="263"/>
      <c r="ETT570" s="271"/>
      <c r="ETU570" s="271"/>
      <c r="ETV570" s="271"/>
      <c r="ETW570" s="271"/>
      <c r="ETX570" s="271"/>
      <c r="ETY570" s="395"/>
      <c r="ETZ570" s="259"/>
      <c r="EUA570" s="259"/>
      <c r="EUB570" s="394"/>
      <c r="EUC570" s="394"/>
      <c r="EUD570" s="270"/>
      <c r="EUE570" s="263"/>
      <c r="EUF570" s="271"/>
      <c r="EUG570" s="271"/>
      <c r="EUH570" s="271"/>
      <c r="EUI570" s="271"/>
      <c r="EUJ570" s="271"/>
      <c r="EUK570" s="395"/>
      <c r="EUL570" s="259"/>
      <c r="EUM570" s="259"/>
      <c r="EUN570" s="394"/>
      <c r="EUO570" s="394"/>
      <c r="EUP570" s="270"/>
      <c r="EUQ570" s="263"/>
      <c r="EUR570" s="271"/>
      <c r="EUS570" s="271"/>
      <c r="EUT570" s="271"/>
      <c r="EUU570" s="271"/>
      <c r="EUV570" s="271"/>
      <c r="EUW570" s="395"/>
      <c r="EUX570" s="259"/>
      <c r="EUY570" s="259"/>
      <c r="EUZ570" s="394"/>
      <c r="EVA570" s="394"/>
      <c r="EVB570" s="270"/>
      <c r="EVC570" s="263"/>
      <c r="EVD570" s="271"/>
      <c r="EVE570" s="271"/>
      <c r="EVF570" s="271"/>
      <c r="EVG570" s="271"/>
      <c r="EVH570" s="271"/>
      <c r="EVI570" s="395"/>
      <c r="EVJ570" s="259"/>
      <c r="EVK570" s="259"/>
      <c r="EVL570" s="394"/>
      <c r="EVM570" s="394"/>
      <c r="EVN570" s="270"/>
      <c r="EVO570" s="263"/>
      <c r="EVP570" s="271"/>
      <c r="EVQ570" s="271"/>
      <c r="EVR570" s="271"/>
      <c r="EVS570" s="271"/>
      <c r="EVT570" s="271"/>
      <c r="EVU570" s="395"/>
      <c r="EVV570" s="259"/>
      <c r="EVW570" s="259"/>
      <c r="EVX570" s="394"/>
      <c r="EVY570" s="394"/>
      <c r="EVZ570" s="270"/>
      <c r="EWA570" s="263"/>
      <c r="EWB570" s="271"/>
      <c r="EWC570" s="271"/>
      <c r="EWD570" s="271"/>
      <c r="EWE570" s="271"/>
      <c r="EWF570" s="271"/>
      <c r="EWG570" s="395"/>
      <c r="EWH570" s="259"/>
      <c r="EWI570" s="259"/>
      <c r="EWJ570" s="394"/>
      <c r="EWK570" s="394"/>
      <c r="EWL570" s="270"/>
      <c r="EWM570" s="263"/>
      <c r="EWN570" s="271"/>
      <c r="EWO570" s="271"/>
      <c r="EWP570" s="271"/>
      <c r="EWQ570" s="271"/>
      <c r="EWR570" s="271"/>
      <c r="EWS570" s="395"/>
      <c r="EWT570" s="259"/>
      <c r="EWU570" s="259"/>
      <c r="EWV570" s="394"/>
      <c r="EWW570" s="394"/>
      <c r="EWX570" s="270"/>
      <c r="EWY570" s="263"/>
      <c r="EWZ570" s="271"/>
      <c r="EXA570" s="271"/>
      <c r="EXB570" s="271"/>
      <c r="EXC570" s="271"/>
      <c r="EXD570" s="271"/>
      <c r="EXE570" s="395"/>
      <c r="EXF570" s="259"/>
      <c r="EXG570" s="259"/>
      <c r="EXH570" s="394"/>
      <c r="EXI570" s="394"/>
      <c r="EXJ570" s="270"/>
      <c r="EXK570" s="263"/>
      <c r="EXL570" s="271"/>
      <c r="EXM570" s="271"/>
      <c r="EXN570" s="271"/>
      <c r="EXO570" s="271"/>
      <c r="EXP570" s="271"/>
      <c r="EXQ570" s="395"/>
      <c r="EXR570" s="259"/>
      <c r="EXS570" s="259"/>
      <c r="EXT570" s="394"/>
      <c r="EXU570" s="394"/>
      <c r="EXV570" s="270"/>
      <c r="EXW570" s="263"/>
      <c r="EXX570" s="271"/>
      <c r="EXY570" s="271"/>
      <c r="EXZ570" s="271"/>
      <c r="EYA570" s="271"/>
      <c r="EYB570" s="271"/>
      <c r="EYC570" s="395"/>
      <c r="EYD570" s="259"/>
      <c r="EYE570" s="259"/>
      <c r="EYF570" s="394"/>
      <c r="EYG570" s="394"/>
      <c r="EYH570" s="270"/>
      <c r="EYI570" s="263"/>
      <c r="EYJ570" s="271"/>
      <c r="EYK570" s="271"/>
      <c r="EYL570" s="271"/>
      <c r="EYM570" s="271"/>
      <c r="EYN570" s="271"/>
      <c r="EYO570" s="395"/>
      <c r="EYP570" s="259"/>
      <c r="EYQ570" s="259"/>
      <c r="EYR570" s="394"/>
      <c r="EYS570" s="394"/>
      <c r="EYT570" s="270"/>
      <c r="EYU570" s="263"/>
      <c r="EYV570" s="271"/>
      <c r="EYW570" s="271"/>
      <c r="EYX570" s="271"/>
      <c r="EYY570" s="271"/>
      <c r="EYZ570" s="271"/>
      <c r="EZA570" s="395"/>
      <c r="EZB570" s="259"/>
      <c r="EZC570" s="259"/>
      <c r="EZD570" s="394"/>
      <c r="EZE570" s="394"/>
      <c r="EZF570" s="270"/>
      <c r="EZG570" s="263"/>
      <c r="EZH570" s="271"/>
      <c r="EZI570" s="271"/>
      <c r="EZJ570" s="271"/>
      <c r="EZK570" s="271"/>
      <c r="EZL570" s="271"/>
      <c r="EZM570" s="395"/>
      <c r="EZN570" s="259"/>
      <c r="EZO570" s="259"/>
      <c r="EZP570" s="394"/>
      <c r="EZQ570" s="394"/>
      <c r="EZR570" s="270"/>
      <c r="EZS570" s="263"/>
      <c r="EZT570" s="271"/>
      <c r="EZU570" s="271"/>
      <c r="EZV570" s="271"/>
      <c r="EZW570" s="271"/>
      <c r="EZX570" s="271"/>
      <c r="EZY570" s="395"/>
      <c r="EZZ570" s="259"/>
      <c r="FAA570" s="259"/>
      <c r="FAB570" s="394"/>
      <c r="FAC570" s="394"/>
      <c r="FAD570" s="270"/>
      <c r="FAE570" s="263"/>
      <c r="FAF570" s="271"/>
      <c r="FAG570" s="271"/>
      <c r="FAH570" s="271"/>
      <c r="FAI570" s="271"/>
      <c r="FAJ570" s="271"/>
      <c r="FAK570" s="395"/>
      <c r="FAL570" s="259"/>
      <c r="FAM570" s="259"/>
      <c r="FAN570" s="394"/>
      <c r="FAO570" s="394"/>
      <c r="FAP570" s="270"/>
      <c r="FAQ570" s="263"/>
      <c r="FAR570" s="271"/>
      <c r="FAS570" s="271"/>
      <c r="FAT570" s="271"/>
      <c r="FAU570" s="271"/>
      <c r="FAV570" s="271"/>
      <c r="FAW570" s="395"/>
      <c r="FAX570" s="259"/>
      <c r="FAY570" s="259"/>
      <c r="FAZ570" s="394"/>
      <c r="FBA570" s="394"/>
      <c r="FBB570" s="270"/>
      <c r="FBC570" s="263"/>
      <c r="FBD570" s="271"/>
      <c r="FBE570" s="271"/>
      <c r="FBF570" s="271"/>
      <c r="FBG570" s="271"/>
      <c r="FBH570" s="271"/>
      <c r="FBI570" s="395"/>
      <c r="FBJ570" s="259"/>
      <c r="FBK570" s="259"/>
      <c r="FBL570" s="394"/>
      <c r="FBM570" s="394"/>
      <c r="FBN570" s="270"/>
      <c r="FBO570" s="263"/>
      <c r="FBP570" s="271"/>
      <c r="FBQ570" s="271"/>
      <c r="FBR570" s="271"/>
      <c r="FBS570" s="271"/>
      <c r="FBT570" s="271"/>
      <c r="FBU570" s="395"/>
      <c r="FBV570" s="259"/>
      <c r="FBW570" s="259"/>
      <c r="FBX570" s="394"/>
      <c r="FBY570" s="394"/>
      <c r="FBZ570" s="270"/>
      <c r="FCA570" s="263"/>
      <c r="FCB570" s="271"/>
      <c r="FCC570" s="271"/>
      <c r="FCD570" s="271"/>
      <c r="FCE570" s="271"/>
      <c r="FCF570" s="271"/>
      <c r="FCG570" s="395"/>
      <c r="FCH570" s="259"/>
      <c r="FCI570" s="259"/>
      <c r="FCJ570" s="394"/>
      <c r="FCK570" s="394"/>
      <c r="FCL570" s="270"/>
      <c r="FCM570" s="263"/>
      <c r="FCN570" s="271"/>
      <c r="FCO570" s="271"/>
      <c r="FCP570" s="271"/>
      <c r="FCQ570" s="271"/>
      <c r="FCR570" s="271"/>
      <c r="FCS570" s="395"/>
      <c r="FCT570" s="259"/>
      <c r="FCU570" s="259"/>
      <c r="FCV570" s="394"/>
      <c r="FCW570" s="394"/>
      <c r="FCX570" s="270"/>
      <c r="FCY570" s="263"/>
      <c r="FCZ570" s="271"/>
      <c r="FDA570" s="271"/>
      <c r="FDB570" s="271"/>
      <c r="FDC570" s="271"/>
      <c r="FDD570" s="271"/>
      <c r="FDE570" s="395"/>
      <c r="FDF570" s="259"/>
      <c r="FDG570" s="259"/>
      <c r="FDH570" s="394"/>
      <c r="FDI570" s="394"/>
      <c r="FDJ570" s="270"/>
      <c r="FDK570" s="263"/>
      <c r="FDL570" s="271"/>
      <c r="FDM570" s="271"/>
      <c r="FDN570" s="271"/>
      <c r="FDO570" s="271"/>
      <c r="FDP570" s="271"/>
      <c r="FDQ570" s="395"/>
      <c r="FDR570" s="259"/>
      <c r="FDS570" s="259"/>
      <c r="FDT570" s="394"/>
      <c r="FDU570" s="394"/>
      <c r="FDV570" s="270"/>
      <c r="FDW570" s="263"/>
      <c r="FDX570" s="271"/>
      <c r="FDY570" s="271"/>
      <c r="FDZ570" s="271"/>
      <c r="FEA570" s="271"/>
      <c r="FEB570" s="271"/>
      <c r="FEC570" s="395"/>
      <c r="FED570" s="259"/>
      <c r="FEE570" s="259"/>
      <c r="FEF570" s="394"/>
      <c r="FEG570" s="394"/>
      <c r="FEH570" s="270"/>
      <c r="FEI570" s="263"/>
      <c r="FEJ570" s="271"/>
      <c r="FEK570" s="271"/>
      <c r="FEL570" s="271"/>
      <c r="FEM570" s="271"/>
      <c r="FEN570" s="271"/>
      <c r="FEO570" s="395"/>
      <c r="FEP570" s="259"/>
      <c r="FEQ570" s="259"/>
      <c r="FER570" s="394"/>
      <c r="FES570" s="394"/>
      <c r="FET570" s="270"/>
      <c r="FEU570" s="263"/>
      <c r="FEV570" s="271"/>
      <c r="FEW570" s="271"/>
      <c r="FEX570" s="271"/>
      <c r="FEY570" s="271"/>
      <c r="FEZ570" s="271"/>
      <c r="FFA570" s="395"/>
      <c r="FFB570" s="259"/>
      <c r="FFC570" s="259"/>
      <c r="FFD570" s="394"/>
      <c r="FFE570" s="394"/>
      <c r="FFF570" s="270"/>
      <c r="FFG570" s="263"/>
      <c r="FFH570" s="271"/>
      <c r="FFI570" s="271"/>
      <c r="FFJ570" s="271"/>
      <c r="FFK570" s="271"/>
      <c r="FFL570" s="271"/>
      <c r="FFM570" s="395"/>
      <c r="FFN570" s="259"/>
      <c r="FFO570" s="259"/>
      <c r="FFP570" s="394"/>
      <c r="FFQ570" s="394"/>
      <c r="FFR570" s="270"/>
      <c r="FFS570" s="263"/>
      <c r="FFT570" s="271"/>
      <c r="FFU570" s="271"/>
      <c r="FFV570" s="271"/>
      <c r="FFW570" s="271"/>
      <c r="FFX570" s="271"/>
      <c r="FFY570" s="395"/>
      <c r="FFZ570" s="259"/>
      <c r="FGA570" s="259"/>
      <c r="FGB570" s="394"/>
      <c r="FGC570" s="394"/>
      <c r="FGD570" s="270"/>
      <c r="FGE570" s="263"/>
      <c r="FGF570" s="271"/>
      <c r="FGG570" s="271"/>
      <c r="FGH570" s="271"/>
      <c r="FGI570" s="271"/>
      <c r="FGJ570" s="271"/>
      <c r="FGK570" s="395"/>
      <c r="FGL570" s="259"/>
      <c r="FGM570" s="259"/>
      <c r="FGN570" s="394"/>
      <c r="FGO570" s="394"/>
      <c r="FGP570" s="270"/>
      <c r="FGQ570" s="263"/>
      <c r="FGR570" s="271"/>
      <c r="FGS570" s="271"/>
      <c r="FGT570" s="271"/>
      <c r="FGU570" s="271"/>
      <c r="FGV570" s="271"/>
      <c r="FGW570" s="395"/>
      <c r="FGX570" s="259"/>
      <c r="FGY570" s="259"/>
      <c r="FGZ570" s="394"/>
      <c r="FHA570" s="394"/>
      <c r="FHB570" s="270"/>
      <c r="FHC570" s="263"/>
      <c r="FHD570" s="271"/>
      <c r="FHE570" s="271"/>
      <c r="FHF570" s="271"/>
      <c r="FHG570" s="271"/>
      <c r="FHH570" s="271"/>
      <c r="FHI570" s="395"/>
      <c r="FHJ570" s="259"/>
      <c r="FHK570" s="259"/>
      <c r="FHL570" s="394"/>
      <c r="FHM570" s="394"/>
      <c r="FHN570" s="270"/>
      <c r="FHO570" s="263"/>
      <c r="FHP570" s="271"/>
      <c r="FHQ570" s="271"/>
      <c r="FHR570" s="271"/>
      <c r="FHS570" s="271"/>
      <c r="FHT570" s="271"/>
      <c r="FHU570" s="395"/>
      <c r="FHV570" s="259"/>
      <c r="FHW570" s="259"/>
      <c r="FHX570" s="394"/>
      <c r="FHY570" s="394"/>
      <c r="FHZ570" s="270"/>
      <c r="FIA570" s="263"/>
      <c r="FIB570" s="271"/>
      <c r="FIC570" s="271"/>
      <c r="FID570" s="271"/>
      <c r="FIE570" s="271"/>
      <c r="FIF570" s="271"/>
      <c r="FIG570" s="395"/>
      <c r="FIH570" s="259"/>
      <c r="FII570" s="259"/>
      <c r="FIJ570" s="394"/>
      <c r="FIK570" s="394"/>
      <c r="FIL570" s="270"/>
      <c r="FIM570" s="263"/>
      <c r="FIN570" s="271"/>
      <c r="FIO570" s="271"/>
      <c r="FIP570" s="271"/>
      <c r="FIQ570" s="271"/>
      <c r="FIR570" s="271"/>
      <c r="FIS570" s="395"/>
      <c r="FIT570" s="259"/>
      <c r="FIU570" s="259"/>
      <c r="FIV570" s="394"/>
      <c r="FIW570" s="394"/>
      <c r="FIX570" s="270"/>
      <c r="FIY570" s="263"/>
      <c r="FIZ570" s="271"/>
      <c r="FJA570" s="271"/>
      <c r="FJB570" s="271"/>
      <c r="FJC570" s="271"/>
      <c r="FJD570" s="271"/>
      <c r="FJE570" s="395"/>
      <c r="FJF570" s="259"/>
      <c r="FJG570" s="259"/>
      <c r="FJH570" s="394"/>
      <c r="FJI570" s="394"/>
      <c r="FJJ570" s="270"/>
      <c r="FJK570" s="263"/>
      <c r="FJL570" s="271"/>
      <c r="FJM570" s="271"/>
      <c r="FJN570" s="271"/>
      <c r="FJO570" s="271"/>
      <c r="FJP570" s="271"/>
      <c r="FJQ570" s="395"/>
      <c r="FJR570" s="259"/>
      <c r="FJS570" s="259"/>
      <c r="FJT570" s="394"/>
      <c r="FJU570" s="394"/>
      <c r="FJV570" s="270"/>
      <c r="FJW570" s="263"/>
      <c r="FJX570" s="271"/>
      <c r="FJY570" s="271"/>
      <c r="FJZ570" s="271"/>
      <c r="FKA570" s="271"/>
      <c r="FKB570" s="271"/>
      <c r="FKC570" s="395"/>
      <c r="FKD570" s="259"/>
      <c r="FKE570" s="259"/>
      <c r="FKF570" s="394"/>
      <c r="FKG570" s="394"/>
      <c r="FKH570" s="270"/>
      <c r="FKI570" s="263"/>
      <c r="FKJ570" s="271"/>
      <c r="FKK570" s="271"/>
      <c r="FKL570" s="271"/>
      <c r="FKM570" s="271"/>
      <c r="FKN570" s="271"/>
      <c r="FKO570" s="395"/>
      <c r="FKP570" s="259"/>
      <c r="FKQ570" s="259"/>
      <c r="FKR570" s="394"/>
      <c r="FKS570" s="394"/>
      <c r="FKT570" s="270"/>
      <c r="FKU570" s="263"/>
      <c r="FKV570" s="271"/>
      <c r="FKW570" s="271"/>
      <c r="FKX570" s="271"/>
      <c r="FKY570" s="271"/>
      <c r="FKZ570" s="271"/>
      <c r="FLA570" s="395"/>
      <c r="FLB570" s="259"/>
      <c r="FLC570" s="259"/>
      <c r="FLD570" s="394"/>
      <c r="FLE570" s="394"/>
      <c r="FLF570" s="270"/>
      <c r="FLG570" s="263"/>
      <c r="FLH570" s="271"/>
      <c r="FLI570" s="271"/>
      <c r="FLJ570" s="271"/>
      <c r="FLK570" s="271"/>
      <c r="FLL570" s="271"/>
      <c r="FLM570" s="395"/>
      <c r="FLN570" s="259"/>
      <c r="FLO570" s="259"/>
      <c r="FLP570" s="394"/>
      <c r="FLQ570" s="394"/>
      <c r="FLR570" s="270"/>
      <c r="FLS570" s="263"/>
      <c r="FLT570" s="271"/>
      <c r="FLU570" s="271"/>
      <c r="FLV570" s="271"/>
      <c r="FLW570" s="271"/>
      <c r="FLX570" s="271"/>
      <c r="FLY570" s="395"/>
      <c r="FLZ570" s="259"/>
      <c r="FMA570" s="259"/>
      <c r="FMB570" s="394"/>
      <c r="FMC570" s="394"/>
      <c r="FMD570" s="270"/>
      <c r="FME570" s="263"/>
      <c r="FMF570" s="271"/>
      <c r="FMG570" s="271"/>
      <c r="FMH570" s="271"/>
      <c r="FMI570" s="271"/>
      <c r="FMJ570" s="271"/>
      <c r="FMK570" s="395"/>
      <c r="FML570" s="259"/>
      <c r="FMM570" s="259"/>
      <c r="FMN570" s="394"/>
      <c r="FMO570" s="394"/>
      <c r="FMP570" s="270"/>
      <c r="FMQ570" s="263"/>
      <c r="FMR570" s="271"/>
      <c r="FMS570" s="271"/>
      <c r="FMT570" s="271"/>
      <c r="FMU570" s="271"/>
      <c r="FMV570" s="271"/>
      <c r="FMW570" s="395"/>
      <c r="FMX570" s="259"/>
      <c r="FMY570" s="259"/>
      <c r="FMZ570" s="394"/>
      <c r="FNA570" s="394"/>
      <c r="FNB570" s="270"/>
      <c r="FNC570" s="263"/>
      <c r="FND570" s="271"/>
      <c r="FNE570" s="271"/>
      <c r="FNF570" s="271"/>
      <c r="FNG570" s="271"/>
      <c r="FNH570" s="271"/>
      <c r="FNI570" s="395"/>
      <c r="FNJ570" s="259"/>
      <c r="FNK570" s="259"/>
      <c r="FNL570" s="394"/>
      <c r="FNM570" s="394"/>
      <c r="FNN570" s="270"/>
      <c r="FNO570" s="263"/>
      <c r="FNP570" s="271"/>
      <c r="FNQ570" s="271"/>
      <c r="FNR570" s="271"/>
      <c r="FNS570" s="271"/>
      <c r="FNT570" s="271"/>
      <c r="FNU570" s="395"/>
      <c r="FNV570" s="259"/>
      <c r="FNW570" s="259"/>
      <c r="FNX570" s="394"/>
      <c r="FNY570" s="394"/>
      <c r="FNZ570" s="270"/>
      <c r="FOA570" s="263"/>
      <c r="FOB570" s="271"/>
      <c r="FOC570" s="271"/>
      <c r="FOD570" s="271"/>
      <c r="FOE570" s="271"/>
      <c r="FOF570" s="271"/>
      <c r="FOG570" s="395"/>
      <c r="FOH570" s="259"/>
      <c r="FOI570" s="259"/>
      <c r="FOJ570" s="394"/>
      <c r="FOK570" s="394"/>
      <c r="FOL570" s="270"/>
      <c r="FOM570" s="263"/>
      <c r="FON570" s="271"/>
      <c r="FOO570" s="271"/>
      <c r="FOP570" s="271"/>
      <c r="FOQ570" s="271"/>
      <c r="FOR570" s="271"/>
      <c r="FOS570" s="395"/>
      <c r="FOT570" s="259"/>
      <c r="FOU570" s="259"/>
      <c r="FOV570" s="394"/>
      <c r="FOW570" s="394"/>
      <c r="FOX570" s="270"/>
      <c r="FOY570" s="263"/>
      <c r="FOZ570" s="271"/>
      <c r="FPA570" s="271"/>
      <c r="FPB570" s="271"/>
      <c r="FPC570" s="271"/>
      <c r="FPD570" s="271"/>
      <c r="FPE570" s="395"/>
      <c r="FPF570" s="259"/>
      <c r="FPG570" s="259"/>
      <c r="FPH570" s="394"/>
      <c r="FPI570" s="394"/>
      <c r="FPJ570" s="270"/>
      <c r="FPK570" s="263"/>
      <c r="FPL570" s="271"/>
      <c r="FPM570" s="271"/>
      <c r="FPN570" s="271"/>
      <c r="FPO570" s="271"/>
      <c r="FPP570" s="271"/>
      <c r="FPQ570" s="395"/>
      <c r="FPR570" s="259"/>
      <c r="FPS570" s="259"/>
      <c r="FPT570" s="394"/>
      <c r="FPU570" s="394"/>
      <c r="FPV570" s="270"/>
      <c r="FPW570" s="263"/>
      <c r="FPX570" s="271"/>
      <c r="FPY570" s="271"/>
      <c r="FPZ570" s="271"/>
      <c r="FQA570" s="271"/>
      <c r="FQB570" s="271"/>
      <c r="FQC570" s="395"/>
      <c r="FQD570" s="259"/>
      <c r="FQE570" s="259"/>
      <c r="FQF570" s="394"/>
      <c r="FQG570" s="394"/>
      <c r="FQH570" s="270"/>
      <c r="FQI570" s="263"/>
      <c r="FQJ570" s="271"/>
      <c r="FQK570" s="271"/>
      <c r="FQL570" s="271"/>
      <c r="FQM570" s="271"/>
      <c r="FQN570" s="271"/>
      <c r="FQO570" s="395"/>
      <c r="FQP570" s="259"/>
      <c r="FQQ570" s="259"/>
      <c r="FQR570" s="394"/>
      <c r="FQS570" s="394"/>
      <c r="FQT570" s="270"/>
      <c r="FQU570" s="263"/>
      <c r="FQV570" s="271"/>
      <c r="FQW570" s="271"/>
      <c r="FQX570" s="271"/>
      <c r="FQY570" s="271"/>
      <c r="FQZ570" s="271"/>
      <c r="FRA570" s="395"/>
      <c r="FRB570" s="259"/>
      <c r="FRC570" s="259"/>
      <c r="FRD570" s="394"/>
      <c r="FRE570" s="394"/>
      <c r="FRF570" s="270"/>
      <c r="FRG570" s="263"/>
      <c r="FRH570" s="271"/>
      <c r="FRI570" s="271"/>
      <c r="FRJ570" s="271"/>
      <c r="FRK570" s="271"/>
      <c r="FRL570" s="271"/>
      <c r="FRM570" s="395"/>
      <c r="FRN570" s="259"/>
      <c r="FRO570" s="259"/>
      <c r="FRP570" s="394"/>
      <c r="FRQ570" s="394"/>
      <c r="FRR570" s="270"/>
      <c r="FRS570" s="263"/>
      <c r="FRT570" s="271"/>
      <c r="FRU570" s="271"/>
      <c r="FRV570" s="271"/>
      <c r="FRW570" s="271"/>
      <c r="FRX570" s="271"/>
      <c r="FRY570" s="395"/>
      <c r="FRZ570" s="259"/>
      <c r="FSA570" s="259"/>
      <c r="FSB570" s="394"/>
      <c r="FSC570" s="394"/>
      <c r="FSD570" s="270"/>
      <c r="FSE570" s="263"/>
      <c r="FSF570" s="271"/>
      <c r="FSG570" s="271"/>
      <c r="FSH570" s="271"/>
      <c r="FSI570" s="271"/>
      <c r="FSJ570" s="271"/>
      <c r="FSK570" s="395"/>
      <c r="FSL570" s="259"/>
      <c r="FSM570" s="259"/>
      <c r="FSN570" s="394"/>
      <c r="FSO570" s="394"/>
      <c r="FSP570" s="270"/>
      <c r="FSQ570" s="263"/>
      <c r="FSR570" s="271"/>
      <c r="FSS570" s="271"/>
      <c r="FST570" s="271"/>
      <c r="FSU570" s="271"/>
      <c r="FSV570" s="271"/>
      <c r="FSW570" s="395"/>
      <c r="FSX570" s="259"/>
      <c r="FSY570" s="259"/>
      <c r="FSZ570" s="394"/>
      <c r="FTA570" s="394"/>
      <c r="FTB570" s="270"/>
      <c r="FTC570" s="263"/>
      <c r="FTD570" s="271"/>
      <c r="FTE570" s="271"/>
      <c r="FTF570" s="271"/>
      <c r="FTG570" s="271"/>
      <c r="FTH570" s="271"/>
      <c r="FTI570" s="395"/>
      <c r="FTJ570" s="259"/>
      <c r="FTK570" s="259"/>
      <c r="FTL570" s="394"/>
      <c r="FTM570" s="394"/>
      <c r="FTN570" s="270"/>
      <c r="FTO570" s="263"/>
      <c r="FTP570" s="271"/>
      <c r="FTQ570" s="271"/>
      <c r="FTR570" s="271"/>
      <c r="FTS570" s="271"/>
      <c r="FTT570" s="271"/>
      <c r="FTU570" s="395"/>
      <c r="FTV570" s="259"/>
      <c r="FTW570" s="259"/>
      <c r="FTX570" s="394"/>
      <c r="FTY570" s="394"/>
      <c r="FTZ570" s="270"/>
      <c r="FUA570" s="263"/>
      <c r="FUB570" s="271"/>
      <c r="FUC570" s="271"/>
      <c r="FUD570" s="271"/>
      <c r="FUE570" s="271"/>
      <c r="FUF570" s="271"/>
      <c r="FUG570" s="395"/>
      <c r="FUH570" s="259"/>
      <c r="FUI570" s="259"/>
      <c r="FUJ570" s="394"/>
      <c r="FUK570" s="394"/>
      <c r="FUL570" s="270"/>
      <c r="FUM570" s="263"/>
      <c r="FUN570" s="271"/>
      <c r="FUO570" s="271"/>
      <c r="FUP570" s="271"/>
      <c r="FUQ570" s="271"/>
      <c r="FUR570" s="271"/>
      <c r="FUS570" s="395"/>
      <c r="FUT570" s="259"/>
      <c r="FUU570" s="259"/>
      <c r="FUV570" s="394"/>
      <c r="FUW570" s="394"/>
      <c r="FUX570" s="270"/>
      <c r="FUY570" s="263"/>
      <c r="FUZ570" s="271"/>
      <c r="FVA570" s="271"/>
      <c r="FVB570" s="271"/>
      <c r="FVC570" s="271"/>
      <c r="FVD570" s="271"/>
      <c r="FVE570" s="395"/>
      <c r="FVF570" s="259"/>
      <c r="FVG570" s="259"/>
      <c r="FVH570" s="394"/>
      <c r="FVI570" s="394"/>
      <c r="FVJ570" s="270"/>
      <c r="FVK570" s="263"/>
      <c r="FVL570" s="271"/>
      <c r="FVM570" s="271"/>
      <c r="FVN570" s="271"/>
      <c r="FVO570" s="271"/>
      <c r="FVP570" s="271"/>
      <c r="FVQ570" s="395"/>
      <c r="FVR570" s="259"/>
      <c r="FVS570" s="259"/>
      <c r="FVT570" s="394"/>
      <c r="FVU570" s="394"/>
      <c r="FVV570" s="270"/>
      <c r="FVW570" s="263"/>
      <c r="FVX570" s="271"/>
      <c r="FVY570" s="271"/>
      <c r="FVZ570" s="271"/>
      <c r="FWA570" s="271"/>
      <c r="FWB570" s="271"/>
      <c r="FWC570" s="395"/>
      <c r="FWD570" s="259"/>
      <c r="FWE570" s="259"/>
      <c r="FWF570" s="394"/>
      <c r="FWG570" s="394"/>
      <c r="FWH570" s="270"/>
      <c r="FWI570" s="263"/>
      <c r="FWJ570" s="271"/>
      <c r="FWK570" s="271"/>
      <c r="FWL570" s="271"/>
      <c r="FWM570" s="271"/>
      <c r="FWN570" s="271"/>
      <c r="FWO570" s="395"/>
      <c r="FWP570" s="259"/>
      <c r="FWQ570" s="259"/>
      <c r="FWR570" s="394"/>
      <c r="FWS570" s="394"/>
      <c r="FWT570" s="270"/>
      <c r="FWU570" s="263"/>
      <c r="FWV570" s="271"/>
      <c r="FWW570" s="271"/>
      <c r="FWX570" s="271"/>
      <c r="FWY570" s="271"/>
      <c r="FWZ570" s="271"/>
      <c r="FXA570" s="395"/>
      <c r="FXB570" s="259"/>
      <c r="FXC570" s="259"/>
      <c r="FXD570" s="394"/>
      <c r="FXE570" s="394"/>
      <c r="FXF570" s="270"/>
      <c r="FXG570" s="263"/>
      <c r="FXH570" s="271"/>
      <c r="FXI570" s="271"/>
      <c r="FXJ570" s="271"/>
      <c r="FXK570" s="271"/>
      <c r="FXL570" s="271"/>
      <c r="FXM570" s="395"/>
      <c r="FXN570" s="259"/>
      <c r="FXO570" s="259"/>
      <c r="FXP570" s="394"/>
      <c r="FXQ570" s="394"/>
      <c r="FXR570" s="270"/>
      <c r="FXS570" s="263"/>
      <c r="FXT570" s="271"/>
      <c r="FXU570" s="271"/>
      <c r="FXV570" s="271"/>
      <c r="FXW570" s="271"/>
      <c r="FXX570" s="271"/>
      <c r="FXY570" s="395"/>
      <c r="FXZ570" s="259"/>
      <c r="FYA570" s="259"/>
      <c r="FYB570" s="394"/>
      <c r="FYC570" s="394"/>
      <c r="FYD570" s="270"/>
      <c r="FYE570" s="263"/>
      <c r="FYF570" s="271"/>
      <c r="FYG570" s="271"/>
      <c r="FYH570" s="271"/>
      <c r="FYI570" s="271"/>
      <c r="FYJ570" s="271"/>
      <c r="FYK570" s="395"/>
      <c r="FYL570" s="259"/>
      <c r="FYM570" s="259"/>
      <c r="FYN570" s="394"/>
      <c r="FYO570" s="394"/>
      <c r="FYP570" s="270"/>
      <c r="FYQ570" s="263"/>
      <c r="FYR570" s="271"/>
      <c r="FYS570" s="271"/>
      <c r="FYT570" s="271"/>
      <c r="FYU570" s="271"/>
      <c r="FYV570" s="271"/>
      <c r="FYW570" s="395"/>
      <c r="FYX570" s="259"/>
      <c r="FYY570" s="259"/>
      <c r="FYZ570" s="394"/>
      <c r="FZA570" s="394"/>
      <c r="FZB570" s="270"/>
      <c r="FZC570" s="263"/>
      <c r="FZD570" s="271"/>
      <c r="FZE570" s="271"/>
      <c r="FZF570" s="271"/>
      <c r="FZG570" s="271"/>
      <c r="FZH570" s="271"/>
      <c r="FZI570" s="395"/>
      <c r="FZJ570" s="259"/>
      <c r="FZK570" s="259"/>
      <c r="FZL570" s="394"/>
      <c r="FZM570" s="394"/>
      <c r="FZN570" s="270"/>
      <c r="FZO570" s="263"/>
      <c r="FZP570" s="271"/>
      <c r="FZQ570" s="271"/>
      <c r="FZR570" s="271"/>
      <c r="FZS570" s="271"/>
      <c r="FZT570" s="271"/>
      <c r="FZU570" s="395"/>
      <c r="FZV570" s="259"/>
      <c r="FZW570" s="259"/>
      <c r="FZX570" s="394"/>
      <c r="FZY570" s="394"/>
      <c r="FZZ570" s="270"/>
      <c r="GAA570" s="263"/>
      <c r="GAB570" s="271"/>
      <c r="GAC570" s="271"/>
      <c r="GAD570" s="271"/>
      <c r="GAE570" s="271"/>
      <c r="GAF570" s="271"/>
      <c r="GAG570" s="395"/>
      <c r="GAH570" s="259"/>
      <c r="GAI570" s="259"/>
      <c r="GAJ570" s="394"/>
      <c r="GAK570" s="394"/>
      <c r="GAL570" s="270"/>
      <c r="GAM570" s="263"/>
      <c r="GAN570" s="271"/>
      <c r="GAO570" s="271"/>
      <c r="GAP570" s="271"/>
      <c r="GAQ570" s="271"/>
      <c r="GAR570" s="271"/>
      <c r="GAS570" s="395"/>
      <c r="GAT570" s="259"/>
      <c r="GAU570" s="259"/>
      <c r="GAV570" s="394"/>
      <c r="GAW570" s="394"/>
      <c r="GAX570" s="270"/>
      <c r="GAY570" s="263"/>
      <c r="GAZ570" s="271"/>
      <c r="GBA570" s="271"/>
      <c r="GBB570" s="271"/>
      <c r="GBC570" s="271"/>
      <c r="GBD570" s="271"/>
      <c r="GBE570" s="395"/>
      <c r="GBF570" s="259"/>
      <c r="GBG570" s="259"/>
      <c r="GBH570" s="394"/>
      <c r="GBI570" s="394"/>
      <c r="GBJ570" s="270"/>
      <c r="GBK570" s="263"/>
      <c r="GBL570" s="271"/>
      <c r="GBM570" s="271"/>
      <c r="GBN570" s="271"/>
      <c r="GBO570" s="271"/>
      <c r="GBP570" s="271"/>
      <c r="GBQ570" s="395"/>
      <c r="GBR570" s="259"/>
      <c r="GBS570" s="259"/>
      <c r="GBT570" s="394"/>
      <c r="GBU570" s="394"/>
      <c r="GBV570" s="270"/>
      <c r="GBW570" s="263"/>
      <c r="GBX570" s="271"/>
      <c r="GBY570" s="271"/>
      <c r="GBZ570" s="271"/>
      <c r="GCA570" s="271"/>
      <c r="GCB570" s="271"/>
      <c r="GCC570" s="395"/>
      <c r="GCD570" s="259"/>
      <c r="GCE570" s="259"/>
      <c r="GCF570" s="394"/>
      <c r="GCG570" s="394"/>
      <c r="GCH570" s="270"/>
      <c r="GCI570" s="263"/>
      <c r="GCJ570" s="271"/>
      <c r="GCK570" s="271"/>
      <c r="GCL570" s="271"/>
      <c r="GCM570" s="271"/>
      <c r="GCN570" s="271"/>
      <c r="GCO570" s="395"/>
      <c r="GCP570" s="259"/>
      <c r="GCQ570" s="259"/>
      <c r="GCR570" s="394"/>
      <c r="GCS570" s="394"/>
      <c r="GCT570" s="270"/>
      <c r="GCU570" s="263"/>
      <c r="GCV570" s="271"/>
      <c r="GCW570" s="271"/>
      <c r="GCX570" s="271"/>
      <c r="GCY570" s="271"/>
      <c r="GCZ570" s="271"/>
      <c r="GDA570" s="395"/>
      <c r="GDB570" s="259"/>
      <c r="GDC570" s="259"/>
      <c r="GDD570" s="394"/>
      <c r="GDE570" s="394"/>
      <c r="GDF570" s="270"/>
      <c r="GDG570" s="263"/>
      <c r="GDH570" s="271"/>
      <c r="GDI570" s="271"/>
      <c r="GDJ570" s="271"/>
      <c r="GDK570" s="271"/>
      <c r="GDL570" s="271"/>
      <c r="GDM570" s="395"/>
      <c r="GDN570" s="259"/>
      <c r="GDO570" s="259"/>
      <c r="GDP570" s="394"/>
      <c r="GDQ570" s="394"/>
      <c r="GDR570" s="270"/>
      <c r="GDS570" s="263"/>
      <c r="GDT570" s="271"/>
      <c r="GDU570" s="271"/>
      <c r="GDV570" s="271"/>
      <c r="GDW570" s="271"/>
      <c r="GDX570" s="271"/>
      <c r="GDY570" s="395"/>
      <c r="GDZ570" s="259"/>
      <c r="GEA570" s="259"/>
      <c r="GEB570" s="394"/>
      <c r="GEC570" s="394"/>
      <c r="GED570" s="270"/>
      <c r="GEE570" s="263"/>
      <c r="GEF570" s="271"/>
      <c r="GEG570" s="271"/>
      <c r="GEH570" s="271"/>
      <c r="GEI570" s="271"/>
      <c r="GEJ570" s="271"/>
      <c r="GEK570" s="395"/>
      <c r="GEL570" s="259"/>
      <c r="GEM570" s="259"/>
      <c r="GEN570" s="394"/>
      <c r="GEO570" s="394"/>
      <c r="GEP570" s="270"/>
      <c r="GEQ570" s="263"/>
      <c r="GER570" s="271"/>
      <c r="GES570" s="271"/>
      <c r="GET570" s="271"/>
      <c r="GEU570" s="271"/>
      <c r="GEV570" s="271"/>
      <c r="GEW570" s="395"/>
      <c r="GEX570" s="259"/>
      <c r="GEY570" s="259"/>
      <c r="GEZ570" s="394"/>
      <c r="GFA570" s="394"/>
      <c r="GFB570" s="270"/>
      <c r="GFC570" s="263"/>
      <c r="GFD570" s="271"/>
      <c r="GFE570" s="271"/>
      <c r="GFF570" s="271"/>
      <c r="GFG570" s="271"/>
      <c r="GFH570" s="271"/>
      <c r="GFI570" s="395"/>
      <c r="GFJ570" s="259"/>
      <c r="GFK570" s="259"/>
      <c r="GFL570" s="394"/>
      <c r="GFM570" s="394"/>
      <c r="GFN570" s="270"/>
      <c r="GFO570" s="263"/>
      <c r="GFP570" s="271"/>
      <c r="GFQ570" s="271"/>
      <c r="GFR570" s="271"/>
      <c r="GFS570" s="271"/>
      <c r="GFT570" s="271"/>
      <c r="GFU570" s="395"/>
      <c r="GFV570" s="259"/>
      <c r="GFW570" s="259"/>
      <c r="GFX570" s="394"/>
      <c r="GFY570" s="394"/>
      <c r="GFZ570" s="270"/>
      <c r="GGA570" s="263"/>
      <c r="GGB570" s="271"/>
      <c r="GGC570" s="271"/>
      <c r="GGD570" s="271"/>
      <c r="GGE570" s="271"/>
      <c r="GGF570" s="271"/>
      <c r="GGG570" s="395"/>
      <c r="GGH570" s="259"/>
      <c r="GGI570" s="259"/>
      <c r="GGJ570" s="394"/>
      <c r="GGK570" s="394"/>
      <c r="GGL570" s="270"/>
      <c r="GGM570" s="263"/>
      <c r="GGN570" s="271"/>
      <c r="GGO570" s="271"/>
      <c r="GGP570" s="271"/>
      <c r="GGQ570" s="271"/>
      <c r="GGR570" s="271"/>
      <c r="GGS570" s="395"/>
      <c r="GGT570" s="259"/>
      <c r="GGU570" s="259"/>
      <c r="GGV570" s="394"/>
      <c r="GGW570" s="394"/>
      <c r="GGX570" s="270"/>
      <c r="GGY570" s="263"/>
      <c r="GGZ570" s="271"/>
      <c r="GHA570" s="271"/>
      <c r="GHB570" s="271"/>
      <c r="GHC570" s="271"/>
      <c r="GHD570" s="271"/>
      <c r="GHE570" s="395"/>
      <c r="GHF570" s="259"/>
      <c r="GHG570" s="259"/>
      <c r="GHH570" s="394"/>
      <c r="GHI570" s="394"/>
      <c r="GHJ570" s="270"/>
      <c r="GHK570" s="263"/>
      <c r="GHL570" s="271"/>
      <c r="GHM570" s="271"/>
      <c r="GHN570" s="271"/>
      <c r="GHO570" s="271"/>
      <c r="GHP570" s="271"/>
      <c r="GHQ570" s="395"/>
      <c r="GHR570" s="259"/>
      <c r="GHS570" s="259"/>
      <c r="GHT570" s="394"/>
      <c r="GHU570" s="394"/>
      <c r="GHV570" s="270"/>
      <c r="GHW570" s="263"/>
      <c r="GHX570" s="271"/>
      <c r="GHY570" s="271"/>
      <c r="GHZ570" s="271"/>
      <c r="GIA570" s="271"/>
      <c r="GIB570" s="271"/>
      <c r="GIC570" s="395"/>
      <c r="GID570" s="259"/>
      <c r="GIE570" s="259"/>
      <c r="GIF570" s="394"/>
      <c r="GIG570" s="394"/>
      <c r="GIH570" s="270"/>
      <c r="GII570" s="263"/>
      <c r="GIJ570" s="271"/>
      <c r="GIK570" s="271"/>
      <c r="GIL570" s="271"/>
      <c r="GIM570" s="271"/>
      <c r="GIN570" s="271"/>
      <c r="GIO570" s="395"/>
      <c r="GIP570" s="259"/>
      <c r="GIQ570" s="259"/>
      <c r="GIR570" s="394"/>
      <c r="GIS570" s="394"/>
      <c r="GIT570" s="270"/>
      <c r="GIU570" s="263"/>
      <c r="GIV570" s="271"/>
      <c r="GIW570" s="271"/>
      <c r="GIX570" s="271"/>
      <c r="GIY570" s="271"/>
      <c r="GIZ570" s="271"/>
      <c r="GJA570" s="395"/>
      <c r="GJB570" s="259"/>
      <c r="GJC570" s="259"/>
      <c r="GJD570" s="394"/>
      <c r="GJE570" s="394"/>
      <c r="GJF570" s="270"/>
      <c r="GJG570" s="263"/>
      <c r="GJH570" s="271"/>
      <c r="GJI570" s="271"/>
      <c r="GJJ570" s="271"/>
      <c r="GJK570" s="271"/>
      <c r="GJL570" s="271"/>
      <c r="GJM570" s="395"/>
      <c r="GJN570" s="259"/>
      <c r="GJO570" s="259"/>
      <c r="GJP570" s="394"/>
      <c r="GJQ570" s="394"/>
      <c r="GJR570" s="270"/>
      <c r="GJS570" s="263"/>
      <c r="GJT570" s="271"/>
      <c r="GJU570" s="271"/>
      <c r="GJV570" s="271"/>
      <c r="GJW570" s="271"/>
      <c r="GJX570" s="271"/>
      <c r="GJY570" s="395"/>
      <c r="GJZ570" s="259"/>
      <c r="GKA570" s="259"/>
      <c r="GKB570" s="394"/>
      <c r="GKC570" s="394"/>
      <c r="GKD570" s="270"/>
      <c r="GKE570" s="263"/>
      <c r="GKF570" s="271"/>
      <c r="GKG570" s="271"/>
      <c r="GKH570" s="271"/>
      <c r="GKI570" s="271"/>
      <c r="GKJ570" s="271"/>
      <c r="GKK570" s="395"/>
      <c r="GKL570" s="259"/>
      <c r="GKM570" s="259"/>
      <c r="GKN570" s="394"/>
      <c r="GKO570" s="394"/>
      <c r="GKP570" s="270"/>
      <c r="GKQ570" s="263"/>
      <c r="GKR570" s="271"/>
      <c r="GKS570" s="271"/>
      <c r="GKT570" s="271"/>
      <c r="GKU570" s="271"/>
      <c r="GKV570" s="271"/>
      <c r="GKW570" s="395"/>
      <c r="GKX570" s="259"/>
      <c r="GKY570" s="259"/>
      <c r="GKZ570" s="394"/>
      <c r="GLA570" s="394"/>
      <c r="GLB570" s="270"/>
      <c r="GLC570" s="263"/>
      <c r="GLD570" s="271"/>
      <c r="GLE570" s="271"/>
      <c r="GLF570" s="271"/>
      <c r="GLG570" s="271"/>
      <c r="GLH570" s="271"/>
      <c r="GLI570" s="395"/>
      <c r="GLJ570" s="259"/>
      <c r="GLK570" s="259"/>
      <c r="GLL570" s="394"/>
      <c r="GLM570" s="394"/>
      <c r="GLN570" s="270"/>
      <c r="GLO570" s="263"/>
      <c r="GLP570" s="271"/>
      <c r="GLQ570" s="271"/>
      <c r="GLR570" s="271"/>
      <c r="GLS570" s="271"/>
      <c r="GLT570" s="271"/>
      <c r="GLU570" s="395"/>
      <c r="GLV570" s="259"/>
      <c r="GLW570" s="259"/>
      <c r="GLX570" s="394"/>
      <c r="GLY570" s="394"/>
      <c r="GLZ570" s="270"/>
      <c r="GMA570" s="263"/>
      <c r="GMB570" s="271"/>
      <c r="GMC570" s="271"/>
      <c r="GMD570" s="271"/>
      <c r="GME570" s="271"/>
      <c r="GMF570" s="271"/>
      <c r="GMG570" s="395"/>
      <c r="GMH570" s="259"/>
      <c r="GMI570" s="259"/>
      <c r="GMJ570" s="394"/>
      <c r="GMK570" s="394"/>
      <c r="GML570" s="270"/>
      <c r="GMM570" s="263"/>
      <c r="GMN570" s="271"/>
      <c r="GMO570" s="271"/>
      <c r="GMP570" s="271"/>
      <c r="GMQ570" s="271"/>
      <c r="GMR570" s="271"/>
      <c r="GMS570" s="395"/>
      <c r="GMT570" s="259"/>
      <c r="GMU570" s="259"/>
      <c r="GMV570" s="394"/>
      <c r="GMW570" s="394"/>
      <c r="GMX570" s="270"/>
      <c r="GMY570" s="263"/>
      <c r="GMZ570" s="271"/>
      <c r="GNA570" s="271"/>
      <c r="GNB570" s="271"/>
      <c r="GNC570" s="271"/>
      <c r="GND570" s="271"/>
      <c r="GNE570" s="395"/>
      <c r="GNF570" s="259"/>
      <c r="GNG570" s="259"/>
      <c r="GNH570" s="394"/>
      <c r="GNI570" s="394"/>
      <c r="GNJ570" s="270"/>
      <c r="GNK570" s="263"/>
      <c r="GNL570" s="271"/>
      <c r="GNM570" s="271"/>
      <c r="GNN570" s="271"/>
      <c r="GNO570" s="271"/>
      <c r="GNP570" s="271"/>
      <c r="GNQ570" s="395"/>
      <c r="GNR570" s="259"/>
      <c r="GNS570" s="259"/>
      <c r="GNT570" s="394"/>
      <c r="GNU570" s="394"/>
      <c r="GNV570" s="270"/>
      <c r="GNW570" s="263"/>
      <c r="GNX570" s="271"/>
      <c r="GNY570" s="271"/>
      <c r="GNZ570" s="271"/>
      <c r="GOA570" s="271"/>
      <c r="GOB570" s="271"/>
      <c r="GOC570" s="395"/>
      <c r="GOD570" s="259"/>
      <c r="GOE570" s="259"/>
      <c r="GOF570" s="394"/>
      <c r="GOG570" s="394"/>
      <c r="GOH570" s="270"/>
      <c r="GOI570" s="263"/>
      <c r="GOJ570" s="271"/>
      <c r="GOK570" s="271"/>
      <c r="GOL570" s="271"/>
      <c r="GOM570" s="271"/>
      <c r="GON570" s="271"/>
      <c r="GOO570" s="395"/>
      <c r="GOP570" s="259"/>
      <c r="GOQ570" s="259"/>
      <c r="GOR570" s="394"/>
      <c r="GOS570" s="394"/>
      <c r="GOT570" s="270"/>
      <c r="GOU570" s="263"/>
      <c r="GOV570" s="271"/>
      <c r="GOW570" s="271"/>
      <c r="GOX570" s="271"/>
      <c r="GOY570" s="271"/>
      <c r="GOZ570" s="271"/>
      <c r="GPA570" s="395"/>
      <c r="GPB570" s="259"/>
      <c r="GPC570" s="259"/>
      <c r="GPD570" s="394"/>
      <c r="GPE570" s="394"/>
      <c r="GPF570" s="270"/>
      <c r="GPG570" s="263"/>
      <c r="GPH570" s="271"/>
      <c r="GPI570" s="271"/>
      <c r="GPJ570" s="271"/>
      <c r="GPK570" s="271"/>
      <c r="GPL570" s="271"/>
      <c r="GPM570" s="395"/>
      <c r="GPN570" s="259"/>
      <c r="GPO570" s="259"/>
      <c r="GPP570" s="394"/>
      <c r="GPQ570" s="394"/>
      <c r="GPR570" s="270"/>
      <c r="GPS570" s="263"/>
      <c r="GPT570" s="271"/>
      <c r="GPU570" s="271"/>
      <c r="GPV570" s="271"/>
      <c r="GPW570" s="271"/>
      <c r="GPX570" s="271"/>
      <c r="GPY570" s="395"/>
      <c r="GPZ570" s="259"/>
      <c r="GQA570" s="259"/>
      <c r="GQB570" s="394"/>
      <c r="GQC570" s="394"/>
      <c r="GQD570" s="270"/>
      <c r="GQE570" s="263"/>
      <c r="GQF570" s="271"/>
      <c r="GQG570" s="271"/>
      <c r="GQH570" s="271"/>
      <c r="GQI570" s="271"/>
      <c r="GQJ570" s="271"/>
      <c r="GQK570" s="395"/>
      <c r="GQL570" s="259"/>
      <c r="GQM570" s="259"/>
      <c r="GQN570" s="394"/>
      <c r="GQO570" s="394"/>
      <c r="GQP570" s="270"/>
      <c r="GQQ570" s="263"/>
      <c r="GQR570" s="271"/>
      <c r="GQS570" s="271"/>
      <c r="GQT570" s="271"/>
      <c r="GQU570" s="271"/>
      <c r="GQV570" s="271"/>
      <c r="GQW570" s="395"/>
      <c r="GQX570" s="259"/>
      <c r="GQY570" s="259"/>
      <c r="GQZ570" s="394"/>
      <c r="GRA570" s="394"/>
      <c r="GRB570" s="270"/>
      <c r="GRC570" s="263"/>
      <c r="GRD570" s="271"/>
      <c r="GRE570" s="271"/>
      <c r="GRF570" s="271"/>
      <c r="GRG570" s="271"/>
      <c r="GRH570" s="271"/>
      <c r="GRI570" s="395"/>
      <c r="GRJ570" s="259"/>
      <c r="GRK570" s="259"/>
      <c r="GRL570" s="394"/>
      <c r="GRM570" s="394"/>
      <c r="GRN570" s="270"/>
      <c r="GRO570" s="263"/>
      <c r="GRP570" s="271"/>
      <c r="GRQ570" s="271"/>
      <c r="GRR570" s="271"/>
      <c r="GRS570" s="271"/>
      <c r="GRT570" s="271"/>
      <c r="GRU570" s="395"/>
      <c r="GRV570" s="259"/>
      <c r="GRW570" s="259"/>
      <c r="GRX570" s="394"/>
      <c r="GRY570" s="394"/>
      <c r="GRZ570" s="270"/>
      <c r="GSA570" s="263"/>
      <c r="GSB570" s="271"/>
      <c r="GSC570" s="271"/>
      <c r="GSD570" s="271"/>
      <c r="GSE570" s="271"/>
      <c r="GSF570" s="271"/>
      <c r="GSG570" s="395"/>
      <c r="GSH570" s="259"/>
      <c r="GSI570" s="259"/>
      <c r="GSJ570" s="394"/>
      <c r="GSK570" s="394"/>
      <c r="GSL570" s="270"/>
      <c r="GSM570" s="263"/>
      <c r="GSN570" s="271"/>
      <c r="GSO570" s="271"/>
      <c r="GSP570" s="271"/>
      <c r="GSQ570" s="271"/>
      <c r="GSR570" s="271"/>
      <c r="GSS570" s="395"/>
      <c r="GST570" s="259"/>
      <c r="GSU570" s="259"/>
      <c r="GSV570" s="394"/>
      <c r="GSW570" s="394"/>
      <c r="GSX570" s="270"/>
      <c r="GSY570" s="263"/>
      <c r="GSZ570" s="271"/>
      <c r="GTA570" s="271"/>
      <c r="GTB570" s="271"/>
      <c r="GTC570" s="271"/>
      <c r="GTD570" s="271"/>
      <c r="GTE570" s="395"/>
      <c r="GTF570" s="259"/>
      <c r="GTG570" s="259"/>
      <c r="GTH570" s="394"/>
      <c r="GTI570" s="394"/>
      <c r="GTJ570" s="270"/>
      <c r="GTK570" s="263"/>
      <c r="GTL570" s="271"/>
      <c r="GTM570" s="271"/>
      <c r="GTN570" s="271"/>
      <c r="GTO570" s="271"/>
      <c r="GTP570" s="271"/>
      <c r="GTQ570" s="395"/>
      <c r="GTR570" s="259"/>
      <c r="GTS570" s="259"/>
      <c r="GTT570" s="394"/>
      <c r="GTU570" s="394"/>
      <c r="GTV570" s="270"/>
      <c r="GTW570" s="263"/>
      <c r="GTX570" s="271"/>
      <c r="GTY570" s="271"/>
      <c r="GTZ570" s="271"/>
      <c r="GUA570" s="271"/>
      <c r="GUB570" s="271"/>
      <c r="GUC570" s="395"/>
      <c r="GUD570" s="259"/>
      <c r="GUE570" s="259"/>
      <c r="GUF570" s="394"/>
      <c r="GUG570" s="394"/>
      <c r="GUH570" s="270"/>
      <c r="GUI570" s="263"/>
      <c r="GUJ570" s="271"/>
      <c r="GUK570" s="271"/>
      <c r="GUL570" s="271"/>
      <c r="GUM570" s="271"/>
      <c r="GUN570" s="271"/>
      <c r="GUO570" s="395"/>
      <c r="GUP570" s="259"/>
      <c r="GUQ570" s="259"/>
      <c r="GUR570" s="394"/>
      <c r="GUS570" s="394"/>
      <c r="GUT570" s="270"/>
      <c r="GUU570" s="263"/>
      <c r="GUV570" s="271"/>
      <c r="GUW570" s="271"/>
      <c r="GUX570" s="271"/>
      <c r="GUY570" s="271"/>
      <c r="GUZ570" s="271"/>
      <c r="GVA570" s="395"/>
      <c r="GVB570" s="259"/>
      <c r="GVC570" s="259"/>
      <c r="GVD570" s="394"/>
      <c r="GVE570" s="394"/>
      <c r="GVF570" s="270"/>
      <c r="GVG570" s="263"/>
      <c r="GVH570" s="271"/>
      <c r="GVI570" s="271"/>
      <c r="GVJ570" s="271"/>
      <c r="GVK570" s="271"/>
      <c r="GVL570" s="271"/>
      <c r="GVM570" s="395"/>
      <c r="GVN570" s="259"/>
      <c r="GVO570" s="259"/>
      <c r="GVP570" s="394"/>
      <c r="GVQ570" s="394"/>
      <c r="GVR570" s="270"/>
      <c r="GVS570" s="263"/>
      <c r="GVT570" s="271"/>
      <c r="GVU570" s="271"/>
      <c r="GVV570" s="271"/>
      <c r="GVW570" s="271"/>
      <c r="GVX570" s="271"/>
      <c r="GVY570" s="395"/>
      <c r="GVZ570" s="259"/>
      <c r="GWA570" s="259"/>
      <c r="GWB570" s="394"/>
      <c r="GWC570" s="394"/>
      <c r="GWD570" s="270"/>
      <c r="GWE570" s="263"/>
      <c r="GWF570" s="271"/>
      <c r="GWG570" s="271"/>
      <c r="GWH570" s="271"/>
      <c r="GWI570" s="271"/>
      <c r="GWJ570" s="271"/>
      <c r="GWK570" s="395"/>
      <c r="GWL570" s="259"/>
      <c r="GWM570" s="259"/>
      <c r="GWN570" s="394"/>
      <c r="GWO570" s="394"/>
      <c r="GWP570" s="270"/>
      <c r="GWQ570" s="263"/>
      <c r="GWR570" s="271"/>
      <c r="GWS570" s="271"/>
      <c r="GWT570" s="271"/>
      <c r="GWU570" s="271"/>
      <c r="GWV570" s="271"/>
      <c r="GWW570" s="395"/>
      <c r="GWX570" s="259"/>
      <c r="GWY570" s="259"/>
      <c r="GWZ570" s="394"/>
      <c r="GXA570" s="394"/>
      <c r="GXB570" s="270"/>
      <c r="GXC570" s="263"/>
      <c r="GXD570" s="271"/>
      <c r="GXE570" s="271"/>
      <c r="GXF570" s="271"/>
      <c r="GXG570" s="271"/>
      <c r="GXH570" s="271"/>
      <c r="GXI570" s="395"/>
      <c r="GXJ570" s="259"/>
      <c r="GXK570" s="259"/>
      <c r="GXL570" s="394"/>
      <c r="GXM570" s="394"/>
      <c r="GXN570" s="270"/>
      <c r="GXO570" s="263"/>
      <c r="GXP570" s="271"/>
      <c r="GXQ570" s="271"/>
      <c r="GXR570" s="271"/>
      <c r="GXS570" s="271"/>
      <c r="GXT570" s="271"/>
      <c r="GXU570" s="395"/>
      <c r="GXV570" s="259"/>
      <c r="GXW570" s="259"/>
      <c r="GXX570" s="394"/>
      <c r="GXY570" s="394"/>
      <c r="GXZ570" s="270"/>
      <c r="GYA570" s="263"/>
      <c r="GYB570" s="271"/>
      <c r="GYC570" s="271"/>
      <c r="GYD570" s="271"/>
      <c r="GYE570" s="271"/>
      <c r="GYF570" s="271"/>
      <c r="GYG570" s="395"/>
      <c r="GYH570" s="259"/>
      <c r="GYI570" s="259"/>
      <c r="GYJ570" s="394"/>
      <c r="GYK570" s="394"/>
      <c r="GYL570" s="270"/>
      <c r="GYM570" s="263"/>
      <c r="GYN570" s="271"/>
      <c r="GYO570" s="271"/>
      <c r="GYP570" s="271"/>
      <c r="GYQ570" s="271"/>
      <c r="GYR570" s="271"/>
      <c r="GYS570" s="395"/>
      <c r="GYT570" s="259"/>
      <c r="GYU570" s="259"/>
      <c r="GYV570" s="394"/>
      <c r="GYW570" s="394"/>
      <c r="GYX570" s="270"/>
      <c r="GYY570" s="263"/>
      <c r="GYZ570" s="271"/>
      <c r="GZA570" s="271"/>
      <c r="GZB570" s="271"/>
      <c r="GZC570" s="271"/>
      <c r="GZD570" s="271"/>
      <c r="GZE570" s="395"/>
      <c r="GZF570" s="259"/>
      <c r="GZG570" s="259"/>
      <c r="GZH570" s="394"/>
      <c r="GZI570" s="394"/>
      <c r="GZJ570" s="270"/>
      <c r="GZK570" s="263"/>
      <c r="GZL570" s="271"/>
      <c r="GZM570" s="271"/>
      <c r="GZN570" s="271"/>
      <c r="GZO570" s="271"/>
      <c r="GZP570" s="271"/>
      <c r="GZQ570" s="395"/>
      <c r="GZR570" s="259"/>
      <c r="GZS570" s="259"/>
      <c r="GZT570" s="394"/>
      <c r="GZU570" s="394"/>
      <c r="GZV570" s="270"/>
      <c r="GZW570" s="263"/>
      <c r="GZX570" s="271"/>
      <c r="GZY570" s="271"/>
      <c r="GZZ570" s="271"/>
      <c r="HAA570" s="271"/>
      <c r="HAB570" s="271"/>
      <c r="HAC570" s="395"/>
      <c r="HAD570" s="259"/>
      <c r="HAE570" s="259"/>
      <c r="HAF570" s="394"/>
      <c r="HAG570" s="394"/>
      <c r="HAH570" s="270"/>
      <c r="HAI570" s="263"/>
      <c r="HAJ570" s="271"/>
      <c r="HAK570" s="271"/>
      <c r="HAL570" s="271"/>
      <c r="HAM570" s="271"/>
      <c r="HAN570" s="271"/>
      <c r="HAO570" s="395"/>
      <c r="HAP570" s="259"/>
      <c r="HAQ570" s="259"/>
      <c r="HAR570" s="394"/>
      <c r="HAS570" s="394"/>
      <c r="HAT570" s="270"/>
      <c r="HAU570" s="263"/>
      <c r="HAV570" s="271"/>
      <c r="HAW570" s="271"/>
      <c r="HAX570" s="271"/>
      <c r="HAY570" s="271"/>
      <c r="HAZ570" s="271"/>
      <c r="HBA570" s="395"/>
      <c r="HBB570" s="259"/>
      <c r="HBC570" s="259"/>
      <c r="HBD570" s="394"/>
      <c r="HBE570" s="394"/>
      <c r="HBF570" s="270"/>
      <c r="HBG570" s="263"/>
      <c r="HBH570" s="271"/>
      <c r="HBI570" s="271"/>
      <c r="HBJ570" s="271"/>
      <c r="HBK570" s="271"/>
      <c r="HBL570" s="271"/>
      <c r="HBM570" s="395"/>
      <c r="HBN570" s="259"/>
      <c r="HBO570" s="259"/>
      <c r="HBP570" s="394"/>
      <c r="HBQ570" s="394"/>
      <c r="HBR570" s="270"/>
      <c r="HBS570" s="263"/>
      <c r="HBT570" s="271"/>
      <c r="HBU570" s="271"/>
      <c r="HBV570" s="271"/>
      <c r="HBW570" s="271"/>
      <c r="HBX570" s="271"/>
      <c r="HBY570" s="395"/>
      <c r="HBZ570" s="259"/>
      <c r="HCA570" s="259"/>
      <c r="HCB570" s="394"/>
      <c r="HCC570" s="394"/>
      <c r="HCD570" s="270"/>
      <c r="HCE570" s="263"/>
      <c r="HCF570" s="271"/>
      <c r="HCG570" s="271"/>
      <c r="HCH570" s="271"/>
      <c r="HCI570" s="271"/>
      <c r="HCJ570" s="271"/>
      <c r="HCK570" s="395"/>
      <c r="HCL570" s="259"/>
      <c r="HCM570" s="259"/>
      <c r="HCN570" s="394"/>
      <c r="HCO570" s="394"/>
      <c r="HCP570" s="270"/>
      <c r="HCQ570" s="263"/>
      <c r="HCR570" s="271"/>
      <c r="HCS570" s="271"/>
      <c r="HCT570" s="271"/>
      <c r="HCU570" s="271"/>
      <c r="HCV570" s="271"/>
      <c r="HCW570" s="395"/>
      <c r="HCX570" s="259"/>
      <c r="HCY570" s="259"/>
      <c r="HCZ570" s="394"/>
      <c r="HDA570" s="394"/>
      <c r="HDB570" s="270"/>
      <c r="HDC570" s="263"/>
      <c r="HDD570" s="271"/>
      <c r="HDE570" s="271"/>
      <c r="HDF570" s="271"/>
      <c r="HDG570" s="271"/>
      <c r="HDH570" s="271"/>
      <c r="HDI570" s="395"/>
      <c r="HDJ570" s="259"/>
      <c r="HDK570" s="259"/>
      <c r="HDL570" s="394"/>
      <c r="HDM570" s="394"/>
      <c r="HDN570" s="270"/>
      <c r="HDO570" s="263"/>
      <c r="HDP570" s="271"/>
      <c r="HDQ570" s="271"/>
      <c r="HDR570" s="271"/>
      <c r="HDS570" s="271"/>
      <c r="HDT570" s="271"/>
      <c r="HDU570" s="395"/>
      <c r="HDV570" s="259"/>
      <c r="HDW570" s="259"/>
      <c r="HDX570" s="394"/>
      <c r="HDY570" s="394"/>
      <c r="HDZ570" s="270"/>
      <c r="HEA570" s="263"/>
      <c r="HEB570" s="271"/>
      <c r="HEC570" s="271"/>
      <c r="HED570" s="271"/>
      <c r="HEE570" s="271"/>
      <c r="HEF570" s="271"/>
      <c r="HEG570" s="395"/>
      <c r="HEH570" s="259"/>
      <c r="HEI570" s="259"/>
      <c r="HEJ570" s="394"/>
      <c r="HEK570" s="394"/>
      <c r="HEL570" s="270"/>
      <c r="HEM570" s="263"/>
      <c r="HEN570" s="271"/>
      <c r="HEO570" s="271"/>
      <c r="HEP570" s="271"/>
      <c r="HEQ570" s="271"/>
      <c r="HER570" s="271"/>
      <c r="HES570" s="395"/>
      <c r="HET570" s="259"/>
      <c r="HEU570" s="259"/>
      <c r="HEV570" s="394"/>
      <c r="HEW570" s="394"/>
      <c r="HEX570" s="270"/>
      <c r="HEY570" s="263"/>
      <c r="HEZ570" s="271"/>
      <c r="HFA570" s="271"/>
      <c r="HFB570" s="271"/>
      <c r="HFC570" s="271"/>
      <c r="HFD570" s="271"/>
      <c r="HFE570" s="395"/>
      <c r="HFF570" s="259"/>
      <c r="HFG570" s="259"/>
      <c r="HFH570" s="394"/>
      <c r="HFI570" s="394"/>
      <c r="HFJ570" s="270"/>
      <c r="HFK570" s="263"/>
      <c r="HFL570" s="271"/>
      <c r="HFM570" s="271"/>
      <c r="HFN570" s="271"/>
      <c r="HFO570" s="271"/>
      <c r="HFP570" s="271"/>
      <c r="HFQ570" s="395"/>
      <c r="HFR570" s="259"/>
      <c r="HFS570" s="259"/>
      <c r="HFT570" s="394"/>
      <c r="HFU570" s="394"/>
      <c r="HFV570" s="270"/>
      <c r="HFW570" s="263"/>
      <c r="HFX570" s="271"/>
      <c r="HFY570" s="271"/>
      <c r="HFZ570" s="271"/>
      <c r="HGA570" s="271"/>
      <c r="HGB570" s="271"/>
      <c r="HGC570" s="395"/>
      <c r="HGD570" s="259"/>
      <c r="HGE570" s="259"/>
      <c r="HGF570" s="394"/>
      <c r="HGG570" s="394"/>
      <c r="HGH570" s="270"/>
      <c r="HGI570" s="263"/>
      <c r="HGJ570" s="271"/>
      <c r="HGK570" s="271"/>
      <c r="HGL570" s="271"/>
      <c r="HGM570" s="271"/>
      <c r="HGN570" s="271"/>
      <c r="HGO570" s="395"/>
      <c r="HGP570" s="259"/>
      <c r="HGQ570" s="259"/>
      <c r="HGR570" s="394"/>
      <c r="HGS570" s="394"/>
      <c r="HGT570" s="270"/>
      <c r="HGU570" s="263"/>
      <c r="HGV570" s="271"/>
      <c r="HGW570" s="271"/>
      <c r="HGX570" s="271"/>
      <c r="HGY570" s="271"/>
      <c r="HGZ570" s="271"/>
      <c r="HHA570" s="395"/>
      <c r="HHB570" s="259"/>
      <c r="HHC570" s="259"/>
      <c r="HHD570" s="394"/>
      <c r="HHE570" s="394"/>
      <c r="HHF570" s="270"/>
      <c r="HHG570" s="263"/>
      <c r="HHH570" s="271"/>
      <c r="HHI570" s="271"/>
      <c r="HHJ570" s="271"/>
      <c r="HHK570" s="271"/>
      <c r="HHL570" s="271"/>
      <c r="HHM570" s="395"/>
      <c r="HHN570" s="259"/>
      <c r="HHO570" s="259"/>
      <c r="HHP570" s="394"/>
      <c r="HHQ570" s="394"/>
      <c r="HHR570" s="270"/>
      <c r="HHS570" s="263"/>
      <c r="HHT570" s="271"/>
      <c r="HHU570" s="271"/>
      <c r="HHV570" s="271"/>
      <c r="HHW570" s="271"/>
      <c r="HHX570" s="271"/>
      <c r="HHY570" s="395"/>
      <c r="HHZ570" s="259"/>
      <c r="HIA570" s="259"/>
      <c r="HIB570" s="394"/>
      <c r="HIC570" s="394"/>
      <c r="HID570" s="270"/>
      <c r="HIE570" s="263"/>
      <c r="HIF570" s="271"/>
      <c r="HIG570" s="271"/>
      <c r="HIH570" s="271"/>
      <c r="HII570" s="271"/>
      <c r="HIJ570" s="271"/>
      <c r="HIK570" s="395"/>
      <c r="HIL570" s="259"/>
      <c r="HIM570" s="259"/>
      <c r="HIN570" s="394"/>
      <c r="HIO570" s="394"/>
      <c r="HIP570" s="270"/>
      <c r="HIQ570" s="263"/>
      <c r="HIR570" s="271"/>
      <c r="HIS570" s="271"/>
      <c r="HIT570" s="271"/>
      <c r="HIU570" s="271"/>
      <c r="HIV570" s="271"/>
      <c r="HIW570" s="395"/>
      <c r="HIX570" s="259"/>
      <c r="HIY570" s="259"/>
      <c r="HIZ570" s="394"/>
      <c r="HJA570" s="394"/>
      <c r="HJB570" s="270"/>
      <c r="HJC570" s="263"/>
      <c r="HJD570" s="271"/>
      <c r="HJE570" s="271"/>
      <c r="HJF570" s="271"/>
      <c r="HJG570" s="271"/>
      <c r="HJH570" s="271"/>
      <c r="HJI570" s="395"/>
      <c r="HJJ570" s="259"/>
      <c r="HJK570" s="259"/>
      <c r="HJL570" s="394"/>
      <c r="HJM570" s="394"/>
      <c r="HJN570" s="270"/>
      <c r="HJO570" s="263"/>
      <c r="HJP570" s="271"/>
      <c r="HJQ570" s="271"/>
      <c r="HJR570" s="271"/>
      <c r="HJS570" s="271"/>
      <c r="HJT570" s="271"/>
      <c r="HJU570" s="395"/>
      <c r="HJV570" s="259"/>
      <c r="HJW570" s="259"/>
      <c r="HJX570" s="394"/>
      <c r="HJY570" s="394"/>
      <c r="HJZ570" s="270"/>
      <c r="HKA570" s="263"/>
      <c r="HKB570" s="271"/>
      <c r="HKC570" s="271"/>
      <c r="HKD570" s="271"/>
      <c r="HKE570" s="271"/>
      <c r="HKF570" s="271"/>
      <c r="HKG570" s="395"/>
      <c r="HKH570" s="259"/>
      <c r="HKI570" s="259"/>
      <c r="HKJ570" s="394"/>
      <c r="HKK570" s="394"/>
      <c r="HKL570" s="270"/>
      <c r="HKM570" s="263"/>
      <c r="HKN570" s="271"/>
      <c r="HKO570" s="271"/>
      <c r="HKP570" s="271"/>
      <c r="HKQ570" s="271"/>
      <c r="HKR570" s="271"/>
      <c r="HKS570" s="395"/>
      <c r="HKT570" s="259"/>
      <c r="HKU570" s="259"/>
      <c r="HKV570" s="394"/>
      <c r="HKW570" s="394"/>
      <c r="HKX570" s="270"/>
      <c r="HKY570" s="263"/>
      <c r="HKZ570" s="271"/>
      <c r="HLA570" s="271"/>
      <c r="HLB570" s="271"/>
      <c r="HLC570" s="271"/>
      <c r="HLD570" s="271"/>
      <c r="HLE570" s="395"/>
      <c r="HLF570" s="259"/>
      <c r="HLG570" s="259"/>
      <c r="HLH570" s="394"/>
      <c r="HLI570" s="394"/>
      <c r="HLJ570" s="270"/>
      <c r="HLK570" s="263"/>
      <c r="HLL570" s="271"/>
      <c r="HLM570" s="271"/>
      <c r="HLN570" s="271"/>
      <c r="HLO570" s="271"/>
      <c r="HLP570" s="271"/>
      <c r="HLQ570" s="395"/>
      <c r="HLR570" s="259"/>
      <c r="HLS570" s="259"/>
      <c r="HLT570" s="394"/>
      <c r="HLU570" s="394"/>
      <c r="HLV570" s="270"/>
      <c r="HLW570" s="263"/>
      <c r="HLX570" s="271"/>
      <c r="HLY570" s="271"/>
      <c r="HLZ570" s="271"/>
      <c r="HMA570" s="271"/>
      <c r="HMB570" s="271"/>
      <c r="HMC570" s="395"/>
      <c r="HMD570" s="259"/>
      <c r="HME570" s="259"/>
      <c r="HMF570" s="394"/>
      <c r="HMG570" s="394"/>
      <c r="HMH570" s="270"/>
      <c r="HMI570" s="263"/>
      <c r="HMJ570" s="271"/>
      <c r="HMK570" s="271"/>
      <c r="HML570" s="271"/>
      <c r="HMM570" s="271"/>
      <c r="HMN570" s="271"/>
      <c r="HMO570" s="395"/>
      <c r="HMP570" s="259"/>
      <c r="HMQ570" s="259"/>
      <c r="HMR570" s="394"/>
      <c r="HMS570" s="394"/>
      <c r="HMT570" s="270"/>
      <c r="HMU570" s="263"/>
      <c r="HMV570" s="271"/>
      <c r="HMW570" s="271"/>
      <c r="HMX570" s="271"/>
      <c r="HMY570" s="271"/>
      <c r="HMZ570" s="271"/>
      <c r="HNA570" s="395"/>
      <c r="HNB570" s="259"/>
      <c r="HNC570" s="259"/>
      <c r="HND570" s="394"/>
      <c r="HNE570" s="394"/>
      <c r="HNF570" s="270"/>
      <c r="HNG570" s="263"/>
      <c r="HNH570" s="271"/>
      <c r="HNI570" s="271"/>
      <c r="HNJ570" s="271"/>
      <c r="HNK570" s="271"/>
      <c r="HNL570" s="271"/>
      <c r="HNM570" s="395"/>
      <c r="HNN570" s="259"/>
      <c r="HNO570" s="259"/>
      <c r="HNP570" s="394"/>
      <c r="HNQ570" s="394"/>
      <c r="HNR570" s="270"/>
      <c r="HNS570" s="263"/>
      <c r="HNT570" s="271"/>
      <c r="HNU570" s="271"/>
      <c r="HNV570" s="271"/>
      <c r="HNW570" s="271"/>
      <c r="HNX570" s="271"/>
      <c r="HNY570" s="395"/>
      <c r="HNZ570" s="259"/>
      <c r="HOA570" s="259"/>
      <c r="HOB570" s="394"/>
      <c r="HOC570" s="394"/>
      <c r="HOD570" s="270"/>
      <c r="HOE570" s="263"/>
      <c r="HOF570" s="271"/>
      <c r="HOG570" s="271"/>
      <c r="HOH570" s="271"/>
      <c r="HOI570" s="271"/>
      <c r="HOJ570" s="271"/>
      <c r="HOK570" s="395"/>
      <c r="HOL570" s="259"/>
      <c r="HOM570" s="259"/>
      <c r="HON570" s="394"/>
      <c r="HOO570" s="394"/>
      <c r="HOP570" s="270"/>
      <c r="HOQ570" s="263"/>
      <c r="HOR570" s="271"/>
      <c r="HOS570" s="271"/>
      <c r="HOT570" s="271"/>
      <c r="HOU570" s="271"/>
      <c r="HOV570" s="271"/>
      <c r="HOW570" s="395"/>
      <c r="HOX570" s="259"/>
      <c r="HOY570" s="259"/>
      <c r="HOZ570" s="394"/>
      <c r="HPA570" s="394"/>
      <c r="HPB570" s="270"/>
      <c r="HPC570" s="263"/>
      <c r="HPD570" s="271"/>
      <c r="HPE570" s="271"/>
      <c r="HPF570" s="271"/>
      <c r="HPG570" s="271"/>
      <c r="HPH570" s="271"/>
      <c r="HPI570" s="395"/>
      <c r="HPJ570" s="259"/>
      <c r="HPK570" s="259"/>
      <c r="HPL570" s="394"/>
      <c r="HPM570" s="394"/>
      <c r="HPN570" s="270"/>
      <c r="HPO570" s="263"/>
      <c r="HPP570" s="271"/>
      <c r="HPQ570" s="271"/>
      <c r="HPR570" s="271"/>
      <c r="HPS570" s="271"/>
      <c r="HPT570" s="271"/>
      <c r="HPU570" s="395"/>
      <c r="HPV570" s="259"/>
      <c r="HPW570" s="259"/>
      <c r="HPX570" s="394"/>
      <c r="HPY570" s="394"/>
      <c r="HPZ570" s="270"/>
      <c r="HQA570" s="263"/>
      <c r="HQB570" s="271"/>
      <c r="HQC570" s="271"/>
      <c r="HQD570" s="271"/>
      <c r="HQE570" s="271"/>
      <c r="HQF570" s="271"/>
      <c r="HQG570" s="395"/>
      <c r="HQH570" s="259"/>
      <c r="HQI570" s="259"/>
      <c r="HQJ570" s="394"/>
      <c r="HQK570" s="394"/>
      <c r="HQL570" s="270"/>
      <c r="HQM570" s="263"/>
      <c r="HQN570" s="271"/>
      <c r="HQO570" s="271"/>
      <c r="HQP570" s="271"/>
      <c r="HQQ570" s="271"/>
      <c r="HQR570" s="271"/>
      <c r="HQS570" s="395"/>
      <c r="HQT570" s="259"/>
      <c r="HQU570" s="259"/>
      <c r="HQV570" s="394"/>
      <c r="HQW570" s="394"/>
      <c r="HQX570" s="270"/>
      <c r="HQY570" s="263"/>
      <c r="HQZ570" s="271"/>
      <c r="HRA570" s="271"/>
      <c r="HRB570" s="271"/>
      <c r="HRC570" s="271"/>
      <c r="HRD570" s="271"/>
      <c r="HRE570" s="395"/>
      <c r="HRF570" s="259"/>
      <c r="HRG570" s="259"/>
      <c r="HRH570" s="394"/>
      <c r="HRI570" s="394"/>
      <c r="HRJ570" s="270"/>
      <c r="HRK570" s="263"/>
      <c r="HRL570" s="271"/>
      <c r="HRM570" s="271"/>
      <c r="HRN570" s="271"/>
      <c r="HRO570" s="271"/>
      <c r="HRP570" s="271"/>
      <c r="HRQ570" s="395"/>
      <c r="HRR570" s="259"/>
      <c r="HRS570" s="259"/>
      <c r="HRT570" s="394"/>
      <c r="HRU570" s="394"/>
      <c r="HRV570" s="270"/>
      <c r="HRW570" s="263"/>
      <c r="HRX570" s="271"/>
      <c r="HRY570" s="271"/>
      <c r="HRZ570" s="271"/>
      <c r="HSA570" s="271"/>
      <c r="HSB570" s="271"/>
      <c r="HSC570" s="395"/>
      <c r="HSD570" s="259"/>
      <c r="HSE570" s="259"/>
      <c r="HSF570" s="394"/>
      <c r="HSG570" s="394"/>
      <c r="HSH570" s="270"/>
      <c r="HSI570" s="263"/>
      <c r="HSJ570" s="271"/>
      <c r="HSK570" s="271"/>
      <c r="HSL570" s="271"/>
      <c r="HSM570" s="271"/>
      <c r="HSN570" s="271"/>
      <c r="HSO570" s="395"/>
      <c r="HSP570" s="259"/>
      <c r="HSQ570" s="259"/>
      <c r="HSR570" s="394"/>
      <c r="HSS570" s="394"/>
      <c r="HST570" s="270"/>
      <c r="HSU570" s="263"/>
      <c r="HSV570" s="271"/>
      <c r="HSW570" s="271"/>
      <c r="HSX570" s="271"/>
      <c r="HSY570" s="271"/>
      <c r="HSZ570" s="271"/>
      <c r="HTA570" s="395"/>
      <c r="HTB570" s="259"/>
      <c r="HTC570" s="259"/>
      <c r="HTD570" s="394"/>
      <c r="HTE570" s="394"/>
      <c r="HTF570" s="270"/>
      <c r="HTG570" s="263"/>
      <c r="HTH570" s="271"/>
      <c r="HTI570" s="271"/>
      <c r="HTJ570" s="271"/>
      <c r="HTK570" s="271"/>
      <c r="HTL570" s="271"/>
      <c r="HTM570" s="395"/>
      <c r="HTN570" s="259"/>
      <c r="HTO570" s="259"/>
      <c r="HTP570" s="394"/>
      <c r="HTQ570" s="394"/>
      <c r="HTR570" s="270"/>
      <c r="HTS570" s="263"/>
      <c r="HTT570" s="271"/>
      <c r="HTU570" s="271"/>
      <c r="HTV570" s="271"/>
      <c r="HTW570" s="271"/>
      <c r="HTX570" s="271"/>
      <c r="HTY570" s="395"/>
      <c r="HTZ570" s="259"/>
      <c r="HUA570" s="259"/>
      <c r="HUB570" s="394"/>
      <c r="HUC570" s="394"/>
      <c r="HUD570" s="270"/>
      <c r="HUE570" s="263"/>
      <c r="HUF570" s="271"/>
      <c r="HUG570" s="271"/>
      <c r="HUH570" s="271"/>
      <c r="HUI570" s="271"/>
      <c r="HUJ570" s="271"/>
      <c r="HUK570" s="395"/>
      <c r="HUL570" s="259"/>
      <c r="HUM570" s="259"/>
      <c r="HUN570" s="394"/>
      <c r="HUO570" s="394"/>
      <c r="HUP570" s="270"/>
      <c r="HUQ570" s="263"/>
      <c r="HUR570" s="271"/>
      <c r="HUS570" s="271"/>
      <c r="HUT570" s="271"/>
      <c r="HUU570" s="271"/>
      <c r="HUV570" s="271"/>
      <c r="HUW570" s="395"/>
      <c r="HUX570" s="259"/>
      <c r="HUY570" s="259"/>
      <c r="HUZ570" s="394"/>
      <c r="HVA570" s="394"/>
      <c r="HVB570" s="270"/>
      <c r="HVC570" s="263"/>
      <c r="HVD570" s="271"/>
      <c r="HVE570" s="271"/>
      <c r="HVF570" s="271"/>
      <c r="HVG570" s="271"/>
      <c r="HVH570" s="271"/>
      <c r="HVI570" s="395"/>
      <c r="HVJ570" s="259"/>
      <c r="HVK570" s="259"/>
      <c r="HVL570" s="394"/>
      <c r="HVM570" s="394"/>
      <c r="HVN570" s="270"/>
      <c r="HVO570" s="263"/>
      <c r="HVP570" s="271"/>
      <c r="HVQ570" s="271"/>
      <c r="HVR570" s="271"/>
      <c r="HVS570" s="271"/>
      <c r="HVT570" s="271"/>
      <c r="HVU570" s="395"/>
      <c r="HVV570" s="259"/>
      <c r="HVW570" s="259"/>
      <c r="HVX570" s="394"/>
      <c r="HVY570" s="394"/>
      <c r="HVZ570" s="270"/>
      <c r="HWA570" s="263"/>
      <c r="HWB570" s="271"/>
      <c r="HWC570" s="271"/>
      <c r="HWD570" s="271"/>
      <c r="HWE570" s="271"/>
      <c r="HWF570" s="271"/>
      <c r="HWG570" s="395"/>
      <c r="HWH570" s="259"/>
      <c r="HWI570" s="259"/>
      <c r="HWJ570" s="394"/>
      <c r="HWK570" s="394"/>
      <c r="HWL570" s="270"/>
      <c r="HWM570" s="263"/>
      <c r="HWN570" s="271"/>
      <c r="HWO570" s="271"/>
      <c r="HWP570" s="271"/>
      <c r="HWQ570" s="271"/>
      <c r="HWR570" s="271"/>
      <c r="HWS570" s="395"/>
      <c r="HWT570" s="259"/>
      <c r="HWU570" s="259"/>
      <c r="HWV570" s="394"/>
      <c r="HWW570" s="394"/>
      <c r="HWX570" s="270"/>
      <c r="HWY570" s="263"/>
      <c r="HWZ570" s="271"/>
      <c r="HXA570" s="271"/>
      <c r="HXB570" s="271"/>
      <c r="HXC570" s="271"/>
      <c r="HXD570" s="271"/>
      <c r="HXE570" s="395"/>
      <c r="HXF570" s="259"/>
      <c r="HXG570" s="259"/>
      <c r="HXH570" s="394"/>
      <c r="HXI570" s="394"/>
      <c r="HXJ570" s="270"/>
      <c r="HXK570" s="263"/>
      <c r="HXL570" s="271"/>
      <c r="HXM570" s="271"/>
      <c r="HXN570" s="271"/>
      <c r="HXO570" s="271"/>
      <c r="HXP570" s="271"/>
      <c r="HXQ570" s="395"/>
      <c r="HXR570" s="259"/>
      <c r="HXS570" s="259"/>
      <c r="HXT570" s="394"/>
      <c r="HXU570" s="394"/>
      <c r="HXV570" s="270"/>
      <c r="HXW570" s="263"/>
      <c r="HXX570" s="271"/>
      <c r="HXY570" s="271"/>
      <c r="HXZ570" s="271"/>
      <c r="HYA570" s="271"/>
      <c r="HYB570" s="271"/>
      <c r="HYC570" s="395"/>
      <c r="HYD570" s="259"/>
      <c r="HYE570" s="259"/>
      <c r="HYF570" s="394"/>
      <c r="HYG570" s="394"/>
      <c r="HYH570" s="270"/>
      <c r="HYI570" s="263"/>
      <c r="HYJ570" s="271"/>
      <c r="HYK570" s="271"/>
      <c r="HYL570" s="271"/>
      <c r="HYM570" s="271"/>
      <c r="HYN570" s="271"/>
      <c r="HYO570" s="395"/>
      <c r="HYP570" s="259"/>
      <c r="HYQ570" s="259"/>
      <c r="HYR570" s="394"/>
      <c r="HYS570" s="394"/>
      <c r="HYT570" s="270"/>
      <c r="HYU570" s="263"/>
      <c r="HYV570" s="271"/>
      <c r="HYW570" s="271"/>
      <c r="HYX570" s="271"/>
      <c r="HYY570" s="271"/>
      <c r="HYZ570" s="271"/>
      <c r="HZA570" s="395"/>
      <c r="HZB570" s="259"/>
      <c r="HZC570" s="259"/>
      <c r="HZD570" s="394"/>
      <c r="HZE570" s="394"/>
      <c r="HZF570" s="270"/>
      <c r="HZG570" s="263"/>
      <c r="HZH570" s="271"/>
      <c r="HZI570" s="271"/>
      <c r="HZJ570" s="271"/>
      <c r="HZK570" s="271"/>
      <c r="HZL570" s="271"/>
      <c r="HZM570" s="395"/>
      <c r="HZN570" s="259"/>
      <c r="HZO570" s="259"/>
      <c r="HZP570" s="394"/>
      <c r="HZQ570" s="394"/>
      <c r="HZR570" s="270"/>
      <c r="HZS570" s="263"/>
      <c r="HZT570" s="271"/>
      <c r="HZU570" s="271"/>
      <c r="HZV570" s="271"/>
      <c r="HZW570" s="271"/>
      <c r="HZX570" s="271"/>
      <c r="HZY570" s="395"/>
      <c r="HZZ570" s="259"/>
      <c r="IAA570" s="259"/>
      <c r="IAB570" s="394"/>
      <c r="IAC570" s="394"/>
      <c r="IAD570" s="270"/>
      <c r="IAE570" s="263"/>
      <c r="IAF570" s="271"/>
      <c r="IAG570" s="271"/>
      <c r="IAH570" s="271"/>
      <c r="IAI570" s="271"/>
      <c r="IAJ570" s="271"/>
      <c r="IAK570" s="395"/>
      <c r="IAL570" s="259"/>
      <c r="IAM570" s="259"/>
      <c r="IAN570" s="394"/>
      <c r="IAO570" s="394"/>
      <c r="IAP570" s="270"/>
      <c r="IAQ570" s="263"/>
      <c r="IAR570" s="271"/>
      <c r="IAS570" s="271"/>
      <c r="IAT570" s="271"/>
      <c r="IAU570" s="271"/>
      <c r="IAV570" s="271"/>
      <c r="IAW570" s="395"/>
      <c r="IAX570" s="259"/>
      <c r="IAY570" s="259"/>
      <c r="IAZ570" s="394"/>
      <c r="IBA570" s="394"/>
      <c r="IBB570" s="270"/>
      <c r="IBC570" s="263"/>
      <c r="IBD570" s="271"/>
      <c r="IBE570" s="271"/>
      <c r="IBF570" s="271"/>
      <c r="IBG570" s="271"/>
      <c r="IBH570" s="271"/>
      <c r="IBI570" s="395"/>
      <c r="IBJ570" s="259"/>
      <c r="IBK570" s="259"/>
      <c r="IBL570" s="394"/>
      <c r="IBM570" s="394"/>
      <c r="IBN570" s="270"/>
      <c r="IBO570" s="263"/>
      <c r="IBP570" s="271"/>
      <c r="IBQ570" s="271"/>
      <c r="IBR570" s="271"/>
      <c r="IBS570" s="271"/>
      <c r="IBT570" s="271"/>
      <c r="IBU570" s="395"/>
      <c r="IBV570" s="259"/>
      <c r="IBW570" s="259"/>
      <c r="IBX570" s="394"/>
      <c r="IBY570" s="394"/>
      <c r="IBZ570" s="270"/>
      <c r="ICA570" s="263"/>
      <c r="ICB570" s="271"/>
      <c r="ICC570" s="271"/>
      <c r="ICD570" s="271"/>
      <c r="ICE570" s="271"/>
      <c r="ICF570" s="271"/>
      <c r="ICG570" s="395"/>
      <c r="ICH570" s="259"/>
      <c r="ICI570" s="259"/>
      <c r="ICJ570" s="394"/>
      <c r="ICK570" s="394"/>
      <c r="ICL570" s="270"/>
      <c r="ICM570" s="263"/>
      <c r="ICN570" s="271"/>
      <c r="ICO570" s="271"/>
      <c r="ICP570" s="271"/>
      <c r="ICQ570" s="271"/>
      <c r="ICR570" s="271"/>
      <c r="ICS570" s="395"/>
      <c r="ICT570" s="259"/>
      <c r="ICU570" s="259"/>
      <c r="ICV570" s="394"/>
      <c r="ICW570" s="394"/>
      <c r="ICX570" s="270"/>
      <c r="ICY570" s="263"/>
      <c r="ICZ570" s="271"/>
      <c r="IDA570" s="271"/>
      <c r="IDB570" s="271"/>
      <c r="IDC570" s="271"/>
      <c r="IDD570" s="271"/>
      <c r="IDE570" s="395"/>
      <c r="IDF570" s="259"/>
      <c r="IDG570" s="259"/>
      <c r="IDH570" s="394"/>
      <c r="IDI570" s="394"/>
      <c r="IDJ570" s="270"/>
      <c r="IDK570" s="263"/>
      <c r="IDL570" s="271"/>
      <c r="IDM570" s="271"/>
      <c r="IDN570" s="271"/>
      <c r="IDO570" s="271"/>
      <c r="IDP570" s="271"/>
      <c r="IDQ570" s="395"/>
      <c r="IDR570" s="259"/>
      <c r="IDS570" s="259"/>
      <c r="IDT570" s="394"/>
      <c r="IDU570" s="394"/>
      <c r="IDV570" s="270"/>
      <c r="IDW570" s="263"/>
      <c r="IDX570" s="271"/>
      <c r="IDY570" s="271"/>
      <c r="IDZ570" s="271"/>
      <c r="IEA570" s="271"/>
      <c r="IEB570" s="271"/>
      <c r="IEC570" s="395"/>
      <c r="IED570" s="259"/>
      <c r="IEE570" s="259"/>
      <c r="IEF570" s="394"/>
      <c r="IEG570" s="394"/>
      <c r="IEH570" s="270"/>
      <c r="IEI570" s="263"/>
      <c r="IEJ570" s="271"/>
      <c r="IEK570" s="271"/>
      <c r="IEL570" s="271"/>
      <c r="IEM570" s="271"/>
      <c r="IEN570" s="271"/>
      <c r="IEO570" s="395"/>
      <c r="IEP570" s="259"/>
      <c r="IEQ570" s="259"/>
      <c r="IER570" s="394"/>
      <c r="IES570" s="394"/>
      <c r="IET570" s="270"/>
      <c r="IEU570" s="263"/>
      <c r="IEV570" s="271"/>
      <c r="IEW570" s="271"/>
      <c r="IEX570" s="271"/>
      <c r="IEY570" s="271"/>
      <c r="IEZ570" s="271"/>
      <c r="IFA570" s="395"/>
      <c r="IFB570" s="259"/>
      <c r="IFC570" s="259"/>
      <c r="IFD570" s="394"/>
      <c r="IFE570" s="394"/>
      <c r="IFF570" s="270"/>
      <c r="IFG570" s="263"/>
      <c r="IFH570" s="271"/>
      <c r="IFI570" s="271"/>
      <c r="IFJ570" s="271"/>
      <c r="IFK570" s="271"/>
      <c r="IFL570" s="271"/>
      <c r="IFM570" s="395"/>
      <c r="IFN570" s="259"/>
      <c r="IFO570" s="259"/>
      <c r="IFP570" s="394"/>
      <c r="IFQ570" s="394"/>
      <c r="IFR570" s="270"/>
      <c r="IFS570" s="263"/>
      <c r="IFT570" s="271"/>
      <c r="IFU570" s="271"/>
      <c r="IFV570" s="271"/>
      <c r="IFW570" s="271"/>
      <c r="IFX570" s="271"/>
      <c r="IFY570" s="395"/>
      <c r="IFZ570" s="259"/>
      <c r="IGA570" s="259"/>
      <c r="IGB570" s="394"/>
      <c r="IGC570" s="394"/>
      <c r="IGD570" s="270"/>
      <c r="IGE570" s="263"/>
      <c r="IGF570" s="271"/>
      <c r="IGG570" s="271"/>
      <c r="IGH570" s="271"/>
      <c r="IGI570" s="271"/>
      <c r="IGJ570" s="271"/>
      <c r="IGK570" s="395"/>
      <c r="IGL570" s="259"/>
      <c r="IGM570" s="259"/>
      <c r="IGN570" s="394"/>
      <c r="IGO570" s="394"/>
      <c r="IGP570" s="270"/>
      <c r="IGQ570" s="263"/>
      <c r="IGR570" s="271"/>
      <c r="IGS570" s="271"/>
      <c r="IGT570" s="271"/>
      <c r="IGU570" s="271"/>
      <c r="IGV570" s="271"/>
      <c r="IGW570" s="395"/>
      <c r="IGX570" s="259"/>
      <c r="IGY570" s="259"/>
      <c r="IGZ570" s="394"/>
      <c r="IHA570" s="394"/>
      <c r="IHB570" s="270"/>
      <c r="IHC570" s="263"/>
      <c r="IHD570" s="271"/>
      <c r="IHE570" s="271"/>
      <c r="IHF570" s="271"/>
      <c r="IHG570" s="271"/>
      <c r="IHH570" s="271"/>
      <c r="IHI570" s="395"/>
      <c r="IHJ570" s="259"/>
      <c r="IHK570" s="259"/>
      <c r="IHL570" s="394"/>
      <c r="IHM570" s="394"/>
      <c r="IHN570" s="270"/>
      <c r="IHO570" s="263"/>
      <c r="IHP570" s="271"/>
      <c r="IHQ570" s="271"/>
      <c r="IHR570" s="271"/>
      <c r="IHS570" s="271"/>
      <c r="IHT570" s="271"/>
      <c r="IHU570" s="395"/>
      <c r="IHV570" s="259"/>
      <c r="IHW570" s="259"/>
      <c r="IHX570" s="394"/>
      <c r="IHY570" s="394"/>
      <c r="IHZ570" s="270"/>
      <c r="IIA570" s="263"/>
      <c r="IIB570" s="271"/>
      <c r="IIC570" s="271"/>
      <c r="IID570" s="271"/>
      <c r="IIE570" s="271"/>
      <c r="IIF570" s="271"/>
      <c r="IIG570" s="395"/>
      <c r="IIH570" s="259"/>
      <c r="III570" s="259"/>
      <c r="IIJ570" s="394"/>
      <c r="IIK570" s="394"/>
      <c r="IIL570" s="270"/>
      <c r="IIM570" s="263"/>
      <c r="IIN570" s="271"/>
      <c r="IIO570" s="271"/>
      <c r="IIP570" s="271"/>
      <c r="IIQ570" s="271"/>
      <c r="IIR570" s="271"/>
      <c r="IIS570" s="395"/>
      <c r="IIT570" s="259"/>
      <c r="IIU570" s="259"/>
      <c r="IIV570" s="394"/>
      <c r="IIW570" s="394"/>
      <c r="IIX570" s="270"/>
      <c r="IIY570" s="263"/>
      <c r="IIZ570" s="271"/>
      <c r="IJA570" s="271"/>
      <c r="IJB570" s="271"/>
      <c r="IJC570" s="271"/>
      <c r="IJD570" s="271"/>
      <c r="IJE570" s="395"/>
      <c r="IJF570" s="259"/>
      <c r="IJG570" s="259"/>
      <c r="IJH570" s="394"/>
      <c r="IJI570" s="394"/>
      <c r="IJJ570" s="270"/>
      <c r="IJK570" s="263"/>
      <c r="IJL570" s="271"/>
      <c r="IJM570" s="271"/>
      <c r="IJN570" s="271"/>
      <c r="IJO570" s="271"/>
      <c r="IJP570" s="271"/>
      <c r="IJQ570" s="395"/>
      <c r="IJR570" s="259"/>
      <c r="IJS570" s="259"/>
      <c r="IJT570" s="394"/>
      <c r="IJU570" s="394"/>
      <c r="IJV570" s="270"/>
      <c r="IJW570" s="263"/>
      <c r="IJX570" s="271"/>
      <c r="IJY570" s="271"/>
      <c r="IJZ570" s="271"/>
      <c r="IKA570" s="271"/>
      <c r="IKB570" s="271"/>
      <c r="IKC570" s="395"/>
      <c r="IKD570" s="259"/>
      <c r="IKE570" s="259"/>
      <c r="IKF570" s="394"/>
      <c r="IKG570" s="394"/>
      <c r="IKH570" s="270"/>
      <c r="IKI570" s="263"/>
      <c r="IKJ570" s="271"/>
      <c r="IKK570" s="271"/>
      <c r="IKL570" s="271"/>
      <c r="IKM570" s="271"/>
      <c r="IKN570" s="271"/>
      <c r="IKO570" s="395"/>
      <c r="IKP570" s="259"/>
      <c r="IKQ570" s="259"/>
      <c r="IKR570" s="394"/>
      <c r="IKS570" s="394"/>
      <c r="IKT570" s="270"/>
      <c r="IKU570" s="263"/>
      <c r="IKV570" s="271"/>
      <c r="IKW570" s="271"/>
      <c r="IKX570" s="271"/>
      <c r="IKY570" s="271"/>
      <c r="IKZ570" s="271"/>
      <c r="ILA570" s="395"/>
      <c r="ILB570" s="259"/>
      <c r="ILC570" s="259"/>
      <c r="ILD570" s="394"/>
      <c r="ILE570" s="394"/>
      <c r="ILF570" s="270"/>
      <c r="ILG570" s="263"/>
      <c r="ILH570" s="271"/>
      <c r="ILI570" s="271"/>
      <c r="ILJ570" s="271"/>
      <c r="ILK570" s="271"/>
      <c r="ILL570" s="271"/>
      <c r="ILM570" s="395"/>
      <c r="ILN570" s="259"/>
      <c r="ILO570" s="259"/>
      <c r="ILP570" s="394"/>
      <c r="ILQ570" s="394"/>
      <c r="ILR570" s="270"/>
      <c r="ILS570" s="263"/>
      <c r="ILT570" s="271"/>
      <c r="ILU570" s="271"/>
      <c r="ILV570" s="271"/>
      <c r="ILW570" s="271"/>
      <c r="ILX570" s="271"/>
      <c r="ILY570" s="395"/>
      <c r="ILZ570" s="259"/>
      <c r="IMA570" s="259"/>
      <c r="IMB570" s="394"/>
      <c r="IMC570" s="394"/>
      <c r="IMD570" s="270"/>
      <c r="IME570" s="263"/>
      <c r="IMF570" s="271"/>
      <c r="IMG570" s="271"/>
      <c r="IMH570" s="271"/>
      <c r="IMI570" s="271"/>
      <c r="IMJ570" s="271"/>
      <c r="IMK570" s="395"/>
      <c r="IML570" s="259"/>
      <c r="IMM570" s="259"/>
      <c r="IMN570" s="394"/>
      <c r="IMO570" s="394"/>
      <c r="IMP570" s="270"/>
      <c r="IMQ570" s="263"/>
      <c r="IMR570" s="271"/>
      <c r="IMS570" s="271"/>
      <c r="IMT570" s="271"/>
      <c r="IMU570" s="271"/>
      <c r="IMV570" s="271"/>
      <c r="IMW570" s="395"/>
      <c r="IMX570" s="259"/>
      <c r="IMY570" s="259"/>
      <c r="IMZ570" s="394"/>
      <c r="INA570" s="394"/>
      <c r="INB570" s="270"/>
      <c r="INC570" s="263"/>
      <c r="IND570" s="271"/>
      <c r="INE570" s="271"/>
      <c r="INF570" s="271"/>
      <c r="ING570" s="271"/>
      <c r="INH570" s="271"/>
      <c r="INI570" s="395"/>
      <c r="INJ570" s="259"/>
      <c r="INK570" s="259"/>
      <c r="INL570" s="394"/>
      <c r="INM570" s="394"/>
      <c r="INN570" s="270"/>
      <c r="INO570" s="263"/>
      <c r="INP570" s="271"/>
      <c r="INQ570" s="271"/>
      <c r="INR570" s="271"/>
      <c r="INS570" s="271"/>
      <c r="INT570" s="271"/>
      <c r="INU570" s="395"/>
      <c r="INV570" s="259"/>
      <c r="INW570" s="259"/>
      <c r="INX570" s="394"/>
      <c r="INY570" s="394"/>
      <c r="INZ570" s="270"/>
      <c r="IOA570" s="263"/>
      <c r="IOB570" s="271"/>
      <c r="IOC570" s="271"/>
      <c r="IOD570" s="271"/>
      <c r="IOE570" s="271"/>
      <c r="IOF570" s="271"/>
      <c r="IOG570" s="395"/>
      <c r="IOH570" s="259"/>
      <c r="IOI570" s="259"/>
      <c r="IOJ570" s="394"/>
      <c r="IOK570" s="394"/>
      <c r="IOL570" s="270"/>
      <c r="IOM570" s="263"/>
      <c r="ION570" s="271"/>
      <c r="IOO570" s="271"/>
      <c r="IOP570" s="271"/>
      <c r="IOQ570" s="271"/>
      <c r="IOR570" s="271"/>
      <c r="IOS570" s="395"/>
      <c r="IOT570" s="259"/>
      <c r="IOU570" s="259"/>
      <c r="IOV570" s="394"/>
      <c r="IOW570" s="394"/>
      <c r="IOX570" s="270"/>
      <c r="IOY570" s="263"/>
      <c r="IOZ570" s="271"/>
      <c r="IPA570" s="271"/>
      <c r="IPB570" s="271"/>
      <c r="IPC570" s="271"/>
      <c r="IPD570" s="271"/>
      <c r="IPE570" s="395"/>
      <c r="IPF570" s="259"/>
      <c r="IPG570" s="259"/>
      <c r="IPH570" s="394"/>
      <c r="IPI570" s="394"/>
      <c r="IPJ570" s="270"/>
      <c r="IPK570" s="263"/>
      <c r="IPL570" s="271"/>
      <c r="IPM570" s="271"/>
      <c r="IPN570" s="271"/>
      <c r="IPO570" s="271"/>
      <c r="IPP570" s="271"/>
      <c r="IPQ570" s="395"/>
      <c r="IPR570" s="259"/>
      <c r="IPS570" s="259"/>
      <c r="IPT570" s="394"/>
      <c r="IPU570" s="394"/>
      <c r="IPV570" s="270"/>
      <c r="IPW570" s="263"/>
      <c r="IPX570" s="271"/>
      <c r="IPY570" s="271"/>
      <c r="IPZ570" s="271"/>
      <c r="IQA570" s="271"/>
      <c r="IQB570" s="271"/>
      <c r="IQC570" s="395"/>
      <c r="IQD570" s="259"/>
      <c r="IQE570" s="259"/>
      <c r="IQF570" s="394"/>
      <c r="IQG570" s="394"/>
      <c r="IQH570" s="270"/>
      <c r="IQI570" s="263"/>
      <c r="IQJ570" s="271"/>
      <c r="IQK570" s="271"/>
      <c r="IQL570" s="271"/>
      <c r="IQM570" s="271"/>
      <c r="IQN570" s="271"/>
      <c r="IQO570" s="395"/>
      <c r="IQP570" s="259"/>
      <c r="IQQ570" s="259"/>
      <c r="IQR570" s="394"/>
      <c r="IQS570" s="394"/>
      <c r="IQT570" s="270"/>
      <c r="IQU570" s="263"/>
      <c r="IQV570" s="271"/>
      <c r="IQW570" s="271"/>
      <c r="IQX570" s="271"/>
      <c r="IQY570" s="271"/>
      <c r="IQZ570" s="271"/>
      <c r="IRA570" s="395"/>
      <c r="IRB570" s="259"/>
      <c r="IRC570" s="259"/>
      <c r="IRD570" s="394"/>
      <c r="IRE570" s="394"/>
      <c r="IRF570" s="270"/>
      <c r="IRG570" s="263"/>
      <c r="IRH570" s="271"/>
      <c r="IRI570" s="271"/>
      <c r="IRJ570" s="271"/>
      <c r="IRK570" s="271"/>
      <c r="IRL570" s="271"/>
      <c r="IRM570" s="395"/>
      <c r="IRN570" s="259"/>
      <c r="IRO570" s="259"/>
      <c r="IRP570" s="394"/>
      <c r="IRQ570" s="394"/>
      <c r="IRR570" s="270"/>
      <c r="IRS570" s="263"/>
      <c r="IRT570" s="271"/>
      <c r="IRU570" s="271"/>
      <c r="IRV570" s="271"/>
      <c r="IRW570" s="271"/>
      <c r="IRX570" s="271"/>
      <c r="IRY570" s="395"/>
      <c r="IRZ570" s="259"/>
      <c r="ISA570" s="259"/>
      <c r="ISB570" s="394"/>
      <c r="ISC570" s="394"/>
      <c r="ISD570" s="270"/>
      <c r="ISE570" s="263"/>
      <c r="ISF570" s="271"/>
      <c r="ISG570" s="271"/>
      <c r="ISH570" s="271"/>
      <c r="ISI570" s="271"/>
      <c r="ISJ570" s="271"/>
      <c r="ISK570" s="395"/>
      <c r="ISL570" s="259"/>
      <c r="ISM570" s="259"/>
      <c r="ISN570" s="394"/>
      <c r="ISO570" s="394"/>
      <c r="ISP570" s="270"/>
      <c r="ISQ570" s="263"/>
      <c r="ISR570" s="271"/>
      <c r="ISS570" s="271"/>
      <c r="IST570" s="271"/>
      <c r="ISU570" s="271"/>
      <c r="ISV570" s="271"/>
      <c r="ISW570" s="395"/>
      <c r="ISX570" s="259"/>
      <c r="ISY570" s="259"/>
      <c r="ISZ570" s="394"/>
      <c r="ITA570" s="394"/>
      <c r="ITB570" s="270"/>
      <c r="ITC570" s="263"/>
      <c r="ITD570" s="271"/>
      <c r="ITE570" s="271"/>
      <c r="ITF570" s="271"/>
      <c r="ITG570" s="271"/>
      <c r="ITH570" s="271"/>
      <c r="ITI570" s="395"/>
      <c r="ITJ570" s="259"/>
      <c r="ITK570" s="259"/>
      <c r="ITL570" s="394"/>
      <c r="ITM570" s="394"/>
      <c r="ITN570" s="270"/>
      <c r="ITO570" s="263"/>
      <c r="ITP570" s="271"/>
      <c r="ITQ570" s="271"/>
      <c r="ITR570" s="271"/>
      <c r="ITS570" s="271"/>
      <c r="ITT570" s="271"/>
      <c r="ITU570" s="395"/>
      <c r="ITV570" s="259"/>
      <c r="ITW570" s="259"/>
      <c r="ITX570" s="394"/>
      <c r="ITY570" s="394"/>
      <c r="ITZ570" s="270"/>
      <c r="IUA570" s="263"/>
      <c r="IUB570" s="271"/>
      <c r="IUC570" s="271"/>
      <c r="IUD570" s="271"/>
      <c r="IUE570" s="271"/>
      <c r="IUF570" s="271"/>
      <c r="IUG570" s="395"/>
      <c r="IUH570" s="259"/>
      <c r="IUI570" s="259"/>
      <c r="IUJ570" s="394"/>
      <c r="IUK570" s="394"/>
      <c r="IUL570" s="270"/>
      <c r="IUM570" s="263"/>
      <c r="IUN570" s="271"/>
      <c r="IUO570" s="271"/>
      <c r="IUP570" s="271"/>
      <c r="IUQ570" s="271"/>
      <c r="IUR570" s="271"/>
      <c r="IUS570" s="395"/>
      <c r="IUT570" s="259"/>
      <c r="IUU570" s="259"/>
      <c r="IUV570" s="394"/>
      <c r="IUW570" s="394"/>
      <c r="IUX570" s="270"/>
      <c r="IUY570" s="263"/>
      <c r="IUZ570" s="271"/>
      <c r="IVA570" s="271"/>
      <c r="IVB570" s="271"/>
      <c r="IVC570" s="271"/>
      <c r="IVD570" s="271"/>
      <c r="IVE570" s="395"/>
      <c r="IVF570" s="259"/>
      <c r="IVG570" s="259"/>
      <c r="IVH570" s="394"/>
      <c r="IVI570" s="394"/>
      <c r="IVJ570" s="270"/>
      <c r="IVK570" s="263"/>
      <c r="IVL570" s="271"/>
      <c r="IVM570" s="271"/>
      <c r="IVN570" s="271"/>
      <c r="IVO570" s="271"/>
      <c r="IVP570" s="271"/>
      <c r="IVQ570" s="395"/>
      <c r="IVR570" s="259"/>
      <c r="IVS570" s="259"/>
      <c r="IVT570" s="394"/>
      <c r="IVU570" s="394"/>
      <c r="IVV570" s="270"/>
      <c r="IVW570" s="263"/>
      <c r="IVX570" s="271"/>
      <c r="IVY570" s="271"/>
      <c r="IVZ570" s="271"/>
      <c r="IWA570" s="271"/>
      <c r="IWB570" s="271"/>
      <c r="IWC570" s="395"/>
      <c r="IWD570" s="259"/>
      <c r="IWE570" s="259"/>
      <c r="IWF570" s="394"/>
      <c r="IWG570" s="394"/>
      <c r="IWH570" s="270"/>
      <c r="IWI570" s="263"/>
      <c r="IWJ570" s="271"/>
      <c r="IWK570" s="271"/>
      <c r="IWL570" s="271"/>
      <c r="IWM570" s="271"/>
      <c r="IWN570" s="271"/>
      <c r="IWO570" s="395"/>
      <c r="IWP570" s="259"/>
      <c r="IWQ570" s="259"/>
      <c r="IWR570" s="394"/>
      <c r="IWS570" s="394"/>
      <c r="IWT570" s="270"/>
      <c r="IWU570" s="263"/>
      <c r="IWV570" s="271"/>
      <c r="IWW570" s="271"/>
      <c r="IWX570" s="271"/>
      <c r="IWY570" s="271"/>
      <c r="IWZ570" s="271"/>
      <c r="IXA570" s="395"/>
      <c r="IXB570" s="259"/>
      <c r="IXC570" s="259"/>
      <c r="IXD570" s="394"/>
      <c r="IXE570" s="394"/>
      <c r="IXF570" s="270"/>
      <c r="IXG570" s="263"/>
      <c r="IXH570" s="271"/>
      <c r="IXI570" s="271"/>
      <c r="IXJ570" s="271"/>
      <c r="IXK570" s="271"/>
      <c r="IXL570" s="271"/>
      <c r="IXM570" s="395"/>
      <c r="IXN570" s="259"/>
      <c r="IXO570" s="259"/>
      <c r="IXP570" s="394"/>
      <c r="IXQ570" s="394"/>
      <c r="IXR570" s="270"/>
      <c r="IXS570" s="263"/>
      <c r="IXT570" s="271"/>
      <c r="IXU570" s="271"/>
      <c r="IXV570" s="271"/>
      <c r="IXW570" s="271"/>
      <c r="IXX570" s="271"/>
      <c r="IXY570" s="395"/>
      <c r="IXZ570" s="259"/>
      <c r="IYA570" s="259"/>
      <c r="IYB570" s="394"/>
      <c r="IYC570" s="394"/>
      <c r="IYD570" s="270"/>
      <c r="IYE570" s="263"/>
      <c r="IYF570" s="271"/>
      <c r="IYG570" s="271"/>
      <c r="IYH570" s="271"/>
      <c r="IYI570" s="271"/>
      <c r="IYJ570" s="271"/>
      <c r="IYK570" s="395"/>
      <c r="IYL570" s="259"/>
      <c r="IYM570" s="259"/>
      <c r="IYN570" s="394"/>
      <c r="IYO570" s="394"/>
      <c r="IYP570" s="270"/>
      <c r="IYQ570" s="263"/>
      <c r="IYR570" s="271"/>
      <c r="IYS570" s="271"/>
      <c r="IYT570" s="271"/>
      <c r="IYU570" s="271"/>
      <c r="IYV570" s="271"/>
      <c r="IYW570" s="395"/>
      <c r="IYX570" s="259"/>
      <c r="IYY570" s="259"/>
      <c r="IYZ570" s="394"/>
      <c r="IZA570" s="394"/>
      <c r="IZB570" s="270"/>
      <c r="IZC570" s="263"/>
      <c r="IZD570" s="271"/>
      <c r="IZE570" s="271"/>
      <c r="IZF570" s="271"/>
      <c r="IZG570" s="271"/>
      <c r="IZH570" s="271"/>
      <c r="IZI570" s="395"/>
      <c r="IZJ570" s="259"/>
      <c r="IZK570" s="259"/>
      <c r="IZL570" s="394"/>
      <c r="IZM570" s="394"/>
      <c r="IZN570" s="270"/>
      <c r="IZO570" s="263"/>
      <c r="IZP570" s="271"/>
      <c r="IZQ570" s="271"/>
      <c r="IZR570" s="271"/>
      <c r="IZS570" s="271"/>
      <c r="IZT570" s="271"/>
      <c r="IZU570" s="395"/>
      <c r="IZV570" s="259"/>
      <c r="IZW570" s="259"/>
      <c r="IZX570" s="394"/>
      <c r="IZY570" s="394"/>
      <c r="IZZ570" s="270"/>
      <c r="JAA570" s="263"/>
      <c r="JAB570" s="271"/>
      <c r="JAC570" s="271"/>
      <c r="JAD570" s="271"/>
      <c r="JAE570" s="271"/>
      <c r="JAF570" s="271"/>
      <c r="JAG570" s="395"/>
      <c r="JAH570" s="259"/>
      <c r="JAI570" s="259"/>
      <c r="JAJ570" s="394"/>
      <c r="JAK570" s="394"/>
      <c r="JAL570" s="270"/>
      <c r="JAM570" s="263"/>
      <c r="JAN570" s="271"/>
      <c r="JAO570" s="271"/>
      <c r="JAP570" s="271"/>
      <c r="JAQ570" s="271"/>
      <c r="JAR570" s="271"/>
      <c r="JAS570" s="395"/>
      <c r="JAT570" s="259"/>
      <c r="JAU570" s="259"/>
      <c r="JAV570" s="394"/>
      <c r="JAW570" s="394"/>
      <c r="JAX570" s="270"/>
      <c r="JAY570" s="263"/>
      <c r="JAZ570" s="271"/>
      <c r="JBA570" s="271"/>
      <c r="JBB570" s="271"/>
      <c r="JBC570" s="271"/>
      <c r="JBD570" s="271"/>
      <c r="JBE570" s="395"/>
      <c r="JBF570" s="259"/>
      <c r="JBG570" s="259"/>
      <c r="JBH570" s="394"/>
      <c r="JBI570" s="394"/>
      <c r="JBJ570" s="270"/>
      <c r="JBK570" s="263"/>
      <c r="JBL570" s="271"/>
      <c r="JBM570" s="271"/>
      <c r="JBN570" s="271"/>
      <c r="JBO570" s="271"/>
      <c r="JBP570" s="271"/>
      <c r="JBQ570" s="395"/>
      <c r="JBR570" s="259"/>
      <c r="JBS570" s="259"/>
      <c r="JBT570" s="394"/>
      <c r="JBU570" s="394"/>
      <c r="JBV570" s="270"/>
      <c r="JBW570" s="263"/>
      <c r="JBX570" s="271"/>
      <c r="JBY570" s="271"/>
      <c r="JBZ570" s="271"/>
      <c r="JCA570" s="271"/>
      <c r="JCB570" s="271"/>
      <c r="JCC570" s="395"/>
      <c r="JCD570" s="259"/>
      <c r="JCE570" s="259"/>
      <c r="JCF570" s="394"/>
      <c r="JCG570" s="394"/>
      <c r="JCH570" s="270"/>
      <c r="JCI570" s="263"/>
      <c r="JCJ570" s="271"/>
      <c r="JCK570" s="271"/>
      <c r="JCL570" s="271"/>
      <c r="JCM570" s="271"/>
      <c r="JCN570" s="271"/>
      <c r="JCO570" s="395"/>
      <c r="JCP570" s="259"/>
      <c r="JCQ570" s="259"/>
      <c r="JCR570" s="394"/>
      <c r="JCS570" s="394"/>
      <c r="JCT570" s="270"/>
      <c r="JCU570" s="263"/>
      <c r="JCV570" s="271"/>
      <c r="JCW570" s="271"/>
      <c r="JCX570" s="271"/>
      <c r="JCY570" s="271"/>
      <c r="JCZ570" s="271"/>
      <c r="JDA570" s="395"/>
      <c r="JDB570" s="259"/>
      <c r="JDC570" s="259"/>
      <c r="JDD570" s="394"/>
      <c r="JDE570" s="394"/>
      <c r="JDF570" s="270"/>
      <c r="JDG570" s="263"/>
      <c r="JDH570" s="271"/>
      <c r="JDI570" s="271"/>
      <c r="JDJ570" s="271"/>
      <c r="JDK570" s="271"/>
      <c r="JDL570" s="271"/>
      <c r="JDM570" s="395"/>
      <c r="JDN570" s="259"/>
      <c r="JDO570" s="259"/>
      <c r="JDP570" s="394"/>
      <c r="JDQ570" s="394"/>
      <c r="JDR570" s="270"/>
      <c r="JDS570" s="263"/>
      <c r="JDT570" s="271"/>
      <c r="JDU570" s="271"/>
      <c r="JDV570" s="271"/>
      <c r="JDW570" s="271"/>
      <c r="JDX570" s="271"/>
      <c r="JDY570" s="395"/>
      <c r="JDZ570" s="259"/>
      <c r="JEA570" s="259"/>
      <c r="JEB570" s="394"/>
      <c r="JEC570" s="394"/>
      <c r="JED570" s="270"/>
      <c r="JEE570" s="263"/>
      <c r="JEF570" s="271"/>
      <c r="JEG570" s="271"/>
      <c r="JEH570" s="271"/>
      <c r="JEI570" s="271"/>
      <c r="JEJ570" s="271"/>
      <c r="JEK570" s="395"/>
      <c r="JEL570" s="259"/>
      <c r="JEM570" s="259"/>
      <c r="JEN570" s="394"/>
      <c r="JEO570" s="394"/>
      <c r="JEP570" s="270"/>
      <c r="JEQ570" s="263"/>
      <c r="JER570" s="271"/>
      <c r="JES570" s="271"/>
      <c r="JET570" s="271"/>
      <c r="JEU570" s="271"/>
      <c r="JEV570" s="271"/>
      <c r="JEW570" s="395"/>
      <c r="JEX570" s="259"/>
      <c r="JEY570" s="259"/>
      <c r="JEZ570" s="394"/>
      <c r="JFA570" s="394"/>
      <c r="JFB570" s="270"/>
      <c r="JFC570" s="263"/>
      <c r="JFD570" s="271"/>
      <c r="JFE570" s="271"/>
      <c r="JFF570" s="271"/>
      <c r="JFG570" s="271"/>
      <c r="JFH570" s="271"/>
      <c r="JFI570" s="395"/>
      <c r="JFJ570" s="259"/>
      <c r="JFK570" s="259"/>
      <c r="JFL570" s="394"/>
      <c r="JFM570" s="394"/>
      <c r="JFN570" s="270"/>
      <c r="JFO570" s="263"/>
      <c r="JFP570" s="271"/>
      <c r="JFQ570" s="271"/>
      <c r="JFR570" s="271"/>
      <c r="JFS570" s="271"/>
      <c r="JFT570" s="271"/>
      <c r="JFU570" s="395"/>
      <c r="JFV570" s="259"/>
      <c r="JFW570" s="259"/>
      <c r="JFX570" s="394"/>
      <c r="JFY570" s="394"/>
      <c r="JFZ570" s="270"/>
      <c r="JGA570" s="263"/>
      <c r="JGB570" s="271"/>
      <c r="JGC570" s="271"/>
      <c r="JGD570" s="271"/>
      <c r="JGE570" s="271"/>
      <c r="JGF570" s="271"/>
      <c r="JGG570" s="395"/>
      <c r="JGH570" s="259"/>
      <c r="JGI570" s="259"/>
      <c r="JGJ570" s="394"/>
      <c r="JGK570" s="394"/>
      <c r="JGL570" s="270"/>
      <c r="JGM570" s="263"/>
      <c r="JGN570" s="271"/>
      <c r="JGO570" s="271"/>
      <c r="JGP570" s="271"/>
      <c r="JGQ570" s="271"/>
      <c r="JGR570" s="271"/>
      <c r="JGS570" s="395"/>
      <c r="JGT570" s="259"/>
      <c r="JGU570" s="259"/>
      <c r="JGV570" s="394"/>
      <c r="JGW570" s="394"/>
      <c r="JGX570" s="270"/>
      <c r="JGY570" s="263"/>
      <c r="JGZ570" s="271"/>
      <c r="JHA570" s="271"/>
      <c r="JHB570" s="271"/>
      <c r="JHC570" s="271"/>
      <c r="JHD570" s="271"/>
      <c r="JHE570" s="395"/>
      <c r="JHF570" s="259"/>
      <c r="JHG570" s="259"/>
      <c r="JHH570" s="394"/>
      <c r="JHI570" s="394"/>
      <c r="JHJ570" s="270"/>
      <c r="JHK570" s="263"/>
      <c r="JHL570" s="271"/>
      <c r="JHM570" s="271"/>
      <c r="JHN570" s="271"/>
      <c r="JHO570" s="271"/>
      <c r="JHP570" s="271"/>
      <c r="JHQ570" s="395"/>
      <c r="JHR570" s="259"/>
      <c r="JHS570" s="259"/>
      <c r="JHT570" s="394"/>
      <c r="JHU570" s="394"/>
      <c r="JHV570" s="270"/>
      <c r="JHW570" s="263"/>
      <c r="JHX570" s="271"/>
      <c r="JHY570" s="271"/>
      <c r="JHZ570" s="271"/>
      <c r="JIA570" s="271"/>
      <c r="JIB570" s="271"/>
      <c r="JIC570" s="395"/>
      <c r="JID570" s="259"/>
      <c r="JIE570" s="259"/>
      <c r="JIF570" s="394"/>
      <c r="JIG570" s="394"/>
      <c r="JIH570" s="270"/>
      <c r="JII570" s="263"/>
      <c r="JIJ570" s="271"/>
      <c r="JIK570" s="271"/>
      <c r="JIL570" s="271"/>
      <c r="JIM570" s="271"/>
      <c r="JIN570" s="271"/>
      <c r="JIO570" s="395"/>
      <c r="JIP570" s="259"/>
      <c r="JIQ570" s="259"/>
      <c r="JIR570" s="394"/>
      <c r="JIS570" s="394"/>
      <c r="JIT570" s="270"/>
      <c r="JIU570" s="263"/>
      <c r="JIV570" s="271"/>
      <c r="JIW570" s="271"/>
      <c r="JIX570" s="271"/>
      <c r="JIY570" s="271"/>
      <c r="JIZ570" s="271"/>
      <c r="JJA570" s="395"/>
      <c r="JJB570" s="259"/>
      <c r="JJC570" s="259"/>
      <c r="JJD570" s="394"/>
      <c r="JJE570" s="394"/>
      <c r="JJF570" s="270"/>
      <c r="JJG570" s="263"/>
      <c r="JJH570" s="271"/>
      <c r="JJI570" s="271"/>
      <c r="JJJ570" s="271"/>
      <c r="JJK570" s="271"/>
      <c r="JJL570" s="271"/>
      <c r="JJM570" s="395"/>
      <c r="JJN570" s="259"/>
      <c r="JJO570" s="259"/>
      <c r="JJP570" s="394"/>
      <c r="JJQ570" s="394"/>
      <c r="JJR570" s="270"/>
      <c r="JJS570" s="263"/>
      <c r="JJT570" s="271"/>
      <c r="JJU570" s="271"/>
      <c r="JJV570" s="271"/>
      <c r="JJW570" s="271"/>
      <c r="JJX570" s="271"/>
      <c r="JJY570" s="395"/>
      <c r="JJZ570" s="259"/>
      <c r="JKA570" s="259"/>
      <c r="JKB570" s="394"/>
      <c r="JKC570" s="394"/>
      <c r="JKD570" s="270"/>
      <c r="JKE570" s="263"/>
      <c r="JKF570" s="271"/>
      <c r="JKG570" s="271"/>
      <c r="JKH570" s="271"/>
      <c r="JKI570" s="271"/>
      <c r="JKJ570" s="271"/>
      <c r="JKK570" s="395"/>
      <c r="JKL570" s="259"/>
      <c r="JKM570" s="259"/>
      <c r="JKN570" s="394"/>
      <c r="JKO570" s="394"/>
      <c r="JKP570" s="270"/>
      <c r="JKQ570" s="263"/>
      <c r="JKR570" s="271"/>
      <c r="JKS570" s="271"/>
      <c r="JKT570" s="271"/>
      <c r="JKU570" s="271"/>
      <c r="JKV570" s="271"/>
      <c r="JKW570" s="395"/>
      <c r="JKX570" s="259"/>
      <c r="JKY570" s="259"/>
      <c r="JKZ570" s="394"/>
      <c r="JLA570" s="394"/>
      <c r="JLB570" s="270"/>
      <c r="JLC570" s="263"/>
      <c r="JLD570" s="271"/>
      <c r="JLE570" s="271"/>
      <c r="JLF570" s="271"/>
      <c r="JLG570" s="271"/>
      <c r="JLH570" s="271"/>
      <c r="JLI570" s="395"/>
      <c r="JLJ570" s="259"/>
      <c r="JLK570" s="259"/>
      <c r="JLL570" s="394"/>
      <c r="JLM570" s="394"/>
      <c r="JLN570" s="270"/>
      <c r="JLO570" s="263"/>
      <c r="JLP570" s="271"/>
      <c r="JLQ570" s="271"/>
      <c r="JLR570" s="271"/>
      <c r="JLS570" s="271"/>
      <c r="JLT570" s="271"/>
      <c r="JLU570" s="395"/>
      <c r="JLV570" s="259"/>
      <c r="JLW570" s="259"/>
      <c r="JLX570" s="394"/>
      <c r="JLY570" s="394"/>
      <c r="JLZ570" s="270"/>
      <c r="JMA570" s="263"/>
      <c r="JMB570" s="271"/>
      <c r="JMC570" s="271"/>
      <c r="JMD570" s="271"/>
      <c r="JME570" s="271"/>
      <c r="JMF570" s="271"/>
      <c r="JMG570" s="395"/>
      <c r="JMH570" s="259"/>
      <c r="JMI570" s="259"/>
      <c r="JMJ570" s="394"/>
      <c r="JMK570" s="394"/>
      <c r="JML570" s="270"/>
      <c r="JMM570" s="263"/>
      <c r="JMN570" s="271"/>
      <c r="JMO570" s="271"/>
      <c r="JMP570" s="271"/>
      <c r="JMQ570" s="271"/>
      <c r="JMR570" s="271"/>
      <c r="JMS570" s="395"/>
      <c r="JMT570" s="259"/>
      <c r="JMU570" s="259"/>
      <c r="JMV570" s="394"/>
      <c r="JMW570" s="394"/>
      <c r="JMX570" s="270"/>
      <c r="JMY570" s="263"/>
      <c r="JMZ570" s="271"/>
      <c r="JNA570" s="271"/>
      <c r="JNB570" s="271"/>
      <c r="JNC570" s="271"/>
      <c r="JND570" s="271"/>
      <c r="JNE570" s="395"/>
      <c r="JNF570" s="259"/>
      <c r="JNG570" s="259"/>
      <c r="JNH570" s="394"/>
      <c r="JNI570" s="394"/>
      <c r="JNJ570" s="270"/>
      <c r="JNK570" s="263"/>
      <c r="JNL570" s="271"/>
      <c r="JNM570" s="271"/>
      <c r="JNN570" s="271"/>
      <c r="JNO570" s="271"/>
      <c r="JNP570" s="271"/>
      <c r="JNQ570" s="395"/>
      <c r="JNR570" s="259"/>
      <c r="JNS570" s="259"/>
      <c r="JNT570" s="394"/>
      <c r="JNU570" s="394"/>
      <c r="JNV570" s="270"/>
      <c r="JNW570" s="263"/>
      <c r="JNX570" s="271"/>
      <c r="JNY570" s="271"/>
      <c r="JNZ570" s="271"/>
      <c r="JOA570" s="271"/>
      <c r="JOB570" s="271"/>
      <c r="JOC570" s="395"/>
      <c r="JOD570" s="259"/>
      <c r="JOE570" s="259"/>
      <c r="JOF570" s="394"/>
      <c r="JOG570" s="394"/>
      <c r="JOH570" s="270"/>
      <c r="JOI570" s="263"/>
      <c r="JOJ570" s="271"/>
      <c r="JOK570" s="271"/>
      <c r="JOL570" s="271"/>
      <c r="JOM570" s="271"/>
      <c r="JON570" s="271"/>
      <c r="JOO570" s="395"/>
      <c r="JOP570" s="259"/>
      <c r="JOQ570" s="259"/>
      <c r="JOR570" s="394"/>
      <c r="JOS570" s="394"/>
      <c r="JOT570" s="270"/>
      <c r="JOU570" s="263"/>
      <c r="JOV570" s="271"/>
      <c r="JOW570" s="271"/>
      <c r="JOX570" s="271"/>
      <c r="JOY570" s="271"/>
      <c r="JOZ570" s="271"/>
      <c r="JPA570" s="395"/>
      <c r="JPB570" s="259"/>
      <c r="JPC570" s="259"/>
      <c r="JPD570" s="394"/>
      <c r="JPE570" s="394"/>
      <c r="JPF570" s="270"/>
      <c r="JPG570" s="263"/>
      <c r="JPH570" s="271"/>
      <c r="JPI570" s="271"/>
      <c r="JPJ570" s="271"/>
      <c r="JPK570" s="271"/>
      <c r="JPL570" s="271"/>
      <c r="JPM570" s="395"/>
      <c r="JPN570" s="259"/>
      <c r="JPO570" s="259"/>
      <c r="JPP570" s="394"/>
      <c r="JPQ570" s="394"/>
      <c r="JPR570" s="270"/>
      <c r="JPS570" s="263"/>
      <c r="JPT570" s="271"/>
      <c r="JPU570" s="271"/>
      <c r="JPV570" s="271"/>
      <c r="JPW570" s="271"/>
      <c r="JPX570" s="271"/>
      <c r="JPY570" s="395"/>
      <c r="JPZ570" s="259"/>
      <c r="JQA570" s="259"/>
      <c r="JQB570" s="394"/>
      <c r="JQC570" s="394"/>
      <c r="JQD570" s="270"/>
      <c r="JQE570" s="263"/>
      <c r="JQF570" s="271"/>
      <c r="JQG570" s="271"/>
      <c r="JQH570" s="271"/>
      <c r="JQI570" s="271"/>
      <c r="JQJ570" s="271"/>
      <c r="JQK570" s="395"/>
      <c r="JQL570" s="259"/>
      <c r="JQM570" s="259"/>
      <c r="JQN570" s="394"/>
      <c r="JQO570" s="394"/>
      <c r="JQP570" s="270"/>
      <c r="JQQ570" s="263"/>
      <c r="JQR570" s="271"/>
      <c r="JQS570" s="271"/>
      <c r="JQT570" s="271"/>
      <c r="JQU570" s="271"/>
      <c r="JQV570" s="271"/>
      <c r="JQW570" s="395"/>
      <c r="JQX570" s="259"/>
      <c r="JQY570" s="259"/>
      <c r="JQZ570" s="394"/>
      <c r="JRA570" s="394"/>
      <c r="JRB570" s="270"/>
      <c r="JRC570" s="263"/>
      <c r="JRD570" s="271"/>
      <c r="JRE570" s="271"/>
      <c r="JRF570" s="271"/>
      <c r="JRG570" s="271"/>
      <c r="JRH570" s="271"/>
      <c r="JRI570" s="395"/>
      <c r="JRJ570" s="259"/>
      <c r="JRK570" s="259"/>
      <c r="JRL570" s="394"/>
      <c r="JRM570" s="394"/>
      <c r="JRN570" s="270"/>
      <c r="JRO570" s="263"/>
      <c r="JRP570" s="271"/>
      <c r="JRQ570" s="271"/>
      <c r="JRR570" s="271"/>
      <c r="JRS570" s="271"/>
      <c r="JRT570" s="271"/>
      <c r="JRU570" s="395"/>
      <c r="JRV570" s="259"/>
      <c r="JRW570" s="259"/>
      <c r="JRX570" s="394"/>
      <c r="JRY570" s="394"/>
      <c r="JRZ570" s="270"/>
      <c r="JSA570" s="263"/>
      <c r="JSB570" s="271"/>
      <c r="JSC570" s="271"/>
      <c r="JSD570" s="271"/>
      <c r="JSE570" s="271"/>
      <c r="JSF570" s="271"/>
      <c r="JSG570" s="395"/>
      <c r="JSH570" s="259"/>
      <c r="JSI570" s="259"/>
      <c r="JSJ570" s="394"/>
      <c r="JSK570" s="394"/>
      <c r="JSL570" s="270"/>
      <c r="JSM570" s="263"/>
      <c r="JSN570" s="271"/>
      <c r="JSO570" s="271"/>
      <c r="JSP570" s="271"/>
      <c r="JSQ570" s="271"/>
      <c r="JSR570" s="271"/>
      <c r="JSS570" s="395"/>
      <c r="JST570" s="259"/>
      <c r="JSU570" s="259"/>
      <c r="JSV570" s="394"/>
      <c r="JSW570" s="394"/>
      <c r="JSX570" s="270"/>
      <c r="JSY570" s="263"/>
      <c r="JSZ570" s="271"/>
      <c r="JTA570" s="271"/>
      <c r="JTB570" s="271"/>
      <c r="JTC570" s="271"/>
      <c r="JTD570" s="271"/>
      <c r="JTE570" s="395"/>
      <c r="JTF570" s="259"/>
      <c r="JTG570" s="259"/>
      <c r="JTH570" s="394"/>
      <c r="JTI570" s="394"/>
      <c r="JTJ570" s="270"/>
      <c r="JTK570" s="263"/>
      <c r="JTL570" s="271"/>
      <c r="JTM570" s="271"/>
      <c r="JTN570" s="271"/>
      <c r="JTO570" s="271"/>
      <c r="JTP570" s="271"/>
      <c r="JTQ570" s="395"/>
      <c r="JTR570" s="259"/>
      <c r="JTS570" s="259"/>
      <c r="JTT570" s="394"/>
      <c r="JTU570" s="394"/>
      <c r="JTV570" s="270"/>
      <c r="JTW570" s="263"/>
      <c r="JTX570" s="271"/>
      <c r="JTY570" s="271"/>
      <c r="JTZ570" s="271"/>
      <c r="JUA570" s="271"/>
      <c r="JUB570" s="271"/>
      <c r="JUC570" s="395"/>
      <c r="JUD570" s="259"/>
      <c r="JUE570" s="259"/>
      <c r="JUF570" s="394"/>
      <c r="JUG570" s="394"/>
      <c r="JUH570" s="270"/>
      <c r="JUI570" s="263"/>
      <c r="JUJ570" s="271"/>
      <c r="JUK570" s="271"/>
      <c r="JUL570" s="271"/>
      <c r="JUM570" s="271"/>
      <c r="JUN570" s="271"/>
      <c r="JUO570" s="395"/>
      <c r="JUP570" s="259"/>
      <c r="JUQ570" s="259"/>
      <c r="JUR570" s="394"/>
      <c r="JUS570" s="394"/>
      <c r="JUT570" s="270"/>
      <c r="JUU570" s="263"/>
      <c r="JUV570" s="271"/>
      <c r="JUW570" s="271"/>
      <c r="JUX570" s="271"/>
      <c r="JUY570" s="271"/>
      <c r="JUZ570" s="271"/>
      <c r="JVA570" s="395"/>
      <c r="JVB570" s="259"/>
      <c r="JVC570" s="259"/>
      <c r="JVD570" s="394"/>
      <c r="JVE570" s="394"/>
      <c r="JVF570" s="270"/>
      <c r="JVG570" s="263"/>
      <c r="JVH570" s="271"/>
      <c r="JVI570" s="271"/>
      <c r="JVJ570" s="271"/>
      <c r="JVK570" s="271"/>
      <c r="JVL570" s="271"/>
      <c r="JVM570" s="395"/>
      <c r="JVN570" s="259"/>
      <c r="JVO570" s="259"/>
      <c r="JVP570" s="394"/>
      <c r="JVQ570" s="394"/>
      <c r="JVR570" s="270"/>
      <c r="JVS570" s="263"/>
      <c r="JVT570" s="271"/>
      <c r="JVU570" s="271"/>
      <c r="JVV570" s="271"/>
      <c r="JVW570" s="271"/>
      <c r="JVX570" s="271"/>
      <c r="JVY570" s="395"/>
      <c r="JVZ570" s="259"/>
      <c r="JWA570" s="259"/>
      <c r="JWB570" s="394"/>
      <c r="JWC570" s="394"/>
      <c r="JWD570" s="270"/>
      <c r="JWE570" s="263"/>
      <c r="JWF570" s="271"/>
      <c r="JWG570" s="271"/>
      <c r="JWH570" s="271"/>
      <c r="JWI570" s="271"/>
      <c r="JWJ570" s="271"/>
      <c r="JWK570" s="395"/>
      <c r="JWL570" s="259"/>
      <c r="JWM570" s="259"/>
      <c r="JWN570" s="394"/>
      <c r="JWO570" s="394"/>
      <c r="JWP570" s="270"/>
      <c r="JWQ570" s="263"/>
      <c r="JWR570" s="271"/>
      <c r="JWS570" s="271"/>
      <c r="JWT570" s="271"/>
      <c r="JWU570" s="271"/>
      <c r="JWV570" s="271"/>
      <c r="JWW570" s="395"/>
      <c r="JWX570" s="259"/>
      <c r="JWY570" s="259"/>
      <c r="JWZ570" s="394"/>
      <c r="JXA570" s="394"/>
      <c r="JXB570" s="270"/>
      <c r="JXC570" s="263"/>
      <c r="JXD570" s="271"/>
      <c r="JXE570" s="271"/>
      <c r="JXF570" s="271"/>
      <c r="JXG570" s="271"/>
      <c r="JXH570" s="271"/>
      <c r="JXI570" s="395"/>
      <c r="JXJ570" s="259"/>
      <c r="JXK570" s="259"/>
      <c r="JXL570" s="394"/>
      <c r="JXM570" s="394"/>
      <c r="JXN570" s="270"/>
      <c r="JXO570" s="263"/>
      <c r="JXP570" s="271"/>
      <c r="JXQ570" s="271"/>
      <c r="JXR570" s="271"/>
      <c r="JXS570" s="271"/>
      <c r="JXT570" s="271"/>
      <c r="JXU570" s="395"/>
      <c r="JXV570" s="259"/>
      <c r="JXW570" s="259"/>
      <c r="JXX570" s="394"/>
      <c r="JXY570" s="394"/>
      <c r="JXZ570" s="270"/>
      <c r="JYA570" s="263"/>
      <c r="JYB570" s="271"/>
      <c r="JYC570" s="271"/>
      <c r="JYD570" s="271"/>
      <c r="JYE570" s="271"/>
      <c r="JYF570" s="271"/>
      <c r="JYG570" s="395"/>
      <c r="JYH570" s="259"/>
      <c r="JYI570" s="259"/>
      <c r="JYJ570" s="394"/>
      <c r="JYK570" s="394"/>
      <c r="JYL570" s="270"/>
      <c r="JYM570" s="263"/>
      <c r="JYN570" s="271"/>
      <c r="JYO570" s="271"/>
      <c r="JYP570" s="271"/>
      <c r="JYQ570" s="271"/>
      <c r="JYR570" s="271"/>
      <c r="JYS570" s="395"/>
      <c r="JYT570" s="259"/>
      <c r="JYU570" s="259"/>
      <c r="JYV570" s="394"/>
      <c r="JYW570" s="394"/>
      <c r="JYX570" s="270"/>
      <c r="JYY570" s="263"/>
      <c r="JYZ570" s="271"/>
      <c r="JZA570" s="271"/>
      <c r="JZB570" s="271"/>
      <c r="JZC570" s="271"/>
      <c r="JZD570" s="271"/>
      <c r="JZE570" s="395"/>
      <c r="JZF570" s="259"/>
      <c r="JZG570" s="259"/>
      <c r="JZH570" s="394"/>
      <c r="JZI570" s="394"/>
      <c r="JZJ570" s="270"/>
      <c r="JZK570" s="263"/>
      <c r="JZL570" s="271"/>
      <c r="JZM570" s="271"/>
      <c r="JZN570" s="271"/>
      <c r="JZO570" s="271"/>
      <c r="JZP570" s="271"/>
      <c r="JZQ570" s="395"/>
      <c r="JZR570" s="259"/>
      <c r="JZS570" s="259"/>
      <c r="JZT570" s="394"/>
      <c r="JZU570" s="394"/>
      <c r="JZV570" s="270"/>
      <c r="JZW570" s="263"/>
      <c r="JZX570" s="271"/>
      <c r="JZY570" s="271"/>
      <c r="JZZ570" s="271"/>
      <c r="KAA570" s="271"/>
      <c r="KAB570" s="271"/>
      <c r="KAC570" s="395"/>
      <c r="KAD570" s="259"/>
      <c r="KAE570" s="259"/>
      <c r="KAF570" s="394"/>
      <c r="KAG570" s="394"/>
      <c r="KAH570" s="270"/>
      <c r="KAI570" s="263"/>
      <c r="KAJ570" s="271"/>
      <c r="KAK570" s="271"/>
      <c r="KAL570" s="271"/>
      <c r="KAM570" s="271"/>
      <c r="KAN570" s="271"/>
      <c r="KAO570" s="395"/>
      <c r="KAP570" s="259"/>
      <c r="KAQ570" s="259"/>
      <c r="KAR570" s="394"/>
      <c r="KAS570" s="394"/>
      <c r="KAT570" s="270"/>
      <c r="KAU570" s="263"/>
      <c r="KAV570" s="271"/>
      <c r="KAW570" s="271"/>
      <c r="KAX570" s="271"/>
      <c r="KAY570" s="271"/>
      <c r="KAZ570" s="271"/>
      <c r="KBA570" s="395"/>
      <c r="KBB570" s="259"/>
      <c r="KBC570" s="259"/>
      <c r="KBD570" s="394"/>
      <c r="KBE570" s="394"/>
      <c r="KBF570" s="270"/>
      <c r="KBG570" s="263"/>
      <c r="KBH570" s="271"/>
      <c r="KBI570" s="271"/>
      <c r="KBJ570" s="271"/>
      <c r="KBK570" s="271"/>
      <c r="KBL570" s="271"/>
      <c r="KBM570" s="395"/>
      <c r="KBN570" s="259"/>
      <c r="KBO570" s="259"/>
      <c r="KBP570" s="394"/>
      <c r="KBQ570" s="394"/>
      <c r="KBR570" s="270"/>
      <c r="KBS570" s="263"/>
      <c r="KBT570" s="271"/>
      <c r="KBU570" s="271"/>
      <c r="KBV570" s="271"/>
      <c r="KBW570" s="271"/>
      <c r="KBX570" s="271"/>
      <c r="KBY570" s="395"/>
      <c r="KBZ570" s="259"/>
      <c r="KCA570" s="259"/>
      <c r="KCB570" s="394"/>
      <c r="KCC570" s="394"/>
      <c r="KCD570" s="270"/>
      <c r="KCE570" s="263"/>
      <c r="KCF570" s="271"/>
      <c r="KCG570" s="271"/>
      <c r="KCH570" s="271"/>
      <c r="KCI570" s="271"/>
      <c r="KCJ570" s="271"/>
      <c r="KCK570" s="395"/>
      <c r="KCL570" s="259"/>
      <c r="KCM570" s="259"/>
      <c r="KCN570" s="394"/>
      <c r="KCO570" s="394"/>
      <c r="KCP570" s="270"/>
      <c r="KCQ570" s="263"/>
      <c r="KCR570" s="271"/>
      <c r="KCS570" s="271"/>
      <c r="KCT570" s="271"/>
      <c r="KCU570" s="271"/>
      <c r="KCV570" s="271"/>
      <c r="KCW570" s="395"/>
      <c r="KCX570" s="259"/>
      <c r="KCY570" s="259"/>
      <c r="KCZ570" s="394"/>
      <c r="KDA570" s="394"/>
      <c r="KDB570" s="270"/>
      <c r="KDC570" s="263"/>
      <c r="KDD570" s="271"/>
      <c r="KDE570" s="271"/>
      <c r="KDF570" s="271"/>
      <c r="KDG570" s="271"/>
      <c r="KDH570" s="271"/>
      <c r="KDI570" s="395"/>
      <c r="KDJ570" s="259"/>
      <c r="KDK570" s="259"/>
      <c r="KDL570" s="394"/>
      <c r="KDM570" s="394"/>
      <c r="KDN570" s="270"/>
      <c r="KDO570" s="263"/>
      <c r="KDP570" s="271"/>
      <c r="KDQ570" s="271"/>
      <c r="KDR570" s="271"/>
      <c r="KDS570" s="271"/>
      <c r="KDT570" s="271"/>
      <c r="KDU570" s="395"/>
      <c r="KDV570" s="259"/>
      <c r="KDW570" s="259"/>
      <c r="KDX570" s="394"/>
      <c r="KDY570" s="394"/>
      <c r="KDZ570" s="270"/>
      <c r="KEA570" s="263"/>
      <c r="KEB570" s="271"/>
      <c r="KEC570" s="271"/>
      <c r="KED570" s="271"/>
      <c r="KEE570" s="271"/>
      <c r="KEF570" s="271"/>
      <c r="KEG570" s="395"/>
      <c r="KEH570" s="259"/>
      <c r="KEI570" s="259"/>
      <c r="KEJ570" s="394"/>
      <c r="KEK570" s="394"/>
      <c r="KEL570" s="270"/>
      <c r="KEM570" s="263"/>
      <c r="KEN570" s="271"/>
      <c r="KEO570" s="271"/>
      <c r="KEP570" s="271"/>
      <c r="KEQ570" s="271"/>
      <c r="KER570" s="271"/>
      <c r="KES570" s="395"/>
      <c r="KET570" s="259"/>
      <c r="KEU570" s="259"/>
      <c r="KEV570" s="394"/>
      <c r="KEW570" s="394"/>
      <c r="KEX570" s="270"/>
      <c r="KEY570" s="263"/>
      <c r="KEZ570" s="271"/>
      <c r="KFA570" s="271"/>
      <c r="KFB570" s="271"/>
      <c r="KFC570" s="271"/>
      <c r="KFD570" s="271"/>
      <c r="KFE570" s="395"/>
      <c r="KFF570" s="259"/>
      <c r="KFG570" s="259"/>
      <c r="KFH570" s="394"/>
      <c r="KFI570" s="394"/>
      <c r="KFJ570" s="270"/>
      <c r="KFK570" s="263"/>
      <c r="KFL570" s="271"/>
      <c r="KFM570" s="271"/>
      <c r="KFN570" s="271"/>
      <c r="KFO570" s="271"/>
      <c r="KFP570" s="271"/>
      <c r="KFQ570" s="395"/>
      <c r="KFR570" s="259"/>
      <c r="KFS570" s="259"/>
      <c r="KFT570" s="394"/>
      <c r="KFU570" s="394"/>
      <c r="KFV570" s="270"/>
      <c r="KFW570" s="263"/>
      <c r="KFX570" s="271"/>
      <c r="KFY570" s="271"/>
      <c r="KFZ570" s="271"/>
      <c r="KGA570" s="271"/>
      <c r="KGB570" s="271"/>
      <c r="KGC570" s="395"/>
      <c r="KGD570" s="259"/>
      <c r="KGE570" s="259"/>
      <c r="KGF570" s="394"/>
      <c r="KGG570" s="394"/>
      <c r="KGH570" s="270"/>
      <c r="KGI570" s="263"/>
      <c r="KGJ570" s="271"/>
      <c r="KGK570" s="271"/>
      <c r="KGL570" s="271"/>
      <c r="KGM570" s="271"/>
      <c r="KGN570" s="271"/>
      <c r="KGO570" s="395"/>
      <c r="KGP570" s="259"/>
      <c r="KGQ570" s="259"/>
      <c r="KGR570" s="394"/>
      <c r="KGS570" s="394"/>
      <c r="KGT570" s="270"/>
      <c r="KGU570" s="263"/>
      <c r="KGV570" s="271"/>
      <c r="KGW570" s="271"/>
      <c r="KGX570" s="271"/>
      <c r="KGY570" s="271"/>
      <c r="KGZ570" s="271"/>
      <c r="KHA570" s="395"/>
      <c r="KHB570" s="259"/>
      <c r="KHC570" s="259"/>
      <c r="KHD570" s="394"/>
      <c r="KHE570" s="394"/>
      <c r="KHF570" s="270"/>
      <c r="KHG570" s="263"/>
      <c r="KHH570" s="271"/>
      <c r="KHI570" s="271"/>
      <c r="KHJ570" s="271"/>
      <c r="KHK570" s="271"/>
      <c r="KHL570" s="271"/>
      <c r="KHM570" s="395"/>
      <c r="KHN570" s="259"/>
      <c r="KHO570" s="259"/>
      <c r="KHP570" s="394"/>
      <c r="KHQ570" s="394"/>
      <c r="KHR570" s="270"/>
      <c r="KHS570" s="263"/>
      <c r="KHT570" s="271"/>
      <c r="KHU570" s="271"/>
      <c r="KHV570" s="271"/>
      <c r="KHW570" s="271"/>
      <c r="KHX570" s="271"/>
      <c r="KHY570" s="395"/>
      <c r="KHZ570" s="259"/>
      <c r="KIA570" s="259"/>
      <c r="KIB570" s="394"/>
      <c r="KIC570" s="394"/>
      <c r="KID570" s="270"/>
      <c r="KIE570" s="263"/>
      <c r="KIF570" s="271"/>
      <c r="KIG570" s="271"/>
      <c r="KIH570" s="271"/>
      <c r="KII570" s="271"/>
      <c r="KIJ570" s="271"/>
      <c r="KIK570" s="395"/>
      <c r="KIL570" s="259"/>
      <c r="KIM570" s="259"/>
      <c r="KIN570" s="394"/>
      <c r="KIO570" s="394"/>
      <c r="KIP570" s="270"/>
      <c r="KIQ570" s="263"/>
      <c r="KIR570" s="271"/>
      <c r="KIS570" s="271"/>
      <c r="KIT570" s="271"/>
      <c r="KIU570" s="271"/>
      <c r="KIV570" s="271"/>
      <c r="KIW570" s="395"/>
      <c r="KIX570" s="259"/>
      <c r="KIY570" s="259"/>
      <c r="KIZ570" s="394"/>
      <c r="KJA570" s="394"/>
      <c r="KJB570" s="270"/>
      <c r="KJC570" s="263"/>
      <c r="KJD570" s="271"/>
      <c r="KJE570" s="271"/>
      <c r="KJF570" s="271"/>
      <c r="KJG570" s="271"/>
      <c r="KJH570" s="271"/>
      <c r="KJI570" s="395"/>
      <c r="KJJ570" s="259"/>
      <c r="KJK570" s="259"/>
      <c r="KJL570" s="394"/>
      <c r="KJM570" s="394"/>
      <c r="KJN570" s="270"/>
      <c r="KJO570" s="263"/>
      <c r="KJP570" s="271"/>
      <c r="KJQ570" s="271"/>
      <c r="KJR570" s="271"/>
      <c r="KJS570" s="271"/>
      <c r="KJT570" s="271"/>
      <c r="KJU570" s="395"/>
      <c r="KJV570" s="259"/>
      <c r="KJW570" s="259"/>
      <c r="KJX570" s="394"/>
      <c r="KJY570" s="394"/>
      <c r="KJZ570" s="270"/>
      <c r="KKA570" s="263"/>
      <c r="KKB570" s="271"/>
      <c r="KKC570" s="271"/>
      <c r="KKD570" s="271"/>
      <c r="KKE570" s="271"/>
      <c r="KKF570" s="271"/>
      <c r="KKG570" s="395"/>
      <c r="KKH570" s="259"/>
      <c r="KKI570" s="259"/>
      <c r="KKJ570" s="394"/>
      <c r="KKK570" s="394"/>
      <c r="KKL570" s="270"/>
      <c r="KKM570" s="263"/>
      <c r="KKN570" s="271"/>
      <c r="KKO570" s="271"/>
      <c r="KKP570" s="271"/>
      <c r="KKQ570" s="271"/>
      <c r="KKR570" s="271"/>
      <c r="KKS570" s="395"/>
      <c r="KKT570" s="259"/>
      <c r="KKU570" s="259"/>
      <c r="KKV570" s="394"/>
      <c r="KKW570" s="394"/>
      <c r="KKX570" s="270"/>
      <c r="KKY570" s="263"/>
      <c r="KKZ570" s="271"/>
      <c r="KLA570" s="271"/>
      <c r="KLB570" s="271"/>
      <c r="KLC570" s="271"/>
      <c r="KLD570" s="271"/>
      <c r="KLE570" s="395"/>
      <c r="KLF570" s="259"/>
      <c r="KLG570" s="259"/>
      <c r="KLH570" s="394"/>
      <c r="KLI570" s="394"/>
      <c r="KLJ570" s="270"/>
      <c r="KLK570" s="263"/>
      <c r="KLL570" s="271"/>
      <c r="KLM570" s="271"/>
      <c r="KLN570" s="271"/>
      <c r="KLO570" s="271"/>
      <c r="KLP570" s="271"/>
      <c r="KLQ570" s="395"/>
      <c r="KLR570" s="259"/>
      <c r="KLS570" s="259"/>
      <c r="KLT570" s="394"/>
      <c r="KLU570" s="394"/>
      <c r="KLV570" s="270"/>
      <c r="KLW570" s="263"/>
      <c r="KLX570" s="271"/>
      <c r="KLY570" s="271"/>
      <c r="KLZ570" s="271"/>
      <c r="KMA570" s="271"/>
      <c r="KMB570" s="271"/>
      <c r="KMC570" s="395"/>
      <c r="KMD570" s="259"/>
      <c r="KME570" s="259"/>
      <c r="KMF570" s="394"/>
      <c r="KMG570" s="394"/>
      <c r="KMH570" s="270"/>
      <c r="KMI570" s="263"/>
      <c r="KMJ570" s="271"/>
      <c r="KMK570" s="271"/>
      <c r="KML570" s="271"/>
      <c r="KMM570" s="271"/>
      <c r="KMN570" s="271"/>
      <c r="KMO570" s="395"/>
      <c r="KMP570" s="259"/>
      <c r="KMQ570" s="259"/>
      <c r="KMR570" s="394"/>
      <c r="KMS570" s="394"/>
      <c r="KMT570" s="270"/>
      <c r="KMU570" s="263"/>
      <c r="KMV570" s="271"/>
      <c r="KMW570" s="271"/>
      <c r="KMX570" s="271"/>
      <c r="KMY570" s="271"/>
      <c r="KMZ570" s="271"/>
      <c r="KNA570" s="395"/>
      <c r="KNB570" s="259"/>
      <c r="KNC570" s="259"/>
      <c r="KND570" s="394"/>
      <c r="KNE570" s="394"/>
      <c r="KNF570" s="270"/>
      <c r="KNG570" s="263"/>
      <c r="KNH570" s="271"/>
      <c r="KNI570" s="271"/>
      <c r="KNJ570" s="271"/>
      <c r="KNK570" s="271"/>
      <c r="KNL570" s="271"/>
      <c r="KNM570" s="395"/>
      <c r="KNN570" s="259"/>
      <c r="KNO570" s="259"/>
      <c r="KNP570" s="394"/>
      <c r="KNQ570" s="394"/>
      <c r="KNR570" s="270"/>
      <c r="KNS570" s="263"/>
      <c r="KNT570" s="271"/>
      <c r="KNU570" s="271"/>
      <c r="KNV570" s="271"/>
      <c r="KNW570" s="271"/>
      <c r="KNX570" s="271"/>
      <c r="KNY570" s="395"/>
      <c r="KNZ570" s="259"/>
      <c r="KOA570" s="259"/>
      <c r="KOB570" s="394"/>
      <c r="KOC570" s="394"/>
      <c r="KOD570" s="270"/>
      <c r="KOE570" s="263"/>
      <c r="KOF570" s="271"/>
      <c r="KOG570" s="271"/>
      <c r="KOH570" s="271"/>
      <c r="KOI570" s="271"/>
      <c r="KOJ570" s="271"/>
      <c r="KOK570" s="395"/>
      <c r="KOL570" s="259"/>
      <c r="KOM570" s="259"/>
      <c r="KON570" s="394"/>
      <c r="KOO570" s="394"/>
      <c r="KOP570" s="270"/>
      <c r="KOQ570" s="263"/>
      <c r="KOR570" s="271"/>
      <c r="KOS570" s="271"/>
      <c r="KOT570" s="271"/>
      <c r="KOU570" s="271"/>
      <c r="KOV570" s="271"/>
      <c r="KOW570" s="395"/>
      <c r="KOX570" s="259"/>
      <c r="KOY570" s="259"/>
      <c r="KOZ570" s="394"/>
      <c r="KPA570" s="394"/>
      <c r="KPB570" s="270"/>
      <c r="KPC570" s="263"/>
      <c r="KPD570" s="271"/>
      <c r="KPE570" s="271"/>
      <c r="KPF570" s="271"/>
      <c r="KPG570" s="271"/>
      <c r="KPH570" s="271"/>
      <c r="KPI570" s="395"/>
      <c r="KPJ570" s="259"/>
      <c r="KPK570" s="259"/>
      <c r="KPL570" s="394"/>
      <c r="KPM570" s="394"/>
      <c r="KPN570" s="270"/>
      <c r="KPO570" s="263"/>
      <c r="KPP570" s="271"/>
      <c r="KPQ570" s="271"/>
      <c r="KPR570" s="271"/>
      <c r="KPS570" s="271"/>
      <c r="KPT570" s="271"/>
      <c r="KPU570" s="395"/>
      <c r="KPV570" s="259"/>
      <c r="KPW570" s="259"/>
      <c r="KPX570" s="394"/>
      <c r="KPY570" s="394"/>
      <c r="KPZ570" s="270"/>
      <c r="KQA570" s="263"/>
      <c r="KQB570" s="271"/>
      <c r="KQC570" s="271"/>
      <c r="KQD570" s="271"/>
      <c r="KQE570" s="271"/>
      <c r="KQF570" s="271"/>
      <c r="KQG570" s="395"/>
      <c r="KQH570" s="259"/>
      <c r="KQI570" s="259"/>
      <c r="KQJ570" s="394"/>
      <c r="KQK570" s="394"/>
      <c r="KQL570" s="270"/>
      <c r="KQM570" s="263"/>
      <c r="KQN570" s="271"/>
      <c r="KQO570" s="271"/>
      <c r="KQP570" s="271"/>
      <c r="KQQ570" s="271"/>
      <c r="KQR570" s="271"/>
      <c r="KQS570" s="395"/>
      <c r="KQT570" s="259"/>
      <c r="KQU570" s="259"/>
      <c r="KQV570" s="394"/>
      <c r="KQW570" s="394"/>
      <c r="KQX570" s="270"/>
      <c r="KQY570" s="263"/>
      <c r="KQZ570" s="271"/>
      <c r="KRA570" s="271"/>
      <c r="KRB570" s="271"/>
      <c r="KRC570" s="271"/>
      <c r="KRD570" s="271"/>
      <c r="KRE570" s="395"/>
      <c r="KRF570" s="259"/>
      <c r="KRG570" s="259"/>
      <c r="KRH570" s="394"/>
      <c r="KRI570" s="394"/>
      <c r="KRJ570" s="270"/>
      <c r="KRK570" s="263"/>
      <c r="KRL570" s="271"/>
      <c r="KRM570" s="271"/>
      <c r="KRN570" s="271"/>
      <c r="KRO570" s="271"/>
      <c r="KRP570" s="271"/>
      <c r="KRQ570" s="395"/>
      <c r="KRR570" s="259"/>
      <c r="KRS570" s="259"/>
      <c r="KRT570" s="394"/>
      <c r="KRU570" s="394"/>
      <c r="KRV570" s="270"/>
      <c r="KRW570" s="263"/>
      <c r="KRX570" s="271"/>
      <c r="KRY570" s="271"/>
      <c r="KRZ570" s="271"/>
      <c r="KSA570" s="271"/>
      <c r="KSB570" s="271"/>
      <c r="KSC570" s="395"/>
      <c r="KSD570" s="259"/>
      <c r="KSE570" s="259"/>
      <c r="KSF570" s="394"/>
      <c r="KSG570" s="394"/>
      <c r="KSH570" s="270"/>
      <c r="KSI570" s="263"/>
      <c r="KSJ570" s="271"/>
      <c r="KSK570" s="271"/>
      <c r="KSL570" s="271"/>
      <c r="KSM570" s="271"/>
      <c r="KSN570" s="271"/>
      <c r="KSO570" s="395"/>
      <c r="KSP570" s="259"/>
      <c r="KSQ570" s="259"/>
      <c r="KSR570" s="394"/>
      <c r="KSS570" s="394"/>
      <c r="KST570" s="270"/>
      <c r="KSU570" s="263"/>
      <c r="KSV570" s="271"/>
      <c r="KSW570" s="271"/>
      <c r="KSX570" s="271"/>
      <c r="KSY570" s="271"/>
      <c r="KSZ570" s="271"/>
      <c r="KTA570" s="395"/>
      <c r="KTB570" s="259"/>
      <c r="KTC570" s="259"/>
      <c r="KTD570" s="394"/>
      <c r="KTE570" s="394"/>
      <c r="KTF570" s="270"/>
      <c r="KTG570" s="263"/>
      <c r="KTH570" s="271"/>
      <c r="KTI570" s="271"/>
      <c r="KTJ570" s="271"/>
      <c r="KTK570" s="271"/>
      <c r="KTL570" s="271"/>
      <c r="KTM570" s="395"/>
      <c r="KTN570" s="259"/>
      <c r="KTO570" s="259"/>
      <c r="KTP570" s="394"/>
      <c r="KTQ570" s="394"/>
      <c r="KTR570" s="270"/>
      <c r="KTS570" s="263"/>
      <c r="KTT570" s="271"/>
      <c r="KTU570" s="271"/>
      <c r="KTV570" s="271"/>
      <c r="KTW570" s="271"/>
      <c r="KTX570" s="271"/>
      <c r="KTY570" s="395"/>
      <c r="KTZ570" s="259"/>
      <c r="KUA570" s="259"/>
      <c r="KUB570" s="394"/>
      <c r="KUC570" s="394"/>
      <c r="KUD570" s="270"/>
      <c r="KUE570" s="263"/>
      <c r="KUF570" s="271"/>
      <c r="KUG570" s="271"/>
      <c r="KUH570" s="271"/>
      <c r="KUI570" s="271"/>
      <c r="KUJ570" s="271"/>
      <c r="KUK570" s="395"/>
      <c r="KUL570" s="259"/>
      <c r="KUM570" s="259"/>
      <c r="KUN570" s="394"/>
      <c r="KUO570" s="394"/>
      <c r="KUP570" s="270"/>
      <c r="KUQ570" s="263"/>
      <c r="KUR570" s="271"/>
      <c r="KUS570" s="271"/>
      <c r="KUT570" s="271"/>
      <c r="KUU570" s="271"/>
      <c r="KUV570" s="271"/>
      <c r="KUW570" s="395"/>
      <c r="KUX570" s="259"/>
      <c r="KUY570" s="259"/>
      <c r="KUZ570" s="394"/>
      <c r="KVA570" s="394"/>
      <c r="KVB570" s="270"/>
      <c r="KVC570" s="263"/>
      <c r="KVD570" s="271"/>
      <c r="KVE570" s="271"/>
      <c r="KVF570" s="271"/>
      <c r="KVG570" s="271"/>
      <c r="KVH570" s="271"/>
      <c r="KVI570" s="395"/>
      <c r="KVJ570" s="259"/>
      <c r="KVK570" s="259"/>
      <c r="KVL570" s="394"/>
      <c r="KVM570" s="394"/>
      <c r="KVN570" s="270"/>
      <c r="KVO570" s="263"/>
      <c r="KVP570" s="271"/>
      <c r="KVQ570" s="271"/>
      <c r="KVR570" s="271"/>
      <c r="KVS570" s="271"/>
      <c r="KVT570" s="271"/>
      <c r="KVU570" s="395"/>
      <c r="KVV570" s="259"/>
      <c r="KVW570" s="259"/>
      <c r="KVX570" s="394"/>
      <c r="KVY570" s="394"/>
      <c r="KVZ570" s="270"/>
      <c r="KWA570" s="263"/>
      <c r="KWB570" s="271"/>
      <c r="KWC570" s="271"/>
      <c r="KWD570" s="271"/>
      <c r="KWE570" s="271"/>
      <c r="KWF570" s="271"/>
      <c r="KWG570" s="395"/>
      <c r="KWH570" s="259"/>
      <c r="KWI570" s="259"/>
      <c r="KWJ570" s="394"/>
      <c r="KWK570" s="394"/>
      <c r="KWL570" s="270"/>
      <c r="KWM570" s="263"/>
      <c r="KWN570" s="271"/>
      <c r="KWO570" s="271"/>
      <c r="KWP570" s="271"/>
      <c r="KWQ570" s="271"/>
      <c r="KWR570" s="271"/>
      <c r="KWS570" s="395"/>
      <c r="KWT570" s="259"/>
      <c r="KWU570" s="259"/>
      <c r="KWV570" s="394"/>
      <c r="KWW570" s="394"/>
      <c r="KWX570" s="270"/>
      <c r="KWY570" s="263"/>
      <c r="KWZ570" s="271"/>
      <c r="KXA570" s="271"/>
      <c r="KXB570" s="271"/>
      <c r="KXC570" s="271"/>
      <c r="KXD570" s="271"/>
      <c r="KXE570" s="395"/>
      <c r="KXF570" s="259"/>
      <c r="KXG570" s="259"/>
      <c r="KXH570" s="394"/>
      <c r="KXI570" s="394"/>
      <c r="KXJ570" s="270"/>
      <c r="KXK570" s="263"/>
      <c r="KXL570" s="271"/>
      <c r="KXM570" s="271"/>
      <c r="KXN570" s="271"/>
      <c r="KXO570" s="271"/>
      <c r="KXP570" s="271"/>
      <c r="KXQ570" s="395"/>
      <c r="KXR570" s="259"/>
      <c r="KXS570" s="259"/>
      <c r="KXT570" s="394"/>
      <c r="KXU570" s="394"/>
      <c r="KXV570" s="270"/>
      <c r="KXW570" s="263"/>
      <c r="KXX570" s="271"/>
      <c r="KXY570" s="271"/>
      <c r="KXZ570" s="271"/>
      <c r="KYA570" s="271"/>
      <c r="KYB570" s="271"/>
      <c r="KYC570" s="395"/>
      <c r="KYD570" s="259"/>
      <c r="KYE570" s="259"/>
      <c r="KYF570" s="394"/>
      <c r="KYG570" s="394"/>
      <c r="KYH570" s="270"/>
      <c r="KYI570" s="263"/>
      <c r="KYJ570" s="271"/>
      <c r="KYK570" s="271"/>
      <c r="KYL570" s="271"/>
      <c r="KYM570" s="271"/>
      <c r="KYN570" s="271"/>
      <c r="KYO570" s="395"/>
      <c r="KYP570" s="259"/>
      <c r="KYQ570" s="259"/>
      <c r="KYR570" s="394"/>
      <c r="KYS570" s="394"/>
      <c r="KYT570" s="270"/>
      <c r="KYU570" s="263"/>
      <c r="KYV570" s="271"/>
      <c r="KYW570" s="271"/>
      <c r="KYX570" s="271"/>
      <c r="KYY570" s="271"/>
      <c r="KYZ570" s="271"/>
      <c r="KZA570" s="395"/>
      <c r="KZB570" s="259"/>
      <c r="KZC570" s="259"/>
      <c r="KZD570" s="394"/>
      <c r="KZE570" s="394"/>
      <c r="KZF570" s="270"/>
      <c r="KZG570" s="263"/>
      <c r="KZH570" s="271"/>
      <c r="KZI570" s="271"/>
      <c r="KZJ570" s="271"/>
      <c r="KZK570" s="271"/>
      <c r="KZL570" s="271"/>
      <c r="KZM570" s="395"/>
      <c r="KZN570" s="259"/>
      <c r="KZO570" s="259"/>
      <c r="KZP570" s="394"/>
      <c r="KZQ570" s="394"/>
      <c r="KZR570" s="270"/>
      <c r="KZS570" s="263"/>
      <c r="KZT570" s="271"/>
      <c r="KZU570" s="271"/>
      <c r="KZV570" s="271"/>
      <c r="KZW570" s="271"/>
      <c r="KZX570" s="271"/>
      <c r="KZY570" s="395"/>
      <c r="KZZ570" s="259"/>
      <c r="LAA570" s="259"/>
      <c r="LAB570" s="394"/>
      <c r="LAC570" s="394"/>
      <c r="LAD570" s="270"/>
      <c r="LAE570" s="263"/>
      <c r="LAF570" s="271"/>
      <c r="LAG570" s="271"/>
      <c r="LAH570" s="271"/>
      <c r="LAI570" s="271"/>
      <c r="LAJ570" s="271"/>
      <c r="LAK570" s="395"/>
      <c r="LAL570" s="259"/>
      <c r="LAM570" s="259"/>
      <c r="LAN570" s="394"/>
      <c r="LAO570" s="394"/>
      <c r="LAP570" s="270"/>
      <c r="LAQ570" s="263"/>
      <c r="LAR570" s="271"/>
      <c r="LAS570" s="271"/>
      <c r="LAT570" s="271"/>
      <c r="LAU570" s="271"/>
      <c r="LAV570" s="271"/>
      <c r="LAW570" s="395"/>
      <c r="LAX570" s="259"/>
      <c r="LAY570" s="259"/>
      <c r="LAZ570" s="394"/>
      <c r="LBA570" s="394"/>
      <c r="LBB570" s="270"/>
      <c r="LBC570" s="263"/>
      <c r="LBD570" s="271"/>
      <c r="LBE570" s="271"/>
      <c r="LBF570" s="271"/>
      <c r="LBG570" s="271"/>
      <c r="LBH570" s="271"/>
      <c r="LBI570" s="395"/>
      <c r="LBJ570" s="259"/>
      <c r="LBK570" s="259"/>
      <c r="LBL570" s="394"/>
      <c r="LBM570" s="394"/>
      <c r="LBN570" s="270"/>
      <c r="LBO570" s="263"/>
      <c r="LBP570" s="271"/>
      <c r="LBQ570" s="271"/>
      <c r="LBR570" s="271"/>
      <c r="LBS570" s="271"/>
      <c r="LBT570" s="271"/>
      <c r="LBU570" s="395"/>
      <c r="LBV570" s="259"/>
      <c r="LBW570" s="259"/>
      <c r="LBX570" s="394"/>
      <c r="LBY570" s="394"/>
      <c r="LBZ570" s="270"/>
      <c r="LCA570" s="263"/>
      <c r="LCB570" s="271"/>
      <c r="LCC570" s="271"/>
      <c r="LCD570" s="271"/>
      <c r="LCE570" s="271"/>
      <c r="LCF570" s="271"/>
      <c r="LCG570" s="395"/>
      <c r="LCH570" s="259"/>
      <c r="LCI570" s="259"/>
      <c r="LCJ570" s="394"/>
      <c r="LCK570" s="394"/>
      <c r="LCL570" s="270"/>
      <c r="LCM570" s="263"/>
      <c r="LCN570" s="271"/>
      <c r="LCO570" s="271"/>
      <c r="LCP570" s="271"/>
      <c r="LCQ570" s="271"/>
      <c r="LCR570" s="271"/>
      <c r="LCS570" s="395"/>
      <c r="LCT570" s="259"/>
      <c r="LCU570" s="259"/>
      <c r="LCV570" s="394"/>
      <c r="LCW570" s="394"/>
      <c r="LCX570" s="270"/>
      <c r="LCY570" s="263"/>
      <c r="LCZ570" s="271"/>
      <c r="LDA570" s="271"/>
      <c r="LDB570" s="271"/>
      <c r="LDC570" s="271"/>
      <c r="LDD570" s="271"/>
      <c r="LDE570" s="395"/>
      <c r="LDF570" s="259"/>
      <c r="LDG570" s="259"/>
      <c r="LDH570" s="394"/>
      <c r="LDI570" s="394"/>
      <c r="LDJ570" s="270"/>
      <c r="LDK570" s="263"/>
      <c r="LDL570" s="271"/>
      <c r="LDM570" s="271"/>
      <c r="LDN570" s="271"/>
      <c r="LDO570" s="271"/>
      <c r="LDP570" s="271"/>
      <c r="LDQ570" s="395"/>
      <c r="LDR570" s="259"/>
      <c r="LDS570" s="259"/>
      <c r="LDT570" s="394"/>
      <c r="LDU570" s="394"/>
      <c r="LDV570" s="270"/>
      <c r="LDW570" s="263"/>
      <c r="LDX570" s="271"/>
      <c r="LDY570" s="271"/>
      <c r="LDZ570" s="271"/>
      <c r="LEA570" s="271"/>
      <c r="LEB570" s="271"/>
      <c r="LEC570" s="395"/>
      <c r="LED570" s="259"/>
      <c r="LEE570" s="259"/>
      <c r="LEF570" s="394"/>
      <c r="LEG570" s="394"/>
      <c r="LEH570" s="270"/>
      <c r="LEI570" s="263"/>
      <c r="LEJ570" s="271"/>
      <c r="LEK570" s="271"/>
      <c r="LEL570" s="271"/>
      <c r="LEM570" s="271"/>
      <c r="LEN570" s="271"/>
      <c r="LEO570" s="395"/>
      <c r="LEP570" s="259"/>
      <c r="LEQ570" s="259"/>
      <c r="LER570" s="394"/>
      <c r="LES570" s="394"/>
      <c r="LET570" s="270"/>
      <c r="LEU570" s="263"/>
      <c r="LEV570" s="271"/>
      <c r="LEW570" s="271"/>
      <c r="LEX570" s="271"/>
      <c r="LEY570" s="271"/>
      <c r="LEZ570" s="271"/>
      <c r="LFA570" s="395"/>
      <c r="LFB570" s="259"/>
      <c r="LFC570" s="259"/>
      <c r="LFD570" s="394"/>
      <c r="LFE570" s="394"/>
      <c r="LFF570" s="270"/>
      <c r="LFG570" s="263"/>
      <c r="LFH570" s="271"/>
      <c r="LFI570" s="271"/>
      <c r="LFJ570" s="271"/>
      <c r="LFK570" s="271"/>
      <c r="LFL570" s="271"/>
      <c r="LFM570" s="395"/>
      <c r="LFN570" s="259"/>
      <c r="LFO570" s="259"/>
      <c r="LFP570" s="394"/>
      <c r="LFQ570" s="394"/>
      <c r="LFR570" s="270"/>
      <c r="LFS570" s="263"/>
      <c r="LFT570" s="271"/>
      <c r="LFU570" s="271"/>
      <c r="LFV570" s="271"/>
      <c r="LFW570" s="271"/>
      <c r="LFX570" s="271"/>
      <c r="LFY570" s="395"/>
      <c r="LFZ570" s="259"/>
      <c r="LGA570" s="259"/>
      <c r="LGB570" s="394"/>
      <c r="LGC570" s="394"/>
      <c r="LGD570" s="270"/>
      <c r="LGE570" s="263"/>
      <c r="LGF570" s="271"/>
      <c r="LGG570" s="271"/>
      <c r="LGH570" s="271"/>
      <c r="LGI570" s="271"/>
      <c r="LGJ570" s="271"/>
      <c r="LGK570" s="395"/>
      <c r="LGL570" s="259"/>
      <c r="LGM570" s="259"/>
      <c r="LGN570" s="394"/>
      <c r="LGO570" s="394"/>
      <c r="LGP570" s="270"/>
      <c r="LGQ570" s="263"/>
      <c r="LGR570" s="271"/>
      <c r="LGS570" s="271"/>
      <c r="LGT570" s="271"/>
      <c r="LGU570" s="271"/>
      <c r="LGV570" s="271"/>
      <c r="LGW570" s="395"/>
      <c r="LGX570" s="259"/>
      <c r="LGY570" s="259"/>
      <c r="LGZ570" s="394"/>
      <c r="LHA570" s="394"/>
      <c r="LHB570" s="270"/>
      <c r="LHC570" s="263"/>
      <c r="LHD570" s="271"/>
      <c r="LHE570" s="271"/>
      <c r="LHF570" s="271"/>
      <c r="LHG570" s="271"/>
      <c r="LHH570" s="271"/>
      <c r="LHI570" s="395"/>
      <c r="LHJ570" s="259"/>
      <c r="LHK570" s="259"/>
      <c r="LHL570" s="394"/>
      <c r="LHM570" s="394"/>
      <c r="LHN570" s="270"/>
      <c r="LHO570" s="263"/>
      <c r="LHP570" s="271"/>
      <c r="LHQ570" s="271"/>
      <c r="LHR570" s="271"/>
      <c r="LHS570" s="271"/>
      <c r="LHT570" s="271"/>
      <c r="LHU570" s="395"/>
      <c r="LHV570" s="259"/>
      <c r="LHW570" s="259"/>
      <c r="LHX570" s="394"/>
      <c r="LHY570" s="394"/>
      <c r="LHZ570" s="270"/>
      <c r="LIA570" s="263"/>
      <c r="LIB570" s="271"/>
      <c r="LIC570" s="271"/>
      <c r="LID570" s="271"/>
      <c r="LIE570" s="271"/>
      <c r="LIF570" s="271"/>
      <c r="LIG570" s="395"/>
      <c r="LIH570" s="259"/>
      <c r="LII570" s="259"/>
      <c r="LIJ570" s="394"/>
      <c r="LIK570" s="394"/>
      <c r="LIL570" s="270"/>
      <c r="LIM570" s="263"/>
      <c r="LIN570" s="271"/>
      <c r="LIO570" s="271"/>
      <c r="LIP570" s="271"/>
      <c r="LIQ570" s="271"/>
      <c r="LIR570" s="271"/>
      <c r="LIS570" s="395"/>
      <c r="LIT570" s="259"/>
      <c r="LIU570" s="259"/>
      <c r="LIV570" s="394"/>
      <c r="LIW570" s="394"/>
      <c r="LIX570" s="270"/>
      <c r="LIY570" s="263"/>
      <c r="LIZ570" s="271"/>
      <c r="LJA570" s="271"/>
      <c r="LJB570" s="271"/>
      <c r="LJC570" s="271"/>
      <c r="LJD570" s="271"/>
      <c r="LJE570" s="395"/>
      <c r="LJF570" s="259"/>
      <c r="LJG570" s="259"/>
      <c r="LJH570" s="394"/>
      <c r="LJI570" s="394"/>
      <c r="LJJ570" s="270"/>
      <c r="LJK570" s="263"/>
      <c r="LJL570" s="271"/>
      <c r="LJM570" s="271"/>
      <c r="LJN570" s="271"/>
      <c r="LJO570" s="271"/>
      <c r="LJP570" s="271"/>
      <c r="LJQ570" s="395"/>
      <c r="LJR570" s="259"/>
      <c r="LJS570" s="259"/>
      <c r="LJT570" s="394"/>
      <c r="LJU570" s="394"/>
      <c r="LJV570" s="270"/>
      <c r="LJW570" s="263"/>
      <c r="LJX570" s="271"/>
      <c r="LJY570" s="271"/>
      <c r="LJZ570" s="271"/>
      <c r="LKA570" s="271"/>
      <c r="LKB570" s="271"/>
      <c r="LKC570" s="395"/>
      <c r="LKD570" s="259"/>
      <c r="LKE570" s="259"/>
      <c r="LKF570" s="394"/>
      <c r="LKG570" s="394"/>
      <c r="LKH570" s="270"/>
      <c r="LKI570" s="263"/>
      <c r="LKJ570" s="271"/>
      <c r="LKK570" s="271"/>
      <c r="LKL570" s="271"/>
      <c r="LKM570" s="271"/>
      <c r="LKN570" s="271"/>
      <c r="LKO570" s="395"/>
      <c r="LKP570" s="259"/>
      <c r="LKQ570" s="259"/>
      <c r="LKR570" s="394"/>
      <c r="LKS570" s="394"/>
      <c r="LKT570" s="270"/>
      <c r="LKU570" s="263"/>
      <c r="LKV570" s="271"/>
      <c r="LKW570" s="271"/>
      <c r="LKX570" s="271"/>
      <c r="LKY570" s="271"/>
      <c r="LKZ570" s="271"/>
      <c r="LLA570" s="395"/>
      <c r="LLB570" s="259"/>
      <c r="LLC570" s="259"/>
      <c r="LLD570" s="394"/>
      <c r="LLE570" s="394"/>
      <c r="LLF570" s="270"/>
      <c r="LLG570" s="263"/>
      <c r="LLH570" s="271"/>
      <c r="LLI570" s="271"/>
      <c r="LLJ570" s="271"/>
      <c r="LLK570" s="271"/>
      <c r="LLL570" s="271"/>
      <c r="LLM570" s="395"/>
      <c r="LLN570" s="259"/>
      <c r="LLO570" s="259"/>
      <c r="LLP570" s="394"/>
      <c r="LLQ570" s="394"/>
      <c r="LLR570" s="270"/>
      <c r="LLS570" s="263"/>
      <c r="LLT570" s="271"/>
      <c r="LLU570" s="271"/>
      <c r="LLV570" s="271"/>
      <c r="LLW570" s="271"/>
      <c r="LLX570" s="271"/>
      <c r="LLY570" s="395"/>
      <c r="LLZ570" s="259"/>
      <c r="LMA570" s="259"/>
      <c r="LMB570" s="394"/>
      <c r="LMC570" s="394"/>
      <c r="LMD570" s="270"/>
      <c r="LME570" s="263"/>
      <c r="LMF570" s="271"/>
      <c r="LMG570" s="271"/>
      <c r="LMH570" s="271"/>
      <c r="LMI570" s="271"/>
      <c r="LMJ570" s="271"/>
      <c r="LMK570" s="395"/>
      <c r="LML570" s="259"/>
      <c r="LMM570" s="259"/>
      <c r="LMN570" s="394"/>
      <c r="LMO570" s="394"/>
      <c r="LMP570" s="270"/>
      <c r="LMQ570" s="263"/>
      <c r="LMR570" s="271"/>
      <c r="LMS570" s="271"/>
      <c r="LMT570" s="271"/>
      <c r="LMU570" s="271"/>
      <c r="LMV570" s="271"/>
      <c r="LMW570" s="395"/>
      <c r="LMX570" s="259"/>
      <c r="LMY570" s="259"/>
      <c r="LMZ570" s="394"/>
      <c r="LNA570" s="394"/>
      <c r="LNB570" s="270"/>
      <c r="LNC570" s="263"/>
      <c r="LND570" s="271"/>
      <c r="LNE570" s="271"/>
      <c r="LNF570" s="271"/>
      <c r="LNG570" s="271"/>
      <c r="LNH570" s="271"/>
      <c r="LNI570" s="395"/>
      <c r="LNJ570" s="259"/>
      <c r="LNK570" s="259"/>
      <c r="LNL570" s="394"/>
      <c r="LNM570" s="394"/>
      <c r="LNN570" s="270"/>
      <c r="LNO570" s="263"/>
      <c r="LNP570" s="271"/>
      <c r="LNQ570" s="271"/>
      <c r="LNR570" s="271"/>
      <c r="LNS570" s="271"/>
      <c r="LNT570" s="271"/>
      <c r="LNU570" s="395"/>
      <c r="LNV570" s="259"/>
      <c r="LNW570" s="259"/>
      <c r="LNX570" s="394"/>
      <c r="LNY570" s="394"/>
      <c r="LNZ570" s="270"/>
      <c r="LOA570" s="263"/>
      <c r="LOB570" s="271"/>
      <c r="LOC570" s="271"/>
      <c r="LOD570" s="271"/>
      <c r="LOE570" s="271"/>
      <c r="LOF570" s="271"/>
      <c r="LOG570" s="395"/>
      <c r="LOH570" s="259"/>
      <c r="LOI570" s="259"/>
      <c r="LOJ570" s="394"/>
      <c r="LOK570" s="394"/>
      <c r="LOL570" s="270"/>
      <c r="LOM570" s="263"/>
      <c r="LON570" s="271"/>
      <c r="LOO570" s="271"/>
      <c r="LOP570" s="271"/>
      <c r="LOQ570" s="271"/>
      <c r="LOR570" s="271"/>
      <c r="LOS570" s="395"/>
      <c r="LOT570" s="259"/>
      <c r="LOU570" s="259"/>
      <c r="LOV570" s="394"/>
      <c r="LOW570" s="394"/>
      <c r="LOX570" s="270"/>
      <c r="LOY570" s="263"/>
      <c r="LOZ570" s="271"/>
      <c r="LPA570" s="271"/>
      <c r="LPB570" s="271"/>
      <c r="LPC570" s="271"/>
      <c r="LPD570" s="271"/>
      <c r="LPE570" s="395"/>
      <c r="LPF570" s="259"/>
      <c r="LPG570" s="259"/>
      <c r="LPH570" s="394"/>
      <c r="LPI570" s="394"/>
      <c r="LPJ570" s="270"/>
      <c r="LPK570" s="263"/>
      <c r="LPL570" s="271"/>
      <c r="LPM570" s="271"/>
      <c r="LPN570" s="271"/>
      <c r="LPO570" s="271"/>
      <c r="LPP570" s="271"/>
      <c r="LPQ570" s="395"/>
      <c r="LPR570" s="259"/>
      <c r="LPS570" s="259"/>
      <c r="LPT570" s="394"/>
      <c r="LPU570" s="394"/>
      <c r="LPV570" s="270"/>
      <c r="LPW570" s="263"/>
      <c r="LPX570" s="271"/>
      <c r="LPY570" s="271"/>
      <c r="LPZ570" s="271"/>
      <c r="LQA570" s="271"/>
      <c r="LQB570" s="271"/>
      <c r="LQC570" s="395"/>
      <c r="LQD570" s="259"/>
      <c r="LQE570" s="259"/>
      <c r="LQF570" s="394"/>
      <c r="LQG570" s="394"/>
      <c r="LQH570" s="270"/>
      <c r="LQI570" s="263"/>
      <c r="LQJ570" s="271"/>
      <c r="LQK570" s="271"/>
      <c r="LQL570" s="271"/>
      <c r="LQM570" s="271"/>
      <c r="LQN570" s="271"/>
      <c r="LQO570" s="395"/>
      <c r="LQP570" s="259"/>
      <c r="LQQ570" s="259"/>
      <c r="LQR570" s="394"/>
      <c r="LQS570" s="394"/>
      <c r="LQT570" s="270"/>
      <c r="LQU570" s="263"/>
      <c r="LQV570" s="271"/>
      <c r="LQW570" s="271"/>
      <c r="LQX570" s="271"/>
      <c r="LQY570" s="271"/>
      <c r="LQZ570" s="271"/>
      <c r="LRA570" s="395"/>
      <c r="LRB570" s="259"/>
      <c r="LRC570" s="259"/>
      <c r="LRD570" s="394"/>
      <c r="LRE570" s="394"/>
      <c r="LRF570" s="270"/>
      <c r="LRG570" s="263"/>
      <c r="LRH570" s="271"/>
      <c r="LRI570" s="271"/>
      <c r="LRJ570" s="271"/>
      <c r="LRK570" s="271"/>
      <c r="LRL570" s="271"/>
      <c r="LRM570" s="395"/>
      <c r="LRN570" s="259"/>
      <c r="LRO570" s="259"/>
      <c r="LRP570" s="394"/>
      <c r="LRQ570" s="394"/>
      <c r="LRR570" s="270"/>
      <c r="LRS570" s="263"/>
      <c r="LRT570" s="271"/>
      <c r="LRU570" s="271"/>
      <c r="LRV570" s="271"/>
      <c r="LRW570" s="271"/>
      <c r="LRX570" s="271"/>
      <c r="LRY570" s="395"/>
      <c r="LRZ570" s="259"/>
      <c r="LSA570" s="259"/>
      <c r="LSB570" s="394"/>
      <c r="LSC570" s="394"/>
      <c r="LSD570" s="270"/>
      <c r="LSE570" s="263"/>
      <c r="LSF570" s="271"/>
      <c r="LSG570" s="271"/>
      <c r="LSH570" s="271"/>
      <c r="LSI570" s="271"/>
      <c r="LSJ570" s="271"/>
      <c r="LSK570" s="395"/>
      <c r="LSL570" s="259"/>
      <c r="LSM570" s="259"/>
      <c r="LSN570" s="394"/>
      <c r="LSO570" s="394"/>
      <c r="LSP570" s="270"/>
      <c r="LSQ570" s="263"/>
      <c r="LSR570" s="271"/>
      <c r="LSS570" s="271"/>
      <c r="LST570" s="271"/>
      <c r="LSU570" s="271"/>
      <c r="LSV570" s="271"/>
      <c r="LSW570" s="395"/>
      <c r="LSX570" s="259"/>
      <c r="LSY570" s="259"/>
      <c r="LSZ570" s="394"/>
      <c r="LTA570" s="394"/>
      <c r="LTB570" s="270"/>
      <c r="LTC570" s="263"/>
      <c r="LTD570" s="271"/>
      <c r="LTE570" s="271"/>
      <c r="LTF570" s="271"/>
      <c r="LTG570" s="271"/>
      <c r="LTH570" s="271"/>
      <c r="LTI570" s="395"/>
      <c r="LTJ570" s="259"/>
      <c r="LTK570" s="259"/>
      <c r="LTL570" s="394"/>
      <c r="LTM570" s="394"/>
      <c r="LTN570" s="270"/>
      <c r="LTO570" s="263"/>
      <c r="LTP570" s="271"/>
      <c r="LTQ570" s="271"/>
      <c r="LTR570" s="271"/>
      <c r="LTS570" s="271"/>
      <c r="LTT570" s="271"/>
      <c r="LTU570" s="395"/>
      <c r="LTV570" s="259"/>
      <c r="LTW570" s="259"/>
      <c r="LTX570" s="394"/>
      <c r="LTY570" s="394"/>
      <c r="LTZ570" s="270"/>
      <c r="LUA570" s="263"/>
      <c r="LUB570" s="271"/>
      <c r="LUC570" s="271"/>
      <c r="LUD570" s="271"/>
      <c r="LUE570" s="271"/>
      <c r="LUF570" s="271"/>
      <c r="LUG570" s="395"/>
      <c r="LUH570" s="259"/>
      <c r="LUI570" s="259"/>
      <c r="LUJ570" s="394"/>
      <c r="LUK570" s="394"/>
      <c r="LUL570" s="270"/>
      <c r="LUM570" s="263"/>
      <c r="LUN570" s="271"/>
      <c r="LUO570" s="271"/>
      <c r="LUP570" s="271"/>
      <c r="LUQ570" s="271"/>
      <c r="LUR570" s="271"/>
      <c r="LUS570" s="395"/>
      <c r="LUT570" s="259"/>
      <c r="LUU570" s="259"/>
      <c r="LUV570" s="394"/>
      <c r="LUW570" s="394"/>
      <c r="LUX570" s="270"/>
      <c r="LUY570" s="263"/>
      <c r="LUZ570" s="271"/>
      <c r="LVA570" s="271"/>
      <c r="LVB570" s="271"/>
      <c r="LVC570" s="271"/>
      <c r="LVD570" s="271"/>
      <c r="LVE570" s="395"/>
      <c r="LVF570" s="259"/>
      <c r="LVG570" s="259"/>
      <c r="LVH570" s="394"/>
      <c r="LVI570" s="394"/>
      <c r="LVJ570" s="270"/>
      <c r="LVK570" s="263"/>
      <c r="LVL570" s="271"/>
      <c r="LVM570" s="271"/>
      <c r="LVN570" s="271"/>
      <c r="LVO570" s="271"/>
      <c r="LVP570" s="271"/>
      <c r="LVQ570" s="395"/>
      <c r="LVR570" s="259"/>
      <c r="LVS570" s="259"/>
      <c r="LVT570" s="394"/>
      <c r="LVU570" s="394"/>
      <c r="LVV570" s="270"/>
      <c r="LVW570" s="263"/>
      <c r="LVX570" s="271"/>
      <c r="LVY570" s="271"/>
      <c r="LVZ570" s="271"/>
      <c r="LWA570" s="271"/>
      <c r="LWB570" s="271"/>
      <c r="LWC570" s="395"/>
      <c r="LWD570" s="259"/>
      <c r="LWE570" s="259"/>
      <c r="LWF570" s="394"/>
      <c r="LWG570" s="394"/>
      <c r="LWH570" s="270"/>
      <c r="LWI570" s="263"/>
      <c r="LWJ570" s="271"/>
      <c r="LWK570" s="271"/>
      <c r="LWL570" s="271"/>
      <c r="LWM570" s="271"/>
      <c r="LWN570" s="271"/>
      <c r="LWO570" s="395"/>
      <c r="LWP570" s="259"/>
      <c r="LWQ570" s="259"/>
      <c r="LWR570" s="394"/>
      <c r="LWS570" s="394"/>
      <c r="LWT570" s="270"/>
      <c r="LWU570" s="263"/>
      <c r="LWV570" s="271"/>
      <c r="LWW570" s="271"/>
      <c r="LWX570" s="271"/>
      <c r="LWY570" s="271"/>
      <c r="LWZ570" s="271"/>
      <c r="LXA570" s="395"/>
      <c r="LXB570" s="259"/>
      <c r="LXC570" s="259"/>
      <c r="LXD570" s="394"/>
      <c r="LXE570" s="394"/>
      <c r="LXF570" s="270"/>
      <c r="LXG570" s="263"/>
      <c r="LXH570" s="271"/>
      <c r="LXI570" s="271"/>
      <c r="LXJ570" s="271"/>
      <c r="LXK570" s="271"/>
      <c r="LXL570" s="271"/>
      <c r="LXM570" s="395"/>
      <c r="LXN570" s="259"/>
      <c r="LXO570" s="259"/>
      <c r="LXP570" s="394"/>
      <c r="LXQ570" s="394"/>
      <c r="LXR570" s="270"/>
      <c r="LXS570" s="263"/>
      <c r="LXT570" s="271"/>
      <c r="LXU570" s="271"/>
      <c r="LXV570" s="271"/>
      <c r="LXW570" s="271"/>
      <c r="LXX570" s="271"/>
      <c r="LXY570" s="395"/>
      <c r="LXZ570" s="259"/>
      <c r="LYA570" s="259"/>
      <c r="LYB570" s="394"/>
      <c r="LYC570" s="394"/>
      <c r="LYD570" s="270"/>
      <c r="LYE570" s="263"/>
      <c r="LYF570" s="271"/>
      <c r="LYG570" s="271"/>
      <c r="LYH570" s="271"/>
      <c r="LYI570" s="271"/>
      <c r="LYJ570" s="271"/>
      <c r="LYK570" s="395"/>
      <c r="LYL570" s="259"/>
      <c r="LYM570" s="259"/>
      <c r="LYN570" s="394"/>
      <c r="LYO570" s="394"/>
      <c r="LYP570" s="270"/>
      <c r="LYQ570" s="263"/>
      <c r="LYR570" s="271"/>
      <c r="LYS570" s="271"/>
      <c r="LYT570" s="271"/>
      <c r="LYU570" s="271"/>
      <c r="LYV570" s="271"/>
      <c r="LYW570" s="395"/>
      <c r="LYX570" s="259"/>
      <c r="LYY570" s="259"/>
      <c r="LYZ570" s="394"/>
      <c r="LZA570" s="394"/>
      <c r="LZB570" s="270"/>
      <c r="LZC570" s="263"/>
      <c r="LZD570" s="271"/>
      <c r="LZE570" s="271"/>
      <c r="LZF570" s="271"/>
      <c r="LZG570" s="271"/>
      <c r="LZH570" s="271"/>
      <c r="LZI570" s="395"/>
      <c r="LZJ570" s="259"/>
      <c r="LZK570" s="259"/>
      <c r="LZL570" s="394"/>
      <c r="LZM570" s="394"/>
      <c r="LZN570" s="270"/>
      <c r="LZO570" s="263"/>
      <c r="LZP570" s="271"/>
      <c r="LZQ570" s="271"/>
      <c r="LZR570" s="271"/>
      <c r="LZS570" s="271"/>
      <c r="LZT570" s="271"/>
      <c r="LZU570" s="395"/>
      <c r="LZV570" s="259"/>
      <c r="LZW570" s="259"/>
      <c r="LZX570" s="394"/>
      <c r="LZY570" s="394"/>
      <c r="LZZ570" s="270"/>
      <c r="MAA570" s="263"/>
      <c r="MAB570" s="271"/>
      <c r="MAC570" s="271"/>
      <c r="MAD570" s="271"/>
      <c r="MAE570" s="271"/>
      <c r="MAF570" s="271"/>
      <c r="MAG570" s="395"/>
      <c r="MAH570" s="259"/>
      <c r="MAI570" s="259"/>
      <c r="MAJ570" s="394"/>
      <c r="MAK570" s="394"/>
      <c r="MAL570" s="270"/>
      <c r="MAM570" s="263"/>
      <c r="MAN570" s="271"/>
      <c r="MAO570" s="271"/>
      <c r="MAP570" s="271"/>
      <c r="MAQ570" s="271"/>
      <c r="MAR570" s="271"/>
      <c r="MAS570" s="395"/>
      <c r="MAT570" s="259"/>
      <c r="MAU570" s="259"/>
      <c r="MAV570" s="394"/>
      <c r="MAW570" s="394"/>
      <c r="MAX570" s="270"/>
      <c r="MAY570" s="263"/>
      <c r="MAZ570" s="271"/>
      <c r="MBA570" s="271"/>
      <c r="MBB570" s="271"/>
      <c r="MBC570" s="271"/>
      <c r="MBD570" s="271"/>
      <c r="MBE570" s="395"/>
      <c r="MBF570" s="259"/>
      <c r="MBG570" s="259"/>
      <c r="MBH570" s="394"/>
      <c r="MBI570" s="394"/>
      <c r="MBJ570" s="270"/>
      <c r="MBK570" s="263"/>
      <c r="MBL570" s="271"/>
      <c r="MBM570" s="271"/>
      <c r="MBN570" s="271"/>
      <c r="MBO570" s="271"/>
      <c r="MBP570" s="271"/>
      <c r="MBQ570" s="395"/>
      <c r="MBR570" s="259"/>
      <c r="MBS570" s="259"/>
      <c r="MBT570" s="394"/>
      <c r="MBU570" s="394"/>
      <c r="MBV570" s="270"/>
      <c r="MBW570" s="263"/>
      <c r="MBX570" s="271"/>
      <c r="MBY570" s="271"/>
      <c r="MBZ570" s="271"/>
      <c r="MCA570" s="271"/>
      <c r="MCB570" s="271"/>
      <c r="MCC570" s="395"/>
      <c r="MCD570" s="259"/>
      <c r="MCE570" s="259"/>
      <c r="MCF570" s="394"/>
      <c r="MCG570" s="394"/>
      <c r="MCH570" s="270"/>
      <c r="MCI570" s="263"/>
      <c r="MCJ570" s="271"/>
      <c r="MCK570" s="271"/>
      <c r="MCL570" s="271"/>
      <c r="MCM570" s="271"/>
      <c r="MCN570" s="271"/>
      <c r="MCO570" s="395"/>
      <c r="MCP570" s="259"/>
      <c r="MCQ570" s="259"/>
      <c r="MCR570" s="394"/>
      <c r="MCS570" s="394"/>
      <c r="MCT570" s="270"/>
      <c r="MCU570" s="263"/>
      <c r="MCV570" s="271"/>
      <c r="MCW570" s="271"/>
      <c r="MCX570" s="271"/>
      <c r="MCY570" s="271"/>
      <c r="MCZ570" s="271"/>
      <c r="MDA570" s="395"/>
      <c r="MDB570" s="259"/>
      <c r="MDC570" s="259"/>
      <c r="MDD570" s="394"/>
      <c r="MDE570" s="394"/>
      <c r="MDF570" s="270"/>
      <c r="MDG570" s="263"/>
      <c r="MDH570" s="271"/>
      <c r="MDI570" s="271"/>
      <c r="MDJ570" s="271"/>
      <c r="MDK570" s="271"/>
      <c r="MDL570" s="271"/>
      <c r="MDM570" s="395"/>
      <c r="MDN570" s="259"/>
      <c r="MDO570" s="259"/>
      <c r="MDP570" s="394"/>
      <c r="MDQ570" s="394"/>
      <c r="MDR570" s="270"/>
      <c r="MDS570" s="263"/>
      <c r="MDT570" s="271"/>
      <c r="MDU570" s="271"/>
      <c r="MDV570" s="271"/>
      <c r="MDW570" s="271"/>
      <c r="MDX570" s="271"/>
      <c r="MDY570" s="395"/>
      <c r="MDZ570" s="259"/>
      <c r="MEA570" s="259"/>
      <c r="MEB570" s="394"/>
      <c r="MEC570" s="394"/>
      <c r="MED570" s="270"/>
      <c r="MEE570" s="263"/>
      <c r="MEF570" s="271"/>
      <c r="MEG570" s="271"/>
      <c r="MEH570" s="271"/>
      <c r="MEI570" s="271"/>
      <c r="MEJ570" s="271"/>
      <c r="MEK570" s="395"/>
      <c r="MEL570" s="259"/>
      <c r="MEM570" s="259"/>
      <c r="MEN570" s="394"/>
      <c r="MEO570" s="394"/>
      <c r="MEP570" s="270"/>
      <c r="MEQ570" s="263"/>
      <c r="MER570" s="271"/>
      <c r="MES570" s="271"/>
      <c r="MET570" s="271"/>
      <c r="MEU570" s="271"/>
      <c r="MEV570" s="271"/>
      <c r="MEW570" s="395"/>
      <c r="MEX570" s="259"/>
      <c r="MEY570" s="259"/>
      <c r="MEZ570" s="394"/>
      <c r="MFA570" s="394"/>
      <c r="MFB570" s="270"/>
      <c r="MFC570" s="263"/>
      <c r="MFD570" s="271"/>
      <c r="MFE570" s="271"/>
      <c r="MFF570" s="271"/>
      <c r="MFG570" s="271"/>
      <c r="MFH570" s="271"/>
      <c r="MFI570" s="395"/>
      <c r="MFJ570" s="259"/>
      <c r="MFK570" s="259"/>
      <c r="MFL570" s="394"/>
      <c r="MFM570" s="394"/>
      <c r="MFN570" s="270"/>
      <c r="MFO570" s="263"/>
      <c r="MFP570" s="271"/>
      <c r="MFQ570" s="271"/>
      <c r="MFR570" s="271"/>
      <c r="MFS570" s="271"/>
      <c r="MFT570" s="271"/>
      <c r="MFU570" s="395"/>
      <c r="MFV570" s="259"/>
      <c r="MFW570" s="259"/>
      <c r="MFX570" s="394"/>
      <c r="MFY570" s="394"/>
      <c r="MFZ570" s="270"/>
      <c r="MGA570" s="263"/>
      <c r="MGB570" s="271"/>
      <c r="MGC570" s="271"/>
      <c r="MGD570" s="271"/>
      <c r="MGE570" s="271"/>
      <c r="MGF570" s="271"/>
      <c r="MGG570" s="395"/>
      <c r="MGH570" s="259"/>
      <c r="MGI570" s="259"/>
      <c r="MGJ570" s="394"/>
      <c r="MGK570" s="394"/>
      <c r="MGL570" s="270"/>
      <c r="MGM570" s="263"/>
      <c r="MGN570" s="271"/>
      <c r="MGO570" s="271"/>
      <c r="MGP570" s="271"/>
      <c r="MGQ570" s="271"/>
      <c r="MGR570" s="271"/>
      <c r="MGS570" s="395"/>
      <c r="MGT570" s="259"/>
      <c r="MGU570" s="259"/>
      <c r="MGV570" s="394"/>
      <c r="MGW570" s="394"/>
      <c r="MGX570" s="270"/>
      <c r="MGY570" s="263"/>
      <c r="MGZ570" s="271"/>
      <c r="MHA570" s="271"/>
      <c r="MHB570" s="271"/>
      <c r="MHC570" s="271"/>
      <c r="MHD570" s="271"/>
      <c r="MHE570" s="395"/>
      <c r="MHF570" s="259"/>
      <c r="MHG570" s="259"/>
      <c r="MHH570" s="394"/>
      <c r="MHI570" s="394"/>
      <c r="MHJ570" s="270"/>
      <c r="MHK570" s="263"/>
      <c r="MHL570" s="271"/>
      <c r="MHM570" s="271"/>
      <c r="MHN570" s="271"/>
      <c r="MHO570" s="271"/>
      <c r="MHP570" s="271"/>
      <c r="MHQ570" s="395"/>
      <c r="MHR570" s="259"/>
      <c r="MHS570" s="259"/>
      <c r="MHT570" s="394"/>
      <c r="MHU570" s="394"/>
      <c r="MHV570" s="270"/>
      <c r="MHW570" s="263"/>
      <c r="MHX570" s="271"/>
      <c r="MHY570" s="271"/>
      <c r="MHZ570" s="271"/>
      <c r="MIA570" s="271"/>
      <c r="MIB570" s="271"/>
      <c r="MIC570" s="395"/>
      <c r="MID570" s="259"/>
      <c r="MIE570" s="259"/>
      <c r="MIF570" s="394"/>
      <c r="MIG570" s="394"/>
      <c r="MIH570" s="270"/>
      <c r="MII570" s="263"/>
      <c r="MIJ570" s="271"/>
      <c r="MIK570" s="271"/>
      <c r="MIL570" s="271"/>
      <c r="MIM570" s="271"/>
      <c r="MIN570" s="271"/>
      <c r="MIO570" s="395"/>
      <c r="MIP570" s="259"/>
      <c r="MIQ570" s="259"/>
      <c r="MIR570" s="394"/>
      <c r="MIS570" s="394"/>
      <c r="MIT570" s="270"/>
      <c r="MIU570" s="263"/>
      <c r="MIV570" s="271"/>
      <c r="MIW570" s="271"/>
      <c r="MIX570" s="271"/>
      <c r="MIY570" s="271"/>
      <c r="MIZ570" s="271"/>
      <c r="MJA570" s="395"/>
      <c r="MJB570" s="259"/>
      <c r="MJC570" s="259"/>
      <c r="MJD570" s="394"/>
      <c r="MJE570" s="394"/>
      <c r="MJF570" s="270"/>
      <c r="MJG570" s="263"/>
      <c r="MJH570" s="271"/>
      <c r="MJI570" s="271"/>
      <c r="MJJ570" s="271"/>
      <c r="MJK570" s="271"/>
      <c r="MJL570" s="271"/>
      <c r="MJM570" s="395"/>
      <c r="MJN570" s="259"/>
      <c r="MJO570" s="259"/>
      <c r="MJP570" s="394"/>
      <c r="MJQ570" s="394"/>
      <c r="MJR570" s="270"/>
      <c r="MJS570" s="263"/>
      <c r="MJT570" s="271"/>
      <c r="MJU570" s="271"/>
      <c r="MJV570" s="271"/>
      <c r="MJW570" s="271"/>
      <c r="MJX570" s="271"/>
      <c r="MJY570" s="395"/>
      <c r="MJZ570" s="259"/>
      <c r="MKA570" s="259"/>
      <c r="MKB570" s="394"/>
      <c r="MKC570" s="394"/>
      <c r="MKD570" s="270"/>
      <c r="MKE570" s="263"/>
      <c r="MKF570" s="271"/>
      <c r="MKG570" s="271"/>
      <c r="MKH570" s="271"/>
      <c r="MKI570" s="271"/>
      <c r="MKJ570" s="271"/>
      <c r="MKK570" s="395"/>
      <c r="MKL570" s="259"/>
      <c r="MKM570" s="259"/>
      <c r="MKN570" s="394"/>
      <c r="MKO570" s="394"/>
      <c r="MKP570" s="270"/>
      <c r="MKQ570" s="263"/>
      <c r="MKR570" s="271"/>
      <c r="MKS570" s="271"/>
      <c r="MKT570" s="271"/>
      <c r="MKU570" s="271"/>
      <c r="MKV570" s="271"/>
      <c r="MKW570" s="395"/>
      <c r="MKX570" s="259"/>
      <c r="MKY570" s="259"/>
      <c r="MKZ570" s="394"/>
      <c r="MLA570" s="394"/>
      <c r="MLB570" s="270"/>
      <c r="MLC570" s="263"/>
      <c r="MLD570" s="271"/>
      <c r="MLE570" s="271"/>
      <c r="MLF570" s="271"/>
      <c r="MLG570" s="271"/>
      <c r="MLH570" s="271"/>
      <c r="MLI570" s="395"/>
      <c r="MLJ570" s="259"/>
      <c r="MLK570" s="259"/>
      <c r="MLL570" s="394"/>
      <c r="MLM570" s="394"/>
      <c r="MLN570" s="270"/>
      <c r="MLO570" s="263"/>
      <c r="MLP570" s="271"/>
      <c r="MLQ570" s="271"/>
      <c r="MLR570" s="271"/>
      <c r="MLS570" s="271"/>
      <c r="MLT570" s="271"/>
      <c r="MLU570" s="395"/>
      <c r="MLV570" s="259"/>
      <c r="MLW570" s="259"/>
      <c r="MLX570" s="394"/>
      <c r="MLY570" s="394"/>
      <c r="MLZ570" s="270"/>
      <c r="MMA570" s="263"/>
      <c r="MMB570" s="271"/>
      <c r="MMC570" s="271"/>
      <c r="MMD570" s="271"/>
      <c r="MME570" s="271"/>
      <c r="MMF570" s="271"/>
      <c r="MMG570" s="395"/>
      <c r="MMH570" s="259"/>
      <c r="MMI570" s="259"/>
      <c r="MMJ570" s="394"/>
      <c r="MMK570" s="394"/>
      <c r="MML570" s="270"/>
      <c r="MMM570" s="263"/>
      <c r="MMN570" s="271"/>
      <c r="MMO570" s="271"/>
      <c r="MMP570" s="271"/>
      <c r="MMQ570" s="271"/>
      <c r="MMR570" s="271"/>
      <c r="MMS570" s="395"/>
      <c r="MMT570" s="259"/>
      <c r="MMU570" s="259"/>
      <c r="MMV570" s="394"/>
      <c r="MMW570" s="394"/>
      <c r="MMX570" s="270"/>
      <c r="MMY570" s="263"/>
      <c r="MMZ570" s="271"/>
      <c r="MNA570" s="271"/>
      <c r="MNB570" s="271"/>
      <c r="MNC570" s="271"/>
      <c r="MND570" s="271"/>
      <c r="MNE570" s="395"/>
      <c r="MNF570" s="259"/>
      <c r="MNG570" s="259"/>
      <c r="MNH570" s="394"/>
      <c r="MNI570" s="394"/>
      <c r="MNJ570" s="270"/>
      <c r="MNK570" s="263"/>
      <c r="MNL570" s="271"/>
      <c r="MNM570" s="271"/>
      <c r="MNN570" s="271"/>
      <c r="MNO570" s="271"/>
      <c r="MNP570" s="271"/>
      <c r="MNQ570" s="395"/>
      <c r="MNR570" s="259"/>
      <c r="MNS570" s="259"/>
      <c r="MNT570" s="394"/>
      <c r="MNU570" s="394"/>
      <c r="MNV570" s="270"/>
      <c r="MNW570" s="263"/>
      <c r="MNX570" s="271"/>
      <c r="MNY570" s="271"/>
      <c r="MNZ570" s="271"/>
      <c r="MOA570" s="271"/>
      <c r="MOB570" s="271"/>
      <c r="MOC570" s="395"/>
      <c r="MOD570" s="259"/>
      <c r="MOE570" s="259"/>
      <c r="MOF570" s="394"/>
      <c r="MOG570" s="394"/>
      <c r="MOH570" s="270"/>
      <c r="MOI570" s="263"/>
      <c r="MOJ570" s="271"/>
      <c r="MOK570" s="271"/>
      <c r="MOL570" s="271"/>
      <c r="MOM570" s="271"/>
      <c r="MON570" s="271"/>
      <c r="MOO570" s="395"/>
      <c r="MOP570" s="259"/>
      <c r="MOQ570" s="259"/>
      <c r="MOR570" s="394"/>
      <c r="MOS570" s="394"/>
      <c r="MOT570" s="270"/>
      <c r="MOU570" s="263"/>
      <c r="MOV570" s="271"/>
      <c r="MOW570" s="271"/>
      <c r="MOX570" s="271"/>
      <c r="MOY570" s="271"/>
      <c r="MOZ570" s="271"/>
      <c r="MPA570" s="395"/>
      <c r="MPB570" s="259"/>
      <c r="MPC570" s="259"/>
      <c r="MPD570" s="394"/>
      <c r="MPE570" s="394"/>
      <c r="MPF570" s="270"/>
      <c r="MPG570" s="263"/>
      <c r="MPH570" s="271"/>
      <c r="MPI570" s="271"/>
      <c r="MPJ570" s="271"/>
      <c r="MPK570" s="271"/>
      <c r="MPL570" s="271"/>
      <c r="MPM570" s="395"/>
      <c r="MPN570" s="259"/>
      <c r="MPO570" s="259"/>
      <c r="MPP570" s="394"/>
      <c r="MPQ570" s="394"/>
      <c r="MPR570" s="270"/>
      <c r="MPS570" s="263"/>
      <c r="MPT570" s="271"/>
      <c r="MPU570" s="271"/>
      <c r="MPV570" s="271"/>
      <c r="MPW570" s="271"/>
      <c r="MPX570" s="271"/>
      <c r="MPY570" s="395"/>
      <c r="MPZ570" s="259"/>
      <c r="MQA570" s="259"/>
      <c r="MQB570" s="394"/>
      <c r="MQC570" s="394"/>
      <c r="MQD570" s="270"/>
      <c r="MQE570" s="263"/>
      <c r="MQF570" s="271"/>
      <c r="MQG570" s="271"/>
      <c r="MQH570" s="271"/>
      <c r="MQI570" s="271"/>
      <c r="MQJ570" s="271"/>
      <c r="MQK570" s="395"/>
      <c r="MQL570" s="259"/>
      <c r="MQM570" s="259"/>
      <c r="MQN570" s="394"/>
      <c r="MQO570" s="394"/>
      <c r="MQP570" s="270"/>
      <c r="MQQ570" s="263"/>
      <c r="MQR570" s="271"/>
      <c r="MQS570" s="271"/>
      <c r="MQT570" s="271"/>
      <c r="MQU570" s="271"/>
      <c r="MQV570" s="271"/>
      <c r="MQW570" s="395"/>
      <c r="MQX570" s="259"/>
      <c r="MQY570" s="259"/>
      <c r="MQZ570" s="394"/>
      <c r="MRA570" s="394"/>
      <c r="MRB570" s="270"/>
      <c r="MRC570" s="263"/>
      <c r="MRD570" s="271"/>
      <c r="MRE570" s="271"/>
      <c r="MRF570" s="271"/>
      <c r="MRG570" s="271"/>
      <c r="MRH570" s="271"/>
      <c r="MRI570" s="395"/>
      <c r="MRJ570" s="259"/>
      <c r="MRK570" s="259"/>
      <c r="MRL570" s="394"/>
      <c r="MRM570" s="394"/>
      <c r="MRN570" s="270"/>
      <c r="MRO570" s="263"/>
      <c r="MRP570" s="271"/>
      <c r="MRQ570" s="271"/>
      <c r="MRR570" s="271"/>
      <c r="MRS570" s="271"/>
      <c r="MRT570" s="271"/>
      <c r="MRU570" s="395"/>
      <c r="MRV570" s="259"/>
      <c r="MRW570" s="259"/>
      <c r="MRX570" s="394"/>
      <c r="MRY570" s="394"/>
      <c r="MRZ570" s="270"/>
      <c r="MSA570" s="263"/>
      <c r="MSB570" s="271"/>
      <c r="MSC570" s="271"/>
      <c r="MSD570" s="271"/>
      <c r="MSE570" s="271"/>
      <c r="MSF570" s="271"/>
      <c r="MSG570" s="395"/>
      <c r="MSH570" s="259"/>
      <c r="MSI570" s="259"/>
      <c r="MSJ570" s="394"/>
      <c r="MSK570" s="394"/>
      <c r="MSL570" s="270"/>
      <c r="MSM570" s="263"/>
      <c r="MSN570" s="271"/>
      <c r="MSO570" s="271"/>
      <c r="MSP570" s="271"/>
      <c r="MSQ570" s="271"/>
      <c r="MSR570" s="271"/>
      <c r="MSS570" s="395"/>
      <c r="MST570" s="259"/>
      <c r="MSU570" s="259"/>
      <c r="MSV570" s="394"/>
      <c r="MSW570" s="394"/>
      <c r="MSX570" s="270"/>
      <c r="MSY570" s="263"/>
      <c r="MSZ570" s="271"/>
      <c r="MTA570" s="271"/>
      <c r="MTB570" s="271"/>
      <c r="MTC570" s="271"/>
      <c r="MTD570" s="271"/>
      <c r="MTE570" s="395"/>
      <c r="MTF570" s="259"/>
      <c r="MTG570" s="259"/>
      <c r="MTH570" s="394"/>
      <c r="MTI570" s="394"/>
      <c r="MTJ570" s="270"/>
      <c r="MTK570" s="263"/>
      <c r="MTL570" s="271"/>
      <c r="MTM570" s="271"/>
      <c r="MTN570" s="271"/>
      <c r="MTO570" s="271"/>
      <c r="MTP570" s="271"/>
      <c r="MTQ570" s="395"/>
      <c r="MTR570" s="259"/>
      <c r="MTS570" s="259"/>
      <c r="MTT570" s="394"/>
      <c r="MTU570" s="394"/>
      <c r="MTV570" s="270"/>
      <c r="MTW570" s="263"/>
      <c r="MTX570" s="271"/>
      <c r="MTY570" s="271"/>
      <c r="MTZ570" s="271"/>
      <c r="MUA570" s="271"/>
      <c r="MUB570" s="271"/>
      <c r="MUC570" s="395"/>
      <c r="MUD570" s="259"/>
      <c r="MUE570" s="259"/>
      <c r="MUF570" s="394"/>
      <c r="MUG570" s="394"/>
      <c r="MUH570" s="270"/>
      <c r="MUI570" s="263"/>
      <c r="MUJ570" s="271"/>
      <c r="MUK570" s="271"/>
      <c r="MUL570" s="271"/>
      <c r="MUM570" s="271"/>
      <c r="MUN570" s="271"/>
      <c r="MUO570" s="395"/>
      <c r="MUP570" s="259"/>
      <c r="MUQ570" s="259"/>
      <c r="MUR570" s="394"/>
      <c r="MUS570" s="394"/>
      <c r="MUT570" s="270"/>
      <c r="MUU570" s="263"/>
      <c r="MUV570" s="271"/>
      <c r="MUW570" s="271"/>
      <c r="MUX570" s="271"/>
      <c r="MUY570" s="271"/>
      <c r="MUZ570" s="271"/>
      <c r="MVA570" s="395"/>
      <c r="MVB570" s="259"/>
      <c r="MVC570" s="259"/>
      <c r="MVD570" s="394"/>
      <c r="MVE570" s="394"/>
      <c r="MVF570" s="270"/>
      <c r="MVG570" s="263"/>
      <c r="MVH570" s="271"/>
      <c r="MVI570" s="271"/>
      <c r="MVJ570" s="271"/>
      <c r="MVK570" s="271"/>
      <c r="MVL570" s="271"/>
      <c r="MVM570" s="395"/>
      <c r="MVN570" s="259"/>
      <c r="MVO570" s="259"/>
      <c r="MVP570" s="394"/>
      <c r="MVQ570" s="394"/>
      <c r="MVR570" s="270"/>
      <c r="MVS570" s="263"/>
      <c r="MVT570" s="271"/>
      <c r="MVU570" s="271"/>
      <c r="MVV570" s="271"/>
      <c r="MVW570" s="271"/>
      <c r="MVX570" s="271"/>
      <c r="MVY570" s="395"/>
      <c r="MVZ570" s="259"/>
      <c r="MWA570" s="259"/>
      <c r="MWB570" s="394"/>
      <c r="MWC570" s="394"/>
      <c r="MWD570" s="270"/>
      <c r="MWE570" s="263"/>
      <c r="MWF570" s="271"/>
      <c r="MWG570" s="271"/>
      <c r="MWH570" s="271"/>
      <c r="MWI570" s="271"/>
      <c r="MWJ570" s="271"/>
      <c r="MWK570" s="395"/>
      <c r="MWL570" s="259"/>
      <c r="MWM570" s="259"/>
      <c r="MWN570" s="394"/>
      <c r="MWO570" s="394"/>
      <c r="MWP570" s="270"/>
      <c r="MWQ570" s="263"/>
      <c r="MWR570" s="271"/>
      <c r="MWS570" s="271"/>
      <c r="MWT570" s="271"/>
      <c r="MWU570" s="271"/>
      <c r="MWV570" s="271"/>
      <c r="MWW570" s="395"/>
      <c r="MWX570" s="259"/>
      <c r="MWY570" s="259"/>
      <c r="MWZ570" s="394"/>
      <c r="MXA570" s="394"/>
      <c r="MXB570" s="270"/>
      <c r="MXC570" s="263"/>
      <c r="MXD570" s="271"/>
      <c r="MXE570" s="271"/>
      <c r="MXF570" s="271"/>
      <c r="MXG570" s="271"/>
      <c r="MXH570" s="271"/>
      <c r="MXI570" s="395"/>
      <c r="MXJ570" s="259"/>
      <c r="MXK570" s="259"/>
      <c r="MXL570" s="394"/>
      <c r="MXM570" s="394"/>
      <c r="MXN570" s="270"/>
      <c r="MXO570" s="263"/>
      <c r="MXP570" s="271"/>
      <c r="MXQ570" s="271"/>
      <c r="MXR570" s="271"/>
      <c r="MXS570" s="271"/>
      <c r="MXT570" s="271"/>
      <c r="MXU570" s="395"/>
      <c r="MXV570" s="259"/>
      <c r="MXW570" s="259"/>
      <c r="MXX570" s="394"/>
      <c r="MXY570" s="394"/>
      <c r="MXZ570" s="270"/>
      <c r="MYA570" s="263"/>
      <c r="MYB570" s="271"/>
      <c r="MYC570" s="271"/>
      <c r="MYD570" s="271"/>
      <c r="MYE570" s="271"/>
      <c r="MYF570" s="271"/>
      <c r="MYG570" s="395"/>
      <c r="MYH570" s="259"/>
      <c r="MYI570" s="259"/>
      <c r="MYJ570" s="394"/>
      <c r="MYK570" s="394"/>
      <c r="MYL570" s="270"/>
      <c r="MYM570" s="263"/>
      <c r="MYN570" s="271"/>
      <c r="MYO570" s="271"/>
      <c r="MYP570" s="271"/>
      <c r="MYQ570" s="271"/>
      <c r="MYR570" s="271"/>
      <c r="MYS570" s="395"/>
      <c r="MYT570" s="259"/>
      <c r="MYU570" s="259"/>
      <c r="MYV570" s="394"/>
      <c r="MYW570" s="394"/>
      <c r="MYX570" s="270"/>
      <c r="MYY570" s="263"/>
      <c r="MYZ570" s="271"/>
      <c r="MZA570" s="271"/>
      <c r="MZB570" s="271"/>
      <c r="MZC570" s="271"/>
      <c r="MZD570" s="271"/>
      <c r="MZE570" s="395"/>
      <c r="MZF570" s="259"/>
      <c r="MZG570" s="259"/>
      <c r="MZH570" s="394"/>
      <c r="MZI570" s="394"/>
      <c r="MZJ570" s="270"/>
      <c r="MZK570" s="263"/>
      <c r="MZL570" s="271"/>
      <c r="MZM570" s="271"/>
      <c r="MZN570" s="271"/>
      <c r="MZO570" s="271"/>
      <c r="MZP570" s="271"/>
      <c r="MZQ570" s="395"/>
      <c r="MZR570" s="259"/>
      <c r="MZS570" s="259"/>
      <c r="MZT570" s="394"/>
      <c r="MZU570" s="394"/>
      <c r="MZV570" s="270"/>
      <c r="MZW570" s="263"/>
      <c r="MZX570" s="271"/>
      <c r="MZY570" s="271"/>
      <c r="MZZ570" s="271"/>
      <c r="NAA570" s="271"/>
      <c r="NAB570" s="271"/>
      <c r="NAC570" s="395"/>
      <c r="NAD570" s="259"/>
      <c r="NAE570" s="259"/>
      <c r="NAF570" s="394"/>
      <c r="NAG570" s="394"/>
      <c r="NAH570" s="270"/>
      <c r="NAI570" s="263"/>
      <c r="NAJ570" s="271"/>
      <c r="NAK570" s="271"/>
      <c r="NAL570" s="271"/>
      <c r="NAM570" s="271"/>
      <c r="NAN570" s="271"/>
      <c r="NAO570" s="395"/>
      <c r="NAP570" s="259"/>
      <c r="NAQ570" s="259"/>
      <c r="NAR570" s="394"/>
      <c r="NAS570" s="394"/>
      <c r="NAT570" s="270"/>
      <c r="NAU570" s="263"/>
      <c r="NAV570" s="271"/>
      <c r="NAW570" s="271"/>
      <c r="NAX570" s="271"/>
      <c r="NAY570" s="271"/>
      <c r="NAZ570" s="271"/>
      <c r="NBA570" s="395"/>
      <c r="NBB570" s="259"/>
      <c r="NBC570" s="259"/>
      <c r="NBD570" s="394"/>
      <c r="NBE570" s="394"/>
      <c r="NBF570" s="270"/>
      <c r="NBG570" s="263"/>
      <c r="NBH570" s="271"/>
      <c r="NBI570" s="271"/>
      <c r="NBJ570" s="271"/>
      <c r="NBK570" s="271"/>
      <c r="NBL570" s="271"/>
      <c r="NBM570" s="395"/>
      <c r="NBN570" s="259"/>
      <c r="NBO570" s="259"/>
      <c r="NBP570" s="394"/>
      <c r="NBQ570" s="394"/>
      <c r="NBR570" s="270"/>
      <c r="NBS570" s="263"/>
      <c r="NBT570" s="271"/>
      <c r="NBU570" s="271"/>
      <c r="NBV570" s="271"/>
      <c r="NBW570" s="271"/>
      <c r="NBX570" s="271"/>
      <c r="NBY570" s="395"/>
      <c r="NBZ570" s="259"/>
      <c r="NCA570" s="259"/>
      <c r="NCB570" s="394"/>
      <c r="NCC570" s="394"/>
      <c r="NCD570" s="270"/>
      <c r="NCE570" s="263"/>
      <c r="NCF570" s="271"/>
      <c r="NCG570" s="271"/>
      <c r="NCH570" s="271"/>
      <c r="NCI570" s="271"/>
      <c r="NCJ570" s="271"/>
      <c r="NCK570" s="395"/>
      <c r="NCL570" s="259"/>
      <c r="NCM570" s="259"/>
      <c r="NCN570" s="394"/>
      <c r="NCO570" s="394"/>
      <c r="NCP570" s="270"/>
      <c r="NCQ570" s="263"/>
      <c r="NCR570" s="271"/>
      <c r="NCS570" s="271"/>
      <c r="NCT570" s="271"/>
      <c r="NCU570" s="271"/>
      <c r="NCV570" s="271"/>
      <c r="NCW570" s="395"/>
      <c r="NCX570" s="259"/>
      <c r="NCY570" s="259"/>
      <c r="NCZ570" s="394"/>
      <c r="NDA570" s="394"/>
      <c r="NDB570" s="270"/>
      <c r="NDC570" s="263"/>
      <c r="NDD570" s="271"/>
      <c r="NDE570" s="271"/>
      <c r="NDF570" s="271"/>
      <c r="NDG570" s="271"/>
      <c r="NDH570" s="271"/>
      <c r="NDI570" s="395"/>
      <c r="NDJ570" s="259"/>
      <c r="NDK570" s="259"/>
      <c r="NDL570" s="394"/>
      <c r="NDM570" s="394"/>
      <c r="NDN570" s="270"/>
      <c r="NDO570" s="263"/>
      <c r="NDP570" s="271"/>
      <c r="NDQ570" s="271"/>
      <c r="NDR570" s="271"/>
      <c r="NDS570" s="271"/>
      <c r="NDT570" s="271"/>
      <c r="NDU570" s="395"/>
      <c r="NDV570" s="259"/>
      <c r="NDW570" s="259"/>
      <c r="NDX570" s="394"/>
      <c r="NDY570" s="394"/>
      <c r="NDZ570" s="270"/>
      <c r="NEA570" s="263"/>
      <c r="NEB570" s="271"/>
      <c r="NEC570" s="271"/>
      <c r="NED570" s="271"/>
      <c r="NEE570" s="271"/>
      <c r="NEF570" s="271"/>
      <c r="NEG570" s="395"/>
      <c r="NEH570" s="259"/>
      <c r="NEI570" s="259"/>
      <c r="NEJ570" s="394"/>
      <c r="NEK570" s="394"/>
      <c r="NEL570" s="270"/>
      <c r="NEM570" s="263"/>
      <c r="NEN570" s="271"/>
      <c r="NEO570" s="271"/>
      <c r="NEP570" s="271"/>
      <c r="NEQ570" s="271"/>
      <c r="NER570" s="271"/>
      <c r="NES570" s="395"/>
      <c r="NET570" s="259"/>
      <c r="NEU570" s="259"/>
      <c r="NEV570" s="394"/>
      <c r="NEW570" s="394"/>
      <c r="NEX570" s="270"/>
      <c r="NEY570" s="263"/>
      <c r="NEZ570" s="271"/>
      <c r="NFA570" s="271"/>
      <c r="NFB570" s="271"/>
      <c r="NFC570" s="271"/>
      <c r="NFD570" s="271"/>
      <c r="NFE570" s="395"/>
      <c r="NFF570" s="259"/>
      <c r="NFG570" s="259"/>
      <c r="NFH570" s="394"/>
      <c r="NFI570" s="394"/>
      <c r="NFJ570" s="270"/>
      <c r="NFK570" s="263"/>
      <c r="NFL570" s="271"/>
      <c r="NFM570" s="271"/>
      <c r="NFN570" s="271"/>
      <c r="NFO570" s="271"/>
      <c r="NFP570" s="271"/>
      <c r="NFQ570" s="395"/>
      <c r="NFR570" s="259"/>
      <c r="NFS570" s="259"/>
      <c r="NFT570" s="394"/>
      <c r="NFU570" s="394"/>
      <c r="NFV570" s="270"/>
      <c r="NFW570" s="263"/>
      <c r="NFX570" s="271"/>
      <c r="NFY570" s="271"/>
      <c r="NFZ570" s="271"/>
      <c r="NGA570" s="271"/>
      <c r="NGB570" s="271"/>
      <c r="NGC570" s="395"/>
      <c r="NGD570" s="259"/>
      <c r="NGE570" s="259"/>
      <c r="NGF570" s="394"/>
      <c r="NGG570" s="394"/>
      <c r="NGH570" s="270"/>
      <c r="NGI570" s="263"/>
      <c r="NGJ570" s="271"/>
      <c r="NGK570" s="271"/>
      <c r="NGL570" s="271"/>
      <c r="NGM570" s="271"/>
      <c r="NGN570" s="271"/>
      <c r="NGO570" s="395"/>
      <c r="NGP570" s="259"/>
      <c r="NGQ570" s="259"/>
      <c r="NGR570" s="394"/>
      <c r="NGS570" s="394"/>
      <c r="NGT570" s="270"/>
      <c r="NGU570" s="263"/>
      <c r="NGV570" s="271"/>
      <c r="NGW570" s="271"/>
      <c r="NGX570" s="271"/>
      <c r="NGY570" s="271"/>
      <c r="NGZ570" s="271"/>
      <c r="NHA570" s="395"/>
      <c r="NHB570" s="259"/>
      <c r="NHC570" s="259"/>
      <c r="NHD570" s="394"/>
      <c r="NHE570" s="394"/>
      <c r="NHF570" s="270"/>
      <c r="NHG570" s="263"/>
      <c r="NHH570" s="271"/>
      <c r="NHI570" s="271"/>
      <c r="NHJ570" s="271"/>
      <c r="NHK570" s="271"/>
      <c r="NHL570" s="271"/>
      <c r="NHM570" s="395"/>
      <c r="NHN570" s="259"/>
      <c r="NHO570" s="259"/>
      <c r="NHP570" s="394"/>
      <c r="NHQ570" s="394"/>
      <c r="NHR570" s="270"/>
      <c r="NHS570" s="263"/>
      <c r="NHT570" s="271"/>
      <c r="NHU570" s="271"/>
      <c r="NHV570" s="271"/>
      <c r="NHW570" s="271"/>
      <c r="NHX570" s="271"/>
      <c r="NHY570" s="395"/>
      <c r="NHZ570" s="259"/>
      <c r="NIA570" s="259"/>
      <c r="NIB570" s="394"/>
      <c r="NIC570" s="394"/>
      <c r="NID570" s="270"/>
      <c r="NIE570" s="263"/>
      <c r="NIF570" s="271"/>
      <c r="NIG570" s="271"/>
      <c r="NIH570" s="271"/>
      <c r="NII570" s="271"/>
      <c r="NIJ570" s="271"/>
      <c r="NIK570" s="395"/>
      <c r="NIL570" s="259"/>
      <c r="NIM570" s="259"/>
      <c r="NIN570" s="394"/>
      <c r="NIO570" s="394"/>
      <c r="NIP570" s="270"/>
      <c r="NIQ570" s="263"/>
      <c r="NIR570" s="271"/>
      <c r="NIS570" s="271"/>
      <c r="NIT570" s="271"/>
      <c r="NIU570" s="271"/>
      <c r="NIV570" s="271"/>
      <c r="NIW570" s="395"/>
      <c r="NIX570" s="259"/>
      <c r="NIY570" s="259"/>
      <c r="NIZ570" s="394"/>
      <c r="NJA570" s="394"/>
      <c r="NJB570" s="270"/>
      <c r="NJC570" s="263"/>
      <c r="NJD570" s="271"/>
      <c r="NJE570" s="271"/>
      <c r="NJF570" s="271"/>
      <c r="NJG570" s="271"/>
      <c r="NJH570" s="271"/>
      <c r="NJI570" s="395"/>
      <c r="NJJ570" s="259"/>
      <c r="NJK570" s="259"/>
      <c r="NJL570" s="394"/>
      <c r="NJM570" s="394"/>
      <c r="NJN570" s="270"/>
      <c r="NJO570" s="263"/>
      <c r="NJP570" s="271"/>
      <c r="NJQ570" s="271"/>
      <c r="NJR570" s="271"/>
      <c r="NJS570" s="271"/>
      <c r="NJT570" s="271"/>
      <c r="NJU570" s="395"/>
      <c r="NJV570" s="259"/>
      <c r="NJW570" s="259"/>
      <c r="NJX570" s="394"/>
      <c r="NJY570" s="394"/>
      <c r="NJZ570" s="270"/>
      <c r="NKA570" s="263"/>
      <c r="NKB570" s="271"/>
      <c r="NKC570" s="271"/>
      <c r="NKD570" s="271"/>
      <c r="NKE570" s="271"/>
      <c r="NKF570" s="271"/>
      <c r="NKG570" s="395"/>
      <c r="NKH570" s="259"/>
      <c r="NKI570" s="259"/>
      <c r="NKJ570" s="394"/>
      <c r="NKK570" s="394"/>
      <c r="NKL570" s="270"/>
      <c r="NKM570" s="263"/>
      <c r="NKN570" s="271"/>
      <c r="NKO570" s="271"/>
      <c r="NKP570" s="271"/>
      <c r="NKQ570" s="271"/>
      <c r="NKR570" s="271"/>
      <c r="NKS570" s="395"/>
      <c r="NKT570" s="259"/>
      <c r="NKU570" s="259"/>
      <c r="NKV570" s="394"/>
      <c r="NKW570" s="394"/>
      <c r="NKX570" s="270"/>
      <c r="NKY570" s="263"/>
      <c r="NKZ570" s="271"/>
      <c r="NLA570" s="271"/>
      <c r="NLB570" s="271"/>
      <c r="NLC570" s="271"/>
      <c r="NLD570" s="271"/>
      <c r="NLE570" s="395"/>
      <c r="NLF570" s="259"/>
      <c r="NLG570" s="259"/>
      <c r="NLH570" s="394"/>
      <c r="NLI570" s="394"/>
      <c r="NLJ570" s="270"/>
      <c r="NLK570" s="263"/>
      <c r="NLL570" s="271"/>
      <c r="NLM570" s="271"/>
      <c r="NLN570" s="271"/>
      <c r="NLO570" s="271"/>
      <c r="NLP570" s="271"/>
      <c r="NLQ570" s="395"/>
      <c r="NLR570" s="259"/>
      <c r="NLS570" s="259"/>
      <c r="NLT570" s="394"/>
      <c r="NLU570" s="394"/>
      <c r="NLV570" s="270"/>
      <c r="NLW570" s="263"/>
      <c r="NLX570" s="271"/>
      <c r="NLY570" s="271"/>
      <c r="NLZ570" s="271"/>
      <c r="NMA570" s="271"/>
      <c r="NMB570" s="271"/>
      <c r="NMC570" s="395"/>
      <c r="NMD570" s="259"/>
      <c r="NME570" s="259"/>
      <c r="NMF570" s="394"/>
      <c r="NMG570" s="394"/>
      <c r="NMH570" s="270"/>
      <c r="NMI570" s="263"/>
      <c r="NMJ570" s="271"/>
      <c r="NMK570" s="271"/>
      <c r="NML570" s="271"/>
      <c r="NMM570" s="271"/>
      <c r="NMN570" s="271"/>
      <c r="NMO570" s="395"/>
      <c r="NMP570" s="259"/>
      <c r="NMQ570" s="259"/>
      <c r="NMR570" s="394"/>
      <c r="NMS570" s="394"/>
      <c r="NMT570" s="270"/>
      <c r="NMU570" s="263"/>
      <c r="NMV570" s="271"/>
      <c r="NMW570" s="271"/>
      <c r="NMX570" s="271"/>
      <c r="NMY570" s="271"/>
      <c r="NMZ570" s="271"/>
      <c r="NNA570" s="395"/>
      <c r="NNB570" s="259"/>
      <c r="NNC570" s="259"/>
      <c r="NND570" s="394"/>
      <c r="NNE570" s="394"/>
      <c r="NNF570" s="270"/>
      <c r="NNG570" s="263"/>
      <c r="NNH570" s="271"/>
      <c r="NNI570" s="271"/>
      <c r="NNJ570" s="271"/>
      <c r="NNK570" s="271"/>
      <c r="NNL570" s="271"/>
      <c r="NNM570" s="395"/>
      <c r="NNN570" s="259"/>
      <c r="NNO570" s="259"/>
      <c r="NNP570" s="394"/>
      <c r="NNQ570" s="394"/>
      <c r="NNR570" s="270"/>
      <c r="NNS570" s="263"/>
      <c r="NNT570" s="271"/>
      <c r="NNU570" s="271"/>
      <c r="NNV570" s="271"/>
      <c r="NNW570" s="271"/>
      <c r="NNX570" s="271"/>
      <c r="NNY570" s="395"/>
      <c r="NNZ570" s="259"/>
      <c r="NOA570" s="259"/>
      <c r="NOB570" s="394"/>
      <c r="NOC570" s="394"/>
      <c r="NOD570" s="270"/>
      <c r="NOE570" s="263"/>
      <c r="NOF570" s="271"/>
      <c r="NOG570" s="271"/>
      <c r="NOH570" s="271"/>
      <c r="NOI570" s="271"/>
      <c r="NOJ570" s="271"/>
      <c r="NOK570" s="395"/>
      <c r="NOL570" s="259"/>
      <c r="NOM570" s="259"/>
      <c r="NON570" s="394"/>
      <c r="NOO570" s="394"/>
      <c r="NOP570" s="270"/>
      <c r="NOQ570" s="263"/>
      <c r="NOR570" s="271"/>
      <c r="NOS570" s="271"/>
      <c r="NOT570" s="271"/>
      <c r="NOU570" s="271"/>
      <c r="NOV570" s="271"/>
      <c r="NOW570" s="395"/>
      <c r="NOX570" s="259"/>
      <c r="NOY570" s="259"/>
      <c r="NOZ570" s="394"/>
      <c r="NPA570" s="394"/>
      <c r="NPB570" s="270"/>
      <c r="NPC570" s="263"/>
      <c r="NPD570" s="271"/>
      <c r="NPE570" s="271"/>
      <c r="NPF570" s="271"/>
      <c r="NPG570" s="271"/>
      <c r="NPH570" s="271"/>
      <c r="NPI570" s="395"/>
      <c r="NPJ570" s="259"/>
      <c r="NPK570" s="259"/>
      <c r="NPL570" s="394"/>
      <c r="NPM570" s="394"/>
      <c r="NPN570" s="270"/>
      <c r="NPO570" s="263"/>
      <c r="NPP570" s="271"/>
      <c r="NPQ570" s="271"/>
      <c r="NPR570" s="271"/>
      <c r="NPS570" s="271"/>
      <c r="NPT570" s="271"/>
      <c r="NPU570" s="395"/>
      <c r="NPV570" s="259"/>
      <c r="NPW570" s="259"/>
      <c r="NPX570" s="394"/>
      <c r="NPY570" s="394"/>
      <c r="NPZ570" s="270"/>
      <c r="NQA570" s="263"/>
      <c r="NQB570" s="271"/>
      <c r="NQC570" s="271"/>
      <c r="NQD570" s="271"/>
      <c r="NQE570" s="271"/>
      <c r="NQF570" s="271"/>
      <c r="NQG570" s="395"/>
      <c r="NQH570" s="259"/>
      <c r="NQI570" s="259"/>
      <c r="NQJ570" s="394"/>
      <c r="NQK570" s="394"/>
      <c r="NQL570" s="270"/>
      <c r="NQM570" s="263"/>
      <c r="NQN570" s="271"/>
      <c r="NQO570" s="271"/>
      <c r="NQP570" s="271"/>
      <c r="NQQ570" s="271"/>
      <c r="NQR570" s="271"/>
      <c r="NQS570" s="395"/>
      <c r="NQT570" s="259"/>
      <c r="NQU570" s="259"/>
      <c r="NQV570" s="394"/>
      <c r="NQW570" s="394"/>
      <c r="NQX570" s="270"/>
      <c r="NQY570" s="263"/>
      <c r="NQZ570" s="271"/>
      <c r="NRA570" s="271"/>
      <c r="NRB570" s="271"/>
      <c r="NRC570" s="271"/>
      <c r="NRD570" s="271"/>
      <c r="NRE570" s="395"/>
      <c r="NRF570" s="259"/>
      <c r="NRG570" s="259"/>
      <c r="NRH570" s="394"/>
      <c r="NRI570" s="394"/>
      <c r="NRJ570" s="270"/>
      <c r="NRK570" s="263"/>
      <c r="NRL570" s="271"/>
      <c r="NRM570" s="271"/>
      <c r="NRN570" s="271"/>
      <c r="NRO570" s="271"/>
      <c r="NRP570" s="271"/>
      <c r="NRQ570" s="395"/>
      <c r="NRR570" s="259"/>
      <c r="NRS570" s="259"/>
      <c r="NRT570" s="394"/>
      <c r="NRU570" s="394"/>
      <c r="NRV570" s="270"/>
      <c r="NRW570" s="263"/>
      <c r="NRX570" s="271"/>
      <c r="NRY570" s="271"/>
      <c r="NRZ570" s="271"/>
      <c r="NSA570" s="271"/>
      <c r="NSB570" s="271"/>
      <c r="NSC570" s="395"/>
      <c r="NSD570" s="259"/>
      <c r="NSE570" s="259"/>
      <c r="NSF570" s="394"/>
      <c r="NSG570" s="394"/>
      <c r="NSH570" s="270"/>
      <c r="NSI570" s="263"/>
      <c r="NSJ570" s="271"/>
      <c r="NSK570" s="271"/>
      <c r="NSL570" s="271"/>
      <c r="NSM570" s="271"/>
      <c r="NSN570" s="271"/>
      <c r="NSO570" s="395"/>
      <c r="NSP570" s="259"/>
      <c r="NSQ570" s="259"/>
      <c r="NSR570" s="394"/>
      <c r="NSS570" s="394"/>
      <c r="NST570" s="270"/>
      <c r="NSU570" s="263"/>
      <c r="NSV570" s="271"/>
      <c r="NSW570" s="271"/>
      <c r="NSX570" s="271"/>
      <c r="NSY570" s="271"/>
      <c r="NSZ570" s="271"/>
      <c r="NTA570" s="395"/>
      <c r="NTB570" s="259"/>
      <c r="NTC570" s="259"/>
      <c r="NTD570" s="394"/>
      <c r="NTE570" s="394"/>
      <c r="NTF570" s="270"/>
      <c r="NTG570" s="263"/>
      <c r="NTH570" s="271"/>
      <c r="NTI570" s="271"/>
      <c r="NTJ570" s="271"/>
      <c r="NTK570" s="271"/>
      <c r="NTL570" s="271"/>
      <c r="NTM570" s="395"/>
      <c r="NTN570" s="259"/>
      <c r="NTO570" s="259"/>
      <c r="NTP570" s="394"/>
      <c r="NTQ570" s="394"/>
      <c r="NTR570" s="270"/>
      <c r="NTS570" s="263"/>
      <c r="NTT570" s="271"/>
      <c r="NTU570" s="271"/>
      <c r="NTV570" s="271"/>
      <c r="NTW570" s="271"/>
      <c r="NTX570" s="271"/>
      <c r="NTY570" s="395"/>
      <c r="NTZ570" s="259"/>
      <c r="NUA570" s="259"/>
      <c r="NUB570" s="394"/>
      <c r="NUC570" s="394"/>
      <c r="NUD570" s="270"/>
      <c r="NUE570" s="263"/>
      <c r="NUF570" s="271"/>
      <c r="NUG570" s="271"/>
      <c r="NUH570" s="271"/>
      <c r="NUI570" s="271"/>
      <c r="NUJ570" s="271"/>
      <c r="NUK570" s="395"/>
      <c r="NUL570" s="259"/>
      <c r="NUM570" s="259"/>
      <c r="NUN570" s="394"/>
      <c r="NUO570" s="394"/>
      <c r="NUP570" s="270"/>
      <c r="NUQ570" s="263"/>
      <c r="NUR570" s="271"/>
      <c r="NUS570" s="271"/>
      <c r="NUT570" s="271"/>
      <c r="NUU570" s="271"/>
      <c r="NUV570" s="271"/>
      <c r="NUW570" s="395"/>
      <c r="NUX570" s="259"/>
      <c r="NUY570" s="259"/>
      <c r="NUZ570" s="394"/>
      <c r="NVA570" s="394"/>
      <c r="NVB570" s="270"/>
      <c r="NVC570" s="263"/>
      <c r="NVD570" s="271"/>
      <c r="NVE570" s="271"/>
      <c r="NVF570" s="271"/>
      <c r="NVG570" s="271"/>
      <c r="NVH570" s="271"/>
      <c r="NVI570" s="395"/>
      <c r="NVJ570" s="259"/>
      <c r="NVK570" s="259"/>
      <c r="NVL570" s="394"/>
      <c r="NVM570" s="394"/>
      <c r="NVN570" s="270"/>
      <c r="NVO570" s="263"/>
      <c r="NVP570" s="271"/>
      <c r="NVQ570" s="271"/>
      <c r="NVR570" s="271"/>
      <c r="NVS570" s="271"/>
      <c r="NVT570" s="271"/>
      <c r="NVU570" s="395"/>
      <c r="NVV570" s="259"/>
      <c r="NVW570" s="259"/>
      <c r="NVX570" s="394"/>
      <c r="NVY570" s="394"/>
      <c r="NVZ570" s="270"/>
      <c r="NWA570" s="263"/>
      <c r="NWB570" s="271"/>
      <c r="NWC570" s="271"/>
      <c r="NWD570" s="271"/>
      <c r="NWE570" s="271"/>
      <c r="NWF570" s="271"/>
      <c r="NWG570" s="395"/>
      <c r="NWH570" s="259"/>
      <c r="NWI570" s="259"/>
      <c r="NWJ570" s="394"/>
      <c r="NWK570" s="394"/>
      <c r="NWL570" s="270"/>
      <c r="NWM570" s="263"/>
      <c r="NWN570" s="271"/>
      <c r="NWO570" s="271"/>
      <c r="NWP570" s="271"/>
      <c r="NWQ570" s="271"/>
      <c r="NWR570" s="271"/>
      <c r="NWS570" s="395"/>
      <c r="NWT570" s="259"/>
      <c r="NWU570" s="259"/>
      <c r="NWV570" s="394"/>
      <c r="NWW570" s="394"/>
      <c r="NWX570" s="270"/>
      <c r="NWY570" s="263"/>
      <c r="NWZ570" s="271"/>
      <c r="NXA570" s="271"/>
      <c r="NXB570" s="271"/>
      <c r="NXC570" s="271"/>
      <c r="NXD570" s="271"/>
      <c r="NXE570" s="395"/>
      <c r="NXF570" s="259"/>
      <c r="NXG570" s="259"/>
      <c r="NXH570" s="394"/>
      <c r="NXI570" s="394"/>
      <c r="NXJ570" s="270"/>
      <c r="NXK570" s="263"/>
      <c r="NXL570" s="271"/>
      <c r="NXM570" s="271"/>
      <c r="NXN570" s="271"/>
      <c r="NXO570" s="271"/>
      <c r="NXP570" s="271"/>
      <c r="NXQ570" s="395"/>
      <c r="NXR570" s="259"/>
      <c r="NXS570" s="259"/>
      <c r="NXT570" s="394"/>
      <c r="NXU570" s="394"/>
      <c r="NXV570" s="270"/>
      <c r="NXW570" s="263"/>
      <c r="NXX570" s="271"/>
      <c r="NXY570" s="271"/>
      <c r="NXZ570" s="271"/>
      <c r="NYA570" s="271"/>
      <c r="NYB570" s="271"/>
      <c r="NYC570" s="395"/>
      <c r="NYD570" s="259"/>
      <c r="NYE570" s="259"/>
      <c r="NYF570" s="394"/>
      <c r="NYG570" s="394"/>
      <c r="NYH570" s="270"/>
      <c r="NYI570" s="263"/>
      <c r="NYJ570" s="271"/>
      <c r="NYK570" s="271"/>
      <c r="NYL570" s="271"/>
      <c r="NYM570" s="271"/>
      <c r="NYN570" s="271"/>
      <c r="NYO570" s="395"/>
      <c r="NYP570" s="259"/>
      <c r="NYQ570" s="259"/>
      <c r="NYR570" s="394"/>
      <c r="NYS570" s="394"/>
      <c r="NYT570" s="270"/>
      <c r="NYU570" s="263"/>
      <c r="NYV570" s="271"/>
      <c r="NYW570" s="271"/>
      <c r="NYX570" s="271"/>
      <c r="NYY570" s="271"/>
      <c r="NYZ570" s="271"/>
      <c r="NZA570" s="395"/>
      <c r="NZB570" s="259"/>
      <c r="NZC570" s="259"/>
      <c r="NZD570" s="394"/>
      <c r="NZE570" s="394"/>
      <c r="NZF570" s="270"/>
      <c r="NZG570" s="263"/>
      <c r="NZH570" s="271"/>
      <c r="NZI570" s="271"/>
      <c r="NZJ570" s="271"/>
      <c r="NZK570" s="271"/>
      <c r="NZL570" s="271"/>
      <c r="NZM570" s="395"/>
      <c r="NZN570" s="259"/>
      <c r="NZO570" s="259"/>
      <c r="NZP570" s="394"/>
      <c r="NZQ570" s="394"/>
      <c r="NZR570" s="270"/>
      <c r="NZS570" s="263"/>
      <c r="NZT570" s="271"/>
      <c r="NZU570" s="271"/>
      <c r="NZV570" s="271"/>
      <c r="NZW570" s="271"/>
      <c r="NZX570" s="271"/>
      <c r="NZY570" s="395"/>
      <c r="NZZ570" s="259"/>
      <c r="OAA570" s="259"/>
      <c r="OAB570" s="394"/>
      <c r="OAC570" s="394"/>
      <c r="OAD570" s="270"/>
      <c r="OAE570" s="263"/>
      <c r="OAF570" s="271"/>
      <c r="OAG570" s="271"/>
      <c r="OAH570" s="271"/>
      <c r="OAI570" s="271"/>
      <c r="OAJ570" s="271"/>
      <c r="OAK570" s="395"/>
      <c r="OAL570" s="259"/>
      <c r="OAM570" s="259"/>
      <c r="OAN570" s="394"/>
      <c r="OAO570" s="394"/>
      <c r="OAP570" s="270"/>
      <c r="OAQ570" s="263"/>
      <c r="OAR570" s="271"/>
      <c r="OAS570" s="271"/>
      <c r="OAT570" s="271"/>
      <c r="OAU570" s="271"/>
      <c r="OAV570" s="271"/>
      <c r="OAW570" s="395"/>
      <c r="OAX570" s="259"/>
      <c r="OAY570" s="259"/>
      <c r="OAZ570" s="394"/>
      <c r="OBA570" s="394"/>
      <c r="OBB570" s="270"/>
      <c r="OBC570" s="263"/>
      <c r="OBD570" s="271"/>
      <c r="OBE570" s="271"/>
      <c r="OBF570" s="271"/>
      <c r="OBG570" s="271"/>
      <c r="OBH570" s="271"/>
      <c r="OBI570" s="395"/>
      <c r="OBJ570" s="259"/>
      <c r="OBK570" s="259"/>
      <c r="OBL570" s="394"/>
      <c r="OBM570" s="394"/>
      <c r="OBN570" s="270"/>
      <c r="OBO570" s="263"/>
      <c r="OBP570" s="271"/>
      <c r="OBQ570" s="271"/>
      <c r="OBR570" s="271"/>
      <c r="OBS570" s="271"/>
      <c r="OBT570" s="271"/>
      <c r="OBU570" s="395"/>
      <c r="OBV570" s="259"/>
      <c r="OBW570" s="259"/>
      <c r="OBX570" s="394"/>
      <c r="OBY570" s="394"/>
      <c r="OBZ570" s="270"/>
      <c r="OCA570" s="263"/>
      <c r="OCB570" s="271"/>
      <c r="OCC570" s="271"/>
      <c r="OCD570" s="271"/>
      <c r="OCE570" s="271"/>
      <c r="OCF570" s="271"/>
      <c r="OCG570" s="395"/>
      <c r="OCH570" s="259"/>
      <c r="OCI570" s="259"/>
      <c r="OCJ570" s="394"/>
      <c r="OCK570" s="394"/>
      <c r="OCL570" s="270"/>
      <c r="OCM570" s="263"/>
      <c r="OCN570" s="271"/>
      <c r="OCO570" s="271"/>
      <c r="OCP570" s="271"/>
      <c r="OCQ570" s="271"/>
      <c r="OCR570" s="271"/>
      <c r="OCS570" s="395"/>
      <c r="OCT570" s="259"/>
      <c r="OCU570" s="259"/>
      <c r="OCV570" s="394"/>
      <c r="OCW570" s="394"/>
      <c r="OCX570" s="270"/>
      <c r="OCY570" s="263"/>
      <c r="OCZ570" s="271"/>
      <c r="ODA570" s="271"/>
      <c r="ODB570" s="271"/>
      <c r="ODC570" s="271"/>
      <c r="ODD570" s="271"/>
      <c r="ODE570" s="395"/>
      <c r="ODF570" s="259"/>
      <c r="ODG570" s="259"/>
      <c r="ODH570" s="394"/>
      <c r="ODI570" s="394"/>
      <c r="ODJ570" s="270"/>
      <c r="ODK570" s="263"/>
      <c r="ODL570" s="271"/>
      <c r="ODM570" s="271"/>
      <c r="ODN570" s="271"/>
      <c r="ODO570" s="271"/>
      <c r="ODP570" s="271"/>
      <c r="ODQ570" s="395"/>
      <c r="ODR570" s="259"/>
      <c r="ODS570" s="259"/>
      <c r="ODT570" s="394"/>
      <c r="ODU570" s="394"/>
      <c r="ODV570" s="270"/>
      <c r="ODW570" s="263"/>
      <c r="ODX570" s="271"/>
      <c r="ODY570" s="271"/>
      <c r="ODZ570" s="271"/>
      <c r="OEA570" s="271"/>
      <c r="OEB570" s="271"/>
      <c r="OEC570" s="395"/>
      <c r="OED570" s="259"/>
      <c r="OEE570" s="259"/>
      <c r="OEF570" s="394"/>
      <c r="OEG570" s="394"/>
      <c r="OEH570" s="270"/>
      <c r="OEI570" s="263"/>
      <c r="OEJ570" s="271"/>
      <c r="OEK570" s="271"/>
      <c r="OEL570" s="271"/>
      <c r="OEM570" s="271"/>
      <c r="OEN570" s="271"/>
      <c r="OEO570" s="395"/>
      <c r="OEP570" s="259"/>
      <c r="OEQ570" s="259"/>
      <c r="OER570" s="394"/>
      <c r="OES570" s="394"/>
      <c r="OET570" s="270"/>
      <c r="OEU570" s="263"/>
      <c r="OEV570" s="271"/>
      <c r="OEW570" s="271"/>
      <c r="OEX570" s="271"/>
      <c r="OEY570" s="271"/>
      <c r="OEZ570" s="271"/>
      <c r="OFA570" s="395"/>
      <c r="OFB570" s="259"/>
      <c r="OFC570" s="259"/>
      <c r="OFD570" s="394"/>
      <c r="OFE570" s="394"/>
      <c r="OFF570" s="270"/>
      <c r="OFG570" s="263"/>
      <c r="OFH570" s="271"/>
      <c r="OFI570" s="271"/>
      <c r="OFJ570" s="271"/>
      <c r="OFK570" s="271"/>
      <c r="OFL570" s="271"/>
      <c r="OFM570" s="395"/>
      <c r="OFN570" s="259"/>
      <c r="OFO570" s="259"/>
      <c r="OFP570" s="394"/>
      <c r="OFQ570" s="394"/>
      <c r="OFR570" s="270"/>
      <c r="OFS570" s="263"/>
      <c r="OFT570" s="271"/>
      <c r="OFU570" s="271"/>
      <c r="OFV570" s="271"/>
      <c r="OFW570" s="271"/>
      <c r="OFX570" s="271"/>
      <c r="OFY570" s="395"/>
      <c r="OFZ570" s="259"/>
      <c r="OGA570" s="259"/>
      <c r="OGB570" s="394"/>
      <c r="OGC570" s="394"/>
      <c r="OGD570" s="270"/>
      <c r="OGE570" s="263"/>
      <c r="OGF570" s="271"/>
      <c r="OGG570" s="271"/>
      <c r="OGH570" s="271"/>
      <c r="OGI570" s="271"/>
      <c r="OGJ570" s="271"/>
      <c r="OGK570" s="395"/>
      <c r="OGL570" s="259"/>
      <c r="OGM570" s="259"/>
      <c r="OGN570" s="394"/>
      <c r="OGO570" s="394"/>
      <c r="OGP570" s="270"/>
      <c r="OGQ570" s="263"/>
      <c r="OGR570" s="271"/>
      <c r="OGS570" s="271"/>
      <c r="OGT570" s="271"/>
      <c r="OGU570" s="271"/>
      <c r="OGV570" s="271"/>
      <c r="OGW570" s="395"/>
      <c r="OGX570" s="259"/>
      <c r="OGY570" s="259"/>
      <c r="OGZ570" s="394"/>
      <c r="OHA570" s="394"/>
      <c r="OHB570" s="270"/>
      <c r="OHC570" s="263"/>
      <c r="OHD570" s="271"/>
      <c r="OHE570" s="271"/>
      <c r="OHF570" s="271"/>
      <c r="OHG570" s="271"/>
      <c r="OHH570" s="271"/>
      <c r="OHI570" s="395"/>
      <c r="OHJ570" s="259"/>
      <c r="OHK570" s="259"/>
      <c r="OHL570" s="394"/>
      <c r="OHM570" s="394"/>
      <c r="OHN570" s="270"/>
      <c r="OHO570" s="263"/>
      <c r="OHP570" s="271"/>
      <c r="OHQ570" s="271"/>
      <c r="OHR570" s="271"/>
      <c r="OHS570" s="271"/>
      <c r="OHT570" s="271"/>
      <c r="OHU570" s="395"/>
      <c r="OHV570" s="259"/>
      <c r="OHW570" s="259"/>
      <c r="OHX570" s="394"/>
      <c r="OHY570" s="394"/>
      <c r="OHZ570" s="270"/>
      <c r="OIA570" s="263"/>
      <c r="OIB570" s="271"/>
      <c r="OIC570" s="271"/>
      <c r="OID570" s="271"/>
      <c r="OIE570" s="271"/>
      <c r="OIF570" s="271"/>
      <c r="OIG570" s="395"/>
      <c r="OIH570" s="259"/>
      <c r="OII570" s="259"/>
      <c r="OIJ570" s="394"/>
      <c r="OIK570" s="394"/>
      <c r="OIL570" s="270"/>
      <c r="OIM570" s="263"/>
      <c r="OIN570" s="271"/>
      <c r="OIO570" s="271"/>
      <c r="OIP570" s="271"/>
      <c r="OIQ570" s="271"/>
      <c r="OIR570" s="271"/>
      <c r="OIS570" s="395"/>
      <c r="OIT570" s="259"/>
      <c r="OIU570" s="259"/>
      <c r="OIV570" s="394"/>
      <c r="OIW570" s="394"/>
      <c r="OIX570" s="270"/>
      <c r="OIY570" s="263"/>
      <c r="OIZ570" s="271"/>
      <c r="OJA570" s="271"/>
      <c r="OJB570" s="271"/>
      <c r="OJC570" s="271"/>
      <c r="OJD570" s="271"/>
      <c r="OJE570" s="395"/>
      <c r="OJF570" s="259"/>
      <c r="OJG570" s="259"/>
      <c r="OJH570" s="394"/>
      <c r="OJI570" s="394"/>
      <c r="OJJ570" s="270"/>
      <c r="OJK570" s="263"/>
      <c r="OJL570" s="271"/>
      <c r="OJM570" s="271"/>
      <c r="OJN570" s="271"/>
      <c r="OJO570" s="271"/>
      <c r="OJP570" s="271"/>
      <c r="OJQ570" s="395"/>
      <c r="OJR570" s="259"/>
      <c r="OJS570" s="259"/>
      <c r="OJT570" s="394"/>
      <c r="OJU570" s="394"/>
      <c r="OJV570" s="270"/>
      <c r="OJW570" s="263"/>
      <c r="OJX570" s="271"/>
      <c r="OJY570" s="271"/>
      <c r="OJZ570" s="271"/>
      <c r="OKA570" s="271"/>
      <c r="OKB570" s="271"/>
      <c r="OKC570" s="395"/>
      <c r="OKD570" s="259"/>
      <c r="OKE570" s="259"/>
      <c r="OKF570" s="394"/>
      <c r="OKG570" s="394"/>
      <c r="OKH570" s="270"/>
      <c r="OKI570" s="263"/>
      <c r="OKJ570" s="271"/>
      <c r="OKK570" s="271"/>
      <c r="OKL570" s="271"/>
      <c r="OKM570" s="271"/>
      <c r="OKN570" s="271"/>
      <c r="OKO570" s="395"/>
      <c r="OKP570" s="259"/>
      <c r="OKQ570" s="259"/>
      <c r="OKR570" s="394"/>
      <c r="OKS570" s="394"/>
      <c r="OKT570" s="270"/>
      <c r="OKU570" s="263"/>
      <c r="OKV570" s="271"/>
      <c r="OKW570" s="271"/>
      <c r="OKX570" s="271"/>
      <c r="OKY570" s="271"/>
      <c r="OKZ570" s="271"/>
      <c r="OLA570" s="395"/>
      <c r="OLB570" s="259"/>
      <c r="OLC570" s="259"/>
      <c r="OLD570" s="394"/>
      <c r="OLE570" s="394"/>
      <c r="OLF570" s="270"/>
      <c r="OLG570" s="263"/>
      <c r="OLH570" s="271"/>
      <c r="OLI570" s="271"/>
      <c r="OLJ570" s="271"/>
      <c r="OLK570" s="271"/>
      <c r="OLL570" s="271"/>
      <c r="OLM570" s="395"/>
      <c r="OLN570" s="259"/>
      <c r="OLO570" s="259"/>
      <c r="OLP570" s="394"/>
      <c r="OLQ570" s="394"/>
      <c r="OLR570" s="270"/>
      <c r="OLS570" s="263"/>
      <c r="OLT570" s="271"/>
      <c r="OLU570" s="271"/>
      <c r="OLV570" s="271"/>
      <c r="OLW570" s="271"/>
      <c r="OLX570" s="271"/>
      <c r="OLY570" s="395"/>
      <c r="OLZ570" s="259"/>
      <c r="OMA570" s="259"/>
      <c r="OMB570" s="394"/>
      <c r="OMC570" s="394"/>
      <c r="OMD570" s="270"/>
      <c r="OME570" s="263"/>
      <c r="OMF570" s="271"/>
      <c r="OMG570" s="271"/>
      <c r="OMH570" s="271"/>
      <c r="OMI570" s="271"/>
      <c r="OMJ570" s="271"/>
      <c r="OMK570" s="395"/>
      <c r="OML570" s="259"/>
      <c r="OMM570" s="259"/>
      <c r="OMN570" s="394"/>
      <c r="OMO570" s="394"/>
      <c r="OMP570" s="270"/>
      <c r="OMQ570" s="263"/>
      <c r="OMR570" s="271"/>
      <c r="OMS570" s="271"/>
      <c r="OMT570" s="271"/>
      <c r="OMU570" s="271"/>
      <c r="OMV570" s="271"/>
      <c r="OMW570" s="395"/>
      <c r="OMX570" s="259"/>
      <c r="OMY570" s="259"/>
      <c r="OMZ570" s="394"/>
      <c r="ONA570" s="394"/>
      <c r="ONB570" s="270"/>
      <c r="ONC570" s="263"/>
      <c r="OND570" s="271"/>
      <c r="ONE570" s="271"/>
      <c r="ONF570" s="271"/>
      <c r="ONG570" s="271"/>
      <c r="ONH570" s="271"/>
      <c r="ONI570" s="395"/>
      <c r="ONJ570" s="259"/>
      <c r="ONK570" s="259"/>
      <c r="ONL570" s="394"/>
      <c r="ONM570" s="394"/>
      <c r="ONN570" s="270"/>
      <c r="ONO570" s="263"/>
      <c r="ONP570" s="271"/>
      <c r="ONQ570" s="271"/>
      <c r="ONR570" s="271"/>
      <c r="ONS570" s="271"/>
      <c r="ONT570" s="271"/>
      <c r="ONU570" s="395"/>
      <c r="ONV570" s="259"/>
      <c r="ONW570" s="259"/>
      <c r="ONX570" s="394"/>
      <c r="ONY570" s="394"/>
      <c r="ONZ570" s="270"/>
      <c r="OOA570" s="263"/>
      <c r="OOB570" s="271"/>
      <c r="OOC570" s="271"/>
      <c r="OOD570" s="271"/>
      <c r="OOE570" s="271"/>
      <c r="OOF570" s="271"/>
      <c r="OOG570" s="395"/>
      <c r="OOH570" s="259"/>
      <c r="OOI570" s="259"/>
      <c r="OOJ570" s="394"/>
      <c r="OOK570" s="394"/>
      <c r="OOL570" s="270"/>
      <c r="OOM570" s="263"/>
      <c r="OON570" s="271"/>
      <c r="OOO570" s="271"/>
      <c r="OOP570" s="271"/>
      <c r="OOQ570" s="271"/>
      <c r="OOR570" s="271"/>
      <c r="OOS570" s="395"/>
      <c r="OOT570" s="259"/>
      <c r="OOU570" s="259"/>
      <c r="OOV570" s="394"/>
      <c r="OOW570" s="394"/>
      <c r="OOX570" s="270"/>
      <c r="OOY570" s="263"/>
      <c r="OOZ570" s="271"/>
      <c r="OPA570" s="271"/>
      <c r="OPB570" s="271"/>
      <c r="OPC570" s="271"/>
      <c r="OPD570" s="271"/>
      <c r="OPE570" s="395"/>
      <c r="OPF570" s="259"/>
      <c r="OPG570" s="259"/>
      <c r="OPH570" s="394"/>
      <c r="OPI570" s="394"/>
      <c r="OPJ570" s="270"/>
      <c r="OPK570" s="263"/>
      <c r="OPL570" s="271"/>
      <c r="OPM570" s="271"/>
      <c r="OPN570" s="271"/>
      <c r="OPO570" s="271"/>
      <c r="OPP570" s="271"/>
      <c r="OPQ570" s="395"/>
      <c r="OPR570" s="259"/>
      <c r="OPS570" s="259"/>
      <c r="OPT570" s="394"/>
      <c r="OPU570" s="394"/>
      <c r="OPV570" s="270"/>
      <c r="OPW570" s="263"/>
      <c r="OPX570" s="271"/>
      <c r="OPY570" s="271"/>
      <c r="OPZ570" s="271"/>
      <c r="OQA570" s="271"/>
      <c r="OQB570" s="271"/>
      <c r="OQC570" s="395"/>
      <c r="OQD570" s="259"/>
      <c r="OQE570" s="259"/>
      <c r="OQF570" s="394"/>
      <c r="OQG570" s="394"/>
      <c r="OQH570" s="270"/>
      <c r="OQI570" s="263"/>
      <c r="OQJ570" s="271"/>
      <c r="OQK570" s="271"/>
      <c r="OQL570" s="271"/>
      <c r="OQM570" s="271"/>
      <c r="OQN570" s="271"/>
      <c r="OQO570" s="395"/>
      <c r="OQP570" s="259"/>
      <c r="OQQ570" s="259"/>
      <c r="OQR570" s="394"/>
      <c r="OQS570" s="394"/>
      <c r="OQT570" s="270"/>
      <c r="OQU570" s="263"/>
      <c r="OQV570" s="271"/>
      <c r="OQW570" s="271"/>
      <c r="OQX570" s="271"/>
      <c r="OQY570" s="271"/>
      <c r="OQZ570" s="271"/>
      <c r="ORA570" s="395"/>
      <c r="ORB570" s="259"/>
      <c r="ORC570" s="259"/>
      <c r="ORD570" s="394"/>
      <c r="ORE570" s="394"/>
      <c r="ORF570" s="270"/>
      <c r="ORG570" s="263"/>
      <c r="ORH570" s="271"/>
      <c r="ORI570" s="271"/>
      <c r="ORJ570" s="271"/>
      <c r="ORK570" s="271"/>
      <c r="ORL570" s="271"/>
      <c r="ORM570" s="395"/>
      <c r="ORN570" s="259"/>
      <c r="ORO570" s="259"/>
      <c r="ORP570" s="394"/>
      <c r="ORQ570" s="394"/>
      <c r="ORR570" s="270"/>
      <c r="ORS570" s="263"/>
      <c r="ORT570" s="271"/>
      <c r="ORU570" s="271"/>
      <c r="ORV570" s="271"/>
      <c r="ORW570" s="271"/>
      <c r="ORX570" s="271"/>
      <c r="ORY570" s="395"/>
      <c r="ORZ570" s="259"/>
      <c r="OSA570" s="259"/>
      <c r="OSB570" s="394"/>
      <c r="OSC570" s="394"/>
      <c r="OSD570" s="270"/>
      <c r="OSE570" s="263"/>
      <c r="OSF570" s="271"/>
      <c r="OSG570" s="271"/>
      <c r="OSH570" s="271"/>
      <c r="OSI570" s="271"/>
      <c r="OSJ570" s="271"/>
      <c r="OSK570" s="395"/>
      <c r="OSL570" s="259"/>
      <c r="OSM570" s="259"/>
      <c r="OSN570" s="394"/>
      <c r="OSO570" s="394"/>
      <c r="OSP570" s="270"/>
      <c r="OSQ570" s="263"/>
      <c r="OSR570" s="271"/>
      <c r="OSS570" s="271"/>
      <c r="OST570" s="271"/>
      <c r="OSU570" s="271"/>
      <c r="OSV570" s="271"/>
      <c r="OSW570" s="395"/>
      <c r="OSX570" s="259"/>
      <c r="OSY570" s="259"/>
      <c r="OSZ570" s="394"/>
      <c r="OTA570" s="394"/>
      <c r="OTB570" s="270"/>
      <c r="OTC570" s="263"/>
      <c r="OTD570" s="271"/>
      <c r="OTE570" s="271"/>
      <c r="OTF570" s="271"/>
      <c r="OTG570" s="271"/>
      <c r="OTH570" s="271"/>
      <c r="OTI570" s="395"/>
      <c r="OTJ570" s="259"/>
      <c r="OTK570" s="259"/>
      <c r="OTL570" s="394"/>
      <c r="OTM570" s="394"/>
      <c r="OTN570" s="270"/>
      <c r="OTO570" s="263"/>
      <c r="OTP570" s="271"/>
      <c r="OTQ570" s="271"/>
      <c r="OTR570" s="271"/>
      <c r="OTS570" s="271"/>
      <c r="OTT570" s="271"/>
      <c r="OTU570" s="395"/>
      <c r="OTV570" s="259"/>
      <c r="OTW570" s="259"/>
      <c r="OTX570" s="394"/>
      <c r="OTY570" s="394"/>
      <c r="OTZ570" s="270"/>
      <c r="OUA570" s="263"/>
      <c r="OUB570" s="271"/>
      <c r="OUC570" s="271"/>
      <c r="OUD570" s="271"/>
      <c r="OUE570" s="271"/>
      <c r="OUF570" s="271"/>
      <c r="OUG570" s="395"/>
      <c r="OUH570" s="259"/>
      <c r="OUI570" s="259"/>
      <c r="OUJ570" s="394"/>
      <c r="OUK570" s="394"/>
      <c r="OUL570" s="270"/>
      <c r="OUM570" s="263"/>
      <c r="OUN570" s="271"/>
      <c r="OUO570" s="271"/>
      <c r="OUP570" s="271"/>
      <c r="OUQ570" s="271"/>
      <c r="OUR570" s="271"/>
      <c r="OUS570" s="395"/>
      <c r="OUT570" s="259"/>
      <c r="OUU570" s="259"/>
      <c r="OUV570" s="394"/>
      <c r="OUW570" s="394"/>
      <c r="OUX570" s="270"/>
      <c r="OUY570" s="263"/>
      <c r="OUZ570" s="271"/>
      <c r="OVA570" s="271"/>
      <c r="OVB570" s="271"/>
      <c r="OVC570" s="271"/>
      <c r="OVD570" s="271"/>
      <c r="OVE570" s="395"/>
      <c r="OVF570" s="259"/>
      <c r="OVG570" s="259"/>
      <c r="OVH570" s="394"/>
      <c r="OVI570" s="394"/>
      <c r="OVJ570" s="270"/>
      <c r="OVK570" s="263"/>
      <c r="OVL570" s="271"/>
      <c r="OVM570" s="271"/>
      <c r="OVN570" s="271"/>
      <c r="OVO570" s="271"/>
      <c r="OVP570" s="271"/>
      <c r="OVQ570" s="395"/>
      <c r="OVR570" s="259"/>
      <c r="OVS570" s="259"/>
      <c r="OVT570" s="394"/>
      <c r="OVU570" s="394"/>
      <c r="OVV570" s="270"/>
      <c r="OVW570" s="263"/>
      <c r="OVX570" s="271"/>
      <c r="OVY570" s="271"/>
      <c r="OVZ570" s="271"/>
      <c r="OWA570" s="271"/>
      <c r="OWB570" s="271"/>
      <c r="OWC570" s="395"/>
      <c r="OWD570" s="259"/>
      <c r="OWE570" s="259"/>
      <c r="OWF570" s="394"/>
      <c r="OWG570" s="394"/>
      <c r="OWH570" s="270"/>
      <c r="OWI570" s="263"/>
      <c r="OWJ570" s="271"/>
      <c r="OWK570" s="271"/>
      <c r="OWL570" s="271"/>
      <c r="OWM570" s="271"/>
      <c r="OWN570" s="271"/>
      <c r="OWO570" s="395"/>
      <c r="OWP570" s="259"/>
      <c r="OWQ570" s="259"/>
      <c r="OWR570" s="394"/>
      <c r="OWS570" s="394"/>
      <c r="OWT570" s="270"/>
      <c r="OWU570" s="263"/>
      <c r="OWV570" s="271"/>
      <c r="OWW570" s="271"/>
      <c r="OWX570" s="271"/>
      <c r="OWY570" s="271"/>
      <c r="OWZ570" s="271"/>
      <c r="OXA570" s="395"/>
      <c r="OXB570" s="259"/>
      <c r="OXC570" s="259"/>
      <c r="OXD570" s="394"/>
      <c r="OXE570" s="394"/>
      <c r="OXF570" s="270"/>
      <c r="OXG570" s="263"/>
      <c r="OXH570" s="271"/>
      <c r="OXI570" s="271"/>
      <c r="OXJ570" s="271"/>
      <c r="OXK570" s="271"/>
      <c r="OXL570" s="271"/>
      <c r="OXM570" s="395"/>
      <c r="OXN570" s="259"/>
      <c r="OXO570" s="259"/>
      <c r="OXP570" s="394"/>
      <c r="OXQ570" s="394"/>
      <c r="OXR570" s="270"/>
      <c r="OXS570" s="263"/>
      <c r="OXT570" s="271"/>
      <c r="OXU570" s="271"/>
      <c r="OXV570" s="271"/>
      <c r="OXW570" s="271"/>
      <c r="OXX570" s="271"/>
      <c r="OXY570" s="395"/>
      <c r="OXZ570" s="259"/>
      <c r="OYA570" s="259"/>
      <c r="OYB570" s="394"/>
      <c r="OYC570" s="394"/>
      <c r="OYD570" s="270"/>
      <c r="OYE570" s="263"/>
      <c r="OYF570" s="271"/>
      <c r="OYG570" s="271"/>
      <c r="OYH570" s="271"/>
      <c r="OYI570" s="271"/>
      <c r="OYJ570" s="271"/>
      <c r="OYK570" s="395"/>
      <c r="OYL570" s="259"/>
      <c r="OYM570" s="259"/>
      <c r="OYN570" s="394"/>
      <c r="OYO570" s="394"/>
      <c r="OYP570" s="270"/>
      <c r="OYQ570" s="263"/>
      <c r="OYR570" s="271"/>
      <c r="OYS570" s="271"/>
      <c r="OYT570" s="271"/>
      <c r="OYU570" s="271"/>
      <c r="OYV570" s="271"/>
      <c r="OYW570" s="395"/>
      <c r="OYX570" s="259"/>
      <c r="OYY570" s="259"/>
      <c r="OYZ570" s="394"/>
      <c r="OZA570" s="394"/>
      <c r="OZB570" s="270"/>
      <c r="OZC570" s="263"/>
      <c r="OZD570" s="271"/>
      <c r="OZE570" s="271"/>
      <c r="OZF570" s="271"/>
      <c r="OZG570" s="271"/>
      <c r="OZH570" s="271"/>
      <c r="OZI570" s="395"/>
      <c r="OZJ570" s="259"/>
      <c r="OZK570" s="259"/>
      <c r="OZL570" s="394"/>
      <c r="OZM570" s="394"/>
      <c r="OZN570" s="270"/>
      <c r="OZO570" s="263"/>
      <c r="OZP570" s="271"/>
      <c r="OZQ570" s="271"/>
      <c r="OZR570" s="271"/>
      <c r="OZS570" s="271"/>
      <c r="OZT570" s="271"/>
      <c r="OZU570" s="395"/>
      <c r="OZV570" s="259"/>
      <c r="OZW570" s="259"/>
      <c r="OZX570" s="394"/>
      <c r="OZY570" s="394"/>
      <c r="OZZ570" s="270"/>
      <c r="PAA570" s="263"/>
      <c r="PAB570" s="271"/>
      <c r="PAC570" s="271"/>
      <c r="PAD570" s="271"/>
      <c r="PAE570" s="271"/>
      <c r="PAF570" s="271"/>
      <c r="PAG570" s="395"/>
      <c r="PAH570" s="259"/>
      <c r="PAI570" s="259"/>
      <c r="PAJ570" s="394"/>
      <c r="PAK570" s="394"/>
      <c r="PAL570" s="270"/>
      <c r="PAM570" s="263"/>
      <c r="PAN570" s="271"/>
      <c r="PAO570" s="271"/>
      <c r="PAP570" s="271"/>
      <c r="PAQ570" s="271"/>
      <c r="PAR570" s="271"/>
      <c r="PAS570" s="395"/>
      <c r="PAT570" s="259"/>
      <c r="PAU570" s="259"/>
      <c r="PAV570" s="394"/>
      <c r="PAW570" s="394"/>
      <c r="PAX570" s="270"/>
      <c r="PAY570" s="263"/>
      <c r="PAZ570" s="271"/>
      <c r="PBA570" s="271"/>
      <c r="PBB570" s="271"/>
      <c r="PBC570" s="271"/>
      <c r="PBD570" s="271"/>
      <c r="PBE570" s="395"/>
      <c r="PBF570" s="259"/>
      <c r="PBG570" s="259"/>
      <c r="PBH570" s="394"/>
      <c r="PBI570" s="394"/>
      <c r="PBJ570" s="270"/>
      <c r="PBK570" s="263"/>
      <c r="PBL570" s="271"/>
      <c r="PBM570" s="271"/>
      <c r="PBN570" s="271"/>
      <c r="PBO570" s="271"/>
      <c r="PBP570" s="271"/>
      <c r="PBQ570" s="395"/>
      <c r="PBR570" s="259"/>
      <c r="PBS570" s="259"/>
      <c r="PBT570" s="394"/>
      <c r="PBU570" s="394"/>
      <c r="PBV570" s="270"/>
      <c r="PBW570" s="263"/>
      <c r="PBX570" s="271"/>
      <c r="PBY570" s="271"/>
      <c r="PBZ570" s="271"/>
      <c r="PCA570" s="271"/>
      <c r="PCB570" s="271"/>
      <c r="PCC570" s="395"/>
      <c r="PCD570" s="259"/>
      <c r="PCE570" s="259"/>
      <c r="PCF570" s="394"/>
      <c r="PCG570" s="394"/>
      <c r="PCH570" s="270"/>
      <c r="PCI570" s="263"/>
      <c r="PCJ570" s="271"/>
      <c r="PCK570" s="271"/>
      <c r="PCL570" s="271"/>
      <c r="PCM570" s="271"/>
      <c r="PCN570" s="271"/>
      <c r="PCO570" s="395"/>
      <c r="PCP570" s="259"/>
      <c r="PCQ570" s="259"/>
      <c r="PCR570" s="394"/>
      <c r="PCS570" s="394"/>
      <c r="PCT570" s="270"/>
      <c r="PCU570" s="263"/>
      <c r="PCV570" s="271"/>
      <c r="PCW570" s="271"/>
      <c r="PCX570" s="271"/>
      <c r="PCY570" s="271"/>
      <c r="PCZ570" s="271"/>
      <c r="PDA570" s="395"/>
      <c r="PDB570" s="259"/>
      <c r="PDC570" s="259"/>
      <c r="PDD570" s="394"/>
      <c r="PDE570" s="394"/>
      <c r="PDF570" s="270"/>
      <c r="PDG570" s="263"/>
      <c r="PDH570" s="271"/>
      <c r="PDI570" s="271"/>
      <c r="PDJ570" s="271"/>
      <c r="PDK570" s="271"/>
      <c r="PDL570" s="271"/>
      <c r="PDM570" s="395"/>
      <c r="PDN570" s="259"/>
      <c r="PDO570" s="259"/>
      <c r="PDP570" s="394"/>
      <c r="PDQ570" s="394"/>
      <c r="PDR570" s="270"/>
      <c r="PDS570" s="263"/>
      <c r="PDT570" s="271"/>
      <c r="PDU570" s="271"/>
      <c r="PDV570" s="271"/>
      <c r="PDW570" s="271"/>
      <c r="PDX570" s="271"/>
      <c r="PDY570" s="395"/>
      <c r="PDZ570" s="259"/>
      <c r="PEA570" s="259"/>
      <c r="PEB570" s="394"/>
      <c r="PEC570" s="394"/>
      <c r="PED570" s="270"/>
      <c r="PEE570" s="263"/>
      <c r="PEF570" s="271"/>
      <c r="PEG570" s="271"/>
      <c r="PEH570" s="271"/>
      <c r="PEI570" s="271"/>
      <c r="PEJ570" s="271"/>
      <c r="PEK570" s="395"/>
      <c r="PEL570" s="259"/>
      <c r="PEM570" s="259"/>
      <c r="PEN570" s="394"/>
      <c r="PEO570" s="394"/>
      <c r="PEP570" s="270"/>
      <c r="PEQ570" s="263"/>
      <c r="PER570" s="271"/>
      <c r="PES570" s="271"/>
      <c r="PET570" s="271"/>
      <c r="PEU570" s="271"/>
      <c r="PEV570" s="271"/>
      <c r="PEW570" s="395"/>
      <c r="PEX570" s="259"/>
      <c r="PEY570" s="259"/>
      <c r="PEZ570" s="394"/>
      <c r="PFA570" s="394"/>
      <c r="PFB570" s="270"/>
      <c r="PFC570" s="263"/>
      <c r="PFD570" s="271"/>
      <c r="PFE570" s="271"/>
      <c r="PFF570" s="271"/>
      <c r="PFG570" s="271"/>
      <c r="PFH570" s="271"/>
      <c r="PFI570" s="395"/>
      <c r="PFJ570" s="259"/>
      <c r="PFK570" s="259"/>
      <c r="PFL570" s="394"/>
      <c r="PFM570" s="394"/>
      <c r="PFN570" s="270"/>
      <c r="PFO570" s="263"/>
      <c r="PFP570" s="271"/>
      <c r="PFQ570" s="271"/>
      <c r="PFR570" s="271"/>
      <c r="PFS570" s="271"/>
      <c r="PFT570" s="271"/>
      <c r="PFU570" s="395"/>
      <c r="PFV570" s="259"/>
      <c r="PFW570" s="259"/>
      <c r="PFX570" s="394"/>
      <c r="PFY570" s="394"/>
      <c r="PFZ570" s="270"/>
      <c r="PGA570" s="263"/>
      <c r="PGB570" s="271"/>
      <c r="PGC570" s="271"/>
      <c r="PGD570" s="271"/>
      <c r="PGE570" s="271"/>
      <c r="PGF570" s="271"/>
      <c r="PGG570" s="395"/>
      <c r="PGH570" s="259"/>
      <c r="PGI570" s="259"/>
      <c r="PGJ570" s="394"/>
      <c r="PGK570" s="394"/>
      <c r="PGL570" s="270"/>
      <c r="PGM570" s="263"/>
      <c r="PGN570" s="271"/>
      <c r="PGO570" s="271"/>
      <c r="PGP570" s="271"/>
      <c r="PGQ570" s="271"/>
      <c r="PGR570" s="271"/>
      <c r="PGS570" s="395"/>
      <c r="PGT570" s="259"/>
      <c r="PGU570" s="259"/>
      <c r="PGV570" s="394"/>
      <c r="PGW570" s="394"/>
      <c r="PGX570" s="270"/>
      <c r="PGY570" s="263"/>
      <c r="PGZ570" s="271"/>
      <c r="PHA570" s="271"/>
      <c r="PHB570" s="271"/>
      <c r="PHC570" s="271"/>
      <c r="PHD570" s="271"/>
      <c r="PHE570" s="395"/>
      <c r="PHF570" s="259"/>
      <c r="PHG570" s="259"/>
      <c r="PHH570" s="394"/>
      <c r="PHI570" s="394"/>
      <c r="PHJ570" s="270"/>
      <c r="PHK570" s="263"/>
      <c r="PHL570" s="271"/>
      <c r="PHM570" s="271"/>
      <c r="PHN570" s="271"/>
      <c r="PHO570" s="271"/>
      <c r="PHP570" s="271"/>
      <c r="PHQ570" s="395"/>
      <c r="PHR570" s="259"/>
      <c r="PHS570" s="259"/>
      <c r="PHT570" s="394"/>
      <c r="PHU570" s="394"/>
      <c r="PHV570" s="270"/>
      <c r="PHW570" s="263"/>
      <c r="PHX570" s="271"/>
      <c r="PHY570" s="271"/>
      <c r="PHZ570" s="271"/>
      <c r="PIA570" s="271"/>
      <c r="PIB570" s="271"/>
      <c r="PIC570" s="395"/>
      <c r="PID570" s="259"/>
      <c r="PIE570" s="259"/>
      <c r="PIF570" s="394"/>
      <c r="PIG570" s="394"/>
      <c r="PIH570" s="270"/>
      <c r="PII570" s="263"/>
      <c r="PIJ570" s="271"/>
      <c r="PIK570" s="271"/>
      <c r="PIL570" s="271"/>
      <c r="PIM570" s="271"/>
      <c r="PIN570" s="271"/>
      <c r="PIO570" s="395"/>
      <c r="PIP570" s="259"/>
      <c r="PIQ570" s="259"/>
      <c r="PIR570" s="394"/>
      <c r="PIS570" s="394"/>
      <c r="PIT570" s="270"/>
      <c r="PIU570" s="263"/>
      <c r="PIV570" s="271"/>
      <c r="PIW570" s="271"/>
      <c r="PIX570" s="271"/>
      <c r="PIY570" s="271"/>
      <c r="PIZ570" s="271"/>
      <c r="PJA570" s="395"/>
      <c r="PJB570" s="259"/>
      <c r="PJC570" s="259"/>
      <c r="PJD570" s="394"/>
      <c r="PJE570" s="394"/>
      <c r="PJF570" s="270"/>
      <c r="PJG570" s="263"/>
      <c r="PJH570" s="271"/>
      <c r="PJI570" s="271"/>
      <c r="PJJ570" s="271"/>
      <c r="PJK570" s="271"/>
      <c r="PJL570" s="271"/>
      <c r="PJM570" s="395"/>
      <c r="PJN570" s="259"/>
      <c r="PJO570" s="259"/>
      <c r="PJP570" s="394"/>
      <c r="PJQ570" s="394"/>
      <c r="PJR570" s="270"/>
      <c r="PJS570" s="263"/>
      <c r="PJT570" s="271"/>
      <c r="PJU570" s="271"/>
      <c r="PJV570" s="271"/>
      <c r="PJW570" s="271"/>
      <c r="PJX570" s="271"/>
      <c r="PJY570" s="395"/>
      <c r="PJZ570" s="259"/>
      <c r="PKA570" s="259"/>
      <c r="PKB570" s="394"/>
      <c r="PKC570" s="394"/>
      <c r="PKD570" s="270"/>
      <c r="PKE570" s="263"/>
      <c r="PKF570" s="271"/>
      <c r="PKG570" s="271"/>
      <c r="PKH570" s="271"/>
      <c r="PKI570" s="271"/>
      <c r="PKJ570" s="271"/>
      <c r="PKK570" s="395"/>
      <c r="PKL570" s="259"/>
      <c r="PKM570" s="259"/>
      <c r="PKN570" s="394"/>
      <c r="PKO570" s="394"/>
      <c r="PKP570" s="270"/>
      <c r="PKQ570" s="263"/>
      <c r="PKR570" s="271"/>
      <c r="PKS570" s="271"/>
      <c r="PKT570" s="271"/>
      <c r="PKU570" s="271"/>
      <c r="PKV570" s="271"/>
      <c r="PKW570" s="395"/>
      <c r="PKX570" s="259"/>
      <c r="PKY570" s="259"/>
      <c r="PKZ570" s="394"/>
      <c r="PLA570" s="394"/>
      <c r="PLB570" s="270"/>
      <c r="PLC570" s="263"/>
      <c r="PLD570" s="271"/>
      <c r="PLE570" s="271"/>
      <c r="PLF570" s="271"/>
      <c r="PLG570" s="271"/>
      <c r="PLH570" s="271"/>
      <c r="PLI570" s="395"/>
      <c r="PLJ570" s="259"/>
      <c r="PLK570" s="259"/>
      <c r="PLL570" s="394"/>
      <c r="PLM570" s="394"/>
      <c r="PLN570" s="270"/>
      <c r="PLO570" s="263"/>
      <c r="PLP570" s="271"/>
      <c r="PLQ570" s="271"/>
      <c r="PLR570" s="271"/>
      <c r="PLS570" s="271"/>
      <c r="PLT570" s="271"/>
      <c r="PLU570" s="395"/>
      <c r="PLV570" s="259"/>
      <c r="PLW570" s="259"/>
      <c r="PLX570" s="394"/>
      <c r="PLY570" s="394"/>
      <c r="PLZ570" s="270"/>
      <c r="PMA570" s="263"/>
      <c r="PMB570" s="271"/>
      <c r="PMC570" s="271"/>
      <c r="PMD570" s="271"/>
      <c r="PME570" s="271"/>
      <c r="PMF570" s="271"/>
      <c r="PMG570" s="395"/>
      <c r="PMH570" s="259"/>
      <c r="PMI570" s="259"/>
      <c r="PMJ570" s="394"/>
      <c r="PMK570" s="394"/>
      <c r="PML570" s="270"/>
      <c r="PMM570" s="263"/>
      <c r="PMN570" s="271"/>
      <c r="PMO570" s="271"/>
      <c r="PMP570" s="271"/>
      <c r="PMQ570" s="271"/>
      <c r="PMR570" s="271"/>
      <c r="PMS570" s="395"/>
      <c r="PMT570" s="259"/>
      <c r="PMU570" s="259"/>
      <c r="PMV570" s="394"/>
      <c r="PMW570" s="394"/>
      <c r="PMX570" s="270"/>
      <c r="PMY570" s="263"/>
      <c r="PMZ570" s="271"/>
      <c r="PNA570" s="271"/>
      <c r="PNB570" s="271"/>
      <c r="PNC570" s="271"/>
      <c r="PND570" s="271"/>
      <c r="PNE570" s="395"/>
      <c r="PNF570" s="259"/>
      <c r="PNG570" s="259"/>
      <c r="PNH570" s="394"/>
      <c r="PNI570" s="394"/>
      <c r="PNJ570" s="270"/>
      <c r="PNK570" s="263"/>
      <c r="PNL570" s="271"/>
      <c r="PNM570" s="271"/>
      <c r="PNN570" s="271"/>
      <c r="PNO570" s="271"/>
      <c r="PNP570" s="271"/>
      <c r="PNQ570" s="395"/>
      <c r="PNR570" s="259"/>
      <c r="PNS570" s="259"/>
      <c r="PNT570" s="394"/>
      <c r="PNU570" s="394"/>
      <c r="PNV570" s="270"/>
      <c r="PNW570" s="263"/>
      <c r="PNX570" s="271"/>
      <c r="PNY570" s="271"/>
      <c r="PNZ570" s="271"/>
      <c r="POA570" s="271"/>
      <c r="POB570" s="271"/>
      <c r="POC570" s="395"/>
      <c r="POD570" s="259"/>
      <c r="POE570" s="259"/>
      <c r="POF570" s="394"/>
      <c r="POG570" s="394"/>
      <c r="POH570" s="270"/>
      <c r="POI570" s="263"/>
      <c r="POJ570" s="271"/>
      <c r="POK570" s="271"/>
      <c r="POL570" s="271"/>
      <c r="POM570" s="271"/>
      <c r="PON570" s="271"/>
      <c r="POO570" s="395"/>
      <c r="POP570" s="259"/>
      <c r="POQ570" s="259"/>
      <c r="POR570" s="394"/>
      <c r="POS570" s="394"/>
      <c r="POT570" s="270"/>
      <c r="POU570" s="263"/>
      <c r="POV570" s="271"/>
      <c r="POW570" s="271"/>
      <c r="POX570" s="271"/>
      <c r="POY570" s="271"/>
      <c r="POZ570" s="271"/>
      <c r="PPA570" s="395"/>
      <c r="PPB570" s="259"/>
      <c r="PPC570" s="259"/>
      <c r="PPD570" s="394"/>
      <c r="PPE570" s="394"/>
      <c r="PPF570" s="270"/>
      <c r="PPG570" s="263"/>
      <c r="PPH570" s="271"/>
      <c r="PPI570" s="271"/>
      <c r="PPJ570" s="271"/>
      <c r="PPK570" s="271"/>
      <c r="PPL570" s="271"/>
      <c r="PPM570" s="395"/>
      <c r="PPN570" s="259"/>
      <c r="PPO570" s="259"/>
      <c r="PPP570" s="394"/>
      <c r="PPQ570" s="394"/>
      <c r="PPR570" s="270"/>
      <c r="PPS570" s="263"/>
      <c r="PPT570" s="271"/>
      <c r="PPU570" s="271"/>
      <c r="PPV570" s="271"/>
      <c r="PPW570" s="271"/>
      <c r="PPX570" s="271"/>
      <c r="PPY570" s="395"/>
      <c r="PPZ570" s="259"/>
      <c r="PQA570" s="259"/>
      <c r="PQB570" s="394"/>
      <c r="PQC570" s="394"/>
      <c r="PQD570" s="270"/>
      <c r="PQE570" s="263"/>
      <c r="PQF570" s="271"/>
      <c r="PQG570" s="271"/>
      <c r="PQH570" s="271"/>
      <c r="PQI570" s="271"/>
      <c r="PQJ570" s="271"/>
      <c r="PQK570" s="395"/>
      <c r="PQL570" s="259"/>
      <c r="PQM570" s="259"/>
      <c r="PQN570" s="394"/>
      <c r="PQO570" s="394"/>
      <c r="PQP570" s="270"/>
      <c r="PQQ570" s="263"/>
      <c r="PQR570" s="271"/>
      <c r="PQS570" s="271"/>
      <c r="PQT570" s="271"/>
      <c r="PQU570" s="271"/>
      <c r="PQV570" s="271"/>
      <c r="PQW570" s="395"/>
      <c r="PQX570" s="259"/>
      <c r="PQY570" s="259"/>
      <c r="PQZ570" s="394"/>
      <c r="PRA570" s="394"/>
      <c r="PRB570" s="270"/>
      <c r="PRC570" s="263"/>
      <c r="PRD570" s="271"/>
      <c r="PRE570" s="271"/>
      <c r="PRF570" s="271"/>
      <c r="PRG570" s="271"/>
      <c r="PRH570" s="271"/>
      <c r="PRI570" s="395"/>
      <c r="PRJ570" s="259"/>
      <c r="PRK570" s="259"/>
      <c r="PRL570" s="394"/>
      <c r="PRM570" s="394"/>
      <c r="PRN570" s="270"/>
      <c r="PRO570" s="263"/>
      <c r="PRP570" s="271"/>
      <c r="PRQ570" s="271"/>
      <c r="PRR570" s="271"/>
      <c r="PRS570" s="271"/>
      <c r="PRT570" s="271"/>
      <c r="PRU570" s="395"/>
      <c r="PRV570" s="259"/>
      <c r="PRW570" s="259"/>
      <c r="PRX570" s="394"/>
      <c r="PRY570" s="394"/>
      <c r="PRZ570" s="270"/>
      <c r="PSA570" s="263"/>
      <c r="PSB570" s="271"/>
      <c r="PSC570" s="271"/>
      <c r="PSD570" s="271"/>
      <c r="PSE570" s="271"/>
      <c r="PSF570" s="271"/>
      <c r="PSG570" s="395"/>
      <c r="PSH570" s="259"/>
      <c r="PSI570" s="259"/>
      <c r="PSJ570" s="394"/>
      <c r="PSK570" s="394"/>
      <c r="PSL570" s="270"/>
      <c r="PSM570" s="263"/>
      <c r="PSN570" s="271"/>
      <c r="PSO570" s="271"/>
      <c r="PSP570" s="271"/>
      <c r="PSQ570" s="271"/>
      <c r="PSR570" s="271"/>
      <c r="PSS570" s="395"/>
      <c r="PST570" s="259"/>
      <c r="PSU570" s="259"/>
      <c r="PSV570" s="394"/>
      <c r="PSW570" s="394"/>
      <c r="PSX570" s="270"/>
      <c r="PSY570" s="263"/>
      <c r="PSZ570" s="271"/>
      <c r="PTA570" s="271"/>
      <c r="PTB570" s="271"/>
      <c r="PTC570" s="271"/>
      <c r="PTD570" s="271"/>
      <c r="PTE570" s="395"/>
      <c r="PTF570" s="259"/>
      <c r="PTG570" s="259"/>
      <c r="PTH570" s="394"/>
      <c r="PTI570" s="394"/>
      <c r="PTJ570" s="270"/>
      <c r="PTK570" s="263"/>
      <c r="PTL570" s="271"/>
      <c r="PTM570" s="271"/>
      <c r="PTN570" s="271"/>
      <c r="PTO570" s="271"/>
      <c r="PTP570" s="271"/>
      <c r="PTQ570" s="395"/>
      <c r="PTR570" s="259"/>
      <c r="PTS570" s="259"/>
      <c r="PTT570" s="394"/>
      <c r="PTU570" s="394"/>
      <c r="PTV570" s="270"/>
      <c r="PTW570" s="263"/>
      <c r="PTX570" s="271"/>
      <c r="PTY570" s="271"/>
      <c r="PTZ570" s="271"/>
      <c r="PUA570" s="271"/>
      <c r="PUB570" s="271"/>
      <c r="PUC570" s="395"/>
      <c r="PUD570" s="259"/>
      <c r="PUE570" s="259"/>
      <c r="PUF570" s="394"/>
      <c r="PUG570" s="394"/>
      <c r="PUH570" s="270"/>
      <c r="PUI570" s="263"/>
      <c r="PUJ570" s="271"/>
      <c r="PUK570" s="271"/>
      <c r="PUL570" s="271"/>
      <c r="PUM570" s="271"/>
      <c r="PUN570" s="271"/>
      <c r="PUO570" s="395"/>
      <c r="PUP570" s="259"/>
      <c r="PUQ570" s="259"/>
      <c r="PUR570" s="394"/>
      <c r="PUS570" s="394"/>
      <c r="PUT570" s="270"/>
      <c r="PUU570" s="263"/>
      <c r="PUV570" s="271"/>
      <c r="PUW570" s="271"/>
      <c r="PUX570" s="271"/>
      <c r="PUY570" s="271"/>
      <c r="PUZ570" s="271"/>
      <c r="PVA570" s="395"/>
      <c r="PVB570" s="259"/>
      <c r="PVC570" s="259"/>
      <c r="PVD570" s="394"/>
      <c r="PVE570" s="394"/>
      <c r="PVF570" s="270"/>
      <c r="PVG570" s="263"/>
      <c r="PVH570" s="271"/>
      <c r="PVI570" s="271"/>
      <c r="PVJ570" s="271"/>
      <c r="PVK570" s="271"/>
      <c r="PVL570" s="271"/>
      <c r="PVM570" s="395"/>
      <c r="PVN570" s="259"/>
      <c r="PVO570" s="259"/>
      <c r="PVP570" s="394"/>
      <c r="PVQ570" s="394"/>
      <c r="PVR570" s="270"/>
      <c r="PVS570" s="263"/>
      <c r="PVT570" s="271"/>
      <c r="PVU570" s="271"/>
      <c r="PVV570" s="271"/>
      <c r="PVW570" s="271"/>
      <c r="PVX570" s="271"/>
      <c r="PVY570" s="395"/>
      <c r="PVZ570" s="259"/>
      <c r="PWA570" s="259"/>
      <c r="PWB570" s="394"/>
      <c r="PWC570" s="394"/>
      <c r="PWD570" s="270"/>
      <c r="PWE570" s="263"/>
      <c r="PWF570" s="271"/>
      <c r="PWG570" s="271"/>
      <c r="PWH570" s="271"/>
      <c r="PWI570" s="271"/>
      <c r="PWJ570" s="271"/>
      <c r="PWK570" s="395"/>
      <c r="PWL570" s="259"/>
      <c r="PWM570" s="259"/>
      <c r="PWN570" s="394"/>
      <c r="PWO570" s="394"/>
      <c r="PWP570" s="270"/>
      <c r="PWQ570" s="263"/>
      <c r="PWR570" s="271"/>
      <c r="PWS570" s="271"/>
      <c r="PWT570" s="271"/>
      <c r="PWU570" s="271"/>
      <c r="PWV570" s="271"/>
      <c r="PWW570" s="395"/>
      <c r="PWX570" s="259"/>
      <c r="PWY570" s="259"/>
      <c r="PWZ570" s="394"/>
      <c r="PXA570" s="394"/>
      <c r="PXB570" s="270"/>
      <c r="PXC570" s="263"/>
      <c r="PXD570" s="271"/>
      <c r="PXE570" s="271"/>
      <c r="PXF570" s="271"/>
      <c r="PXG570" s="271"/>
      <c r="PXH570" s="271"/>
      <c r="PXI570" s="395"/>
      <c r="PXJ570" s="259"/>
      <c r="PXK570" s="259"/>
      <c r="PXL570" s="394"/>
      <c r="PXM570" s="394"/>
      <c r="PXN570" s="270"/>
      <c r="PXO570" s="263"/>
      <c r="PXP570" s="271"/>
      <c r="PXQ570" s="271"/>
      <c r="PXR570" s="271"/>
      <c r="PXS570" s="271"/>
      <c r="PXT570" s="271"/>
      <c r="PXU570" s="395"/>
      <c r="PXV570" s="259"/>
      <c r="PXW570" s="259"/>
      <c r="PXX570" s="394"/>
      <c r="PXY570" s="394"/>
      <c r="PXZ570" s="270"/>
      <c r="PYA570" s="263"/>
      <c r="PYB570" s="271"/>
      <c r="PYC570" s="271"/>
      <c r="PYD570" s="271"/>
      <c r="PYE570" s="271"/>
      <c r="PYF570" s="271"/>
      <c r="PYG570" s="395"/>
      <c r="PYH570" s="259"/>
      <c r="PYI570" s="259"/>
      <c r="PYJ570" s="394"/>
      <c r="PYK570" s="394"/>
      <c r="PYL570" s="270"/>
      <c r="PYM570" s="263"/>
      <c r="PYN570" s="271"/>
      <c r="PYO570" s="271"/>
      <c r="PYP570" s="271"/>
      <c r="PYQ570" s="271"/>
      <c r="PYR570" s="271"/>
      <c r="PYS570" s="395"/>
      <c r="PYT570" s="259"/>
      <c r="PYU570" s="259"/>
      <c r="PYV570" s="394"/>
      <c r="PYW570" s="394"/>
      <c r="PYX570" s="270"/>
      <c r="PYY570" s="263"/>
      <c r="PYZ570" s="271"/>
      <c r="PZA570" s="271"/>
      <c r="PZB570" s="271"/>
      <c r="PZC570" s="271"/>
      <c r="PZD570" s="271"/>
      <c r="PZE570" s="395"/>
      <c r="PZF570" s="259"/>
      <c r="PZG570" s="259"/>
      <c r="PZH570" s="394"/>
      <c r="PZI570" s="394"/>
      <c r="PZJ570" s="270"/>
      <c r="PZK570" s="263"/>
      <c r="PZL570" s="271"/>
      <c r="PZM570" s="271"/>
      <c r="PZN570" s="271"/>
      <c r="PZO570" s="271"/>
      <c r="PZP570" s="271"/>
      <c r="PZQ570" s="395"/>
      <c r="PZR570" s="259"/>
      <c r="PZS570" s="259"/>
      <c r="PZT570" s="394"/>
      <c r="PZU570" s="394"/>
      <c r="PZV570" s="270"/>
      <c r="PZW570" s="263"/>
      <c r="PZX570" s="271"/>
      <c r="PZY570" s="271"/>
      <c r="PZZ570" s="271"/>
      <c r="QAA570" s="271"/>
      <c r="QAB570" s="271"/>
      <c r="QAC570" s="395"/>
      <c r="QAD570" s="259"/>
      <c r="QAE570" s="259"/>
      <c r="QAF570" s="394"/>
      <c r="QAG570" s="394"/>
      <c r="QAH570" s="270"/>
      <c r="QAI570" s="263"/>
      <c r="QAJ570" s="271"/>
      <c r="QAK570" s="271"/>
      <c r="QAL570" s="271"/>
      <c r="QAM570" s="271"/>
      <c r="QAN570" s="271"/>
      <c r="QAO570" s="395"/>
      <c r="QAP570" s="259"/>
      <c r="QAQ570" s="259"/>
      <c r="QAR570" s="394"/>
      <c r="QAS570" s="394"/>
      <c r="QAT570" s="270"/>
      <c r="QAU570" s="263"/>
      <c r="QAV570" s="271"/>
      <c r="QAW570" s="271"/>
      <c r="QAX570" s="271"/>
      <c r="QAY570" s="271"/>
      <c r="QAZ570" s="271"/>
      <c r="QBA570" s="395"/>
      <c r="QBB570" s="259"/>
      <c r="QBC570" s="259"/>
      <c r="QBD570" s="394"/>
      <c r="QBE570" s="394"/>
      <c r="QBF570" s="270"/>
      <c r="QBG570" s="263"/>
      <c r="QBH570" s="271"/>
      <c r="QBI570" s="271"/>
      <c r="QBJ570" s="271"/>
      <c r="QBK570" s="271"/>
      <c r="QBL570" s="271"/>
      <c r="QBM570" s="395"/>
      <c r="QBN570" s="259"/>
      <c r="QBO570" s="259"/>
      <c r="QBP570" s="394"/>
      <c r="QBQ570" s="394"/>
      <c r="QBR570" s="270"/>
      <c r="QBS570" s="263"/>
      <c r="QBT570" s="271"/>
      <c r="QBU570" s="271"/>
      <c r="QBV570" s="271"/>
      <c r="QBW570" s="271"/>
      <c r="QBX570" s="271"/>
      <c r="QBY570" s="395"/>
      <c r="QBZ570" s="259"/>
      <c r="QCA570" s="259"/>
      <c r="QCB570" s="394"/>
      <c r="QCC570" s="394"/>
      <c r="QCD570" s="270"/>
      <c r="QCE570" s="263"/>
      <c r="QCF570" s="271"/>
      <c r="QCG570" s="271"/>
      <c r="QCH570" s="271"/>
      <c r="QCI570" s="271"/>
      <c r="QCJ570" s="271"/>
      <c r="QCK570" s="395"/>
      <c r="QCL570" s="259"/>
      <c r="QCM570" s="259"/>
      <c r="QCN570" s="394"/>
      <c r="QCO570" s="394"/>
      <c r="QCP570" s="270"/>
      <c r="QCQ570" s="263"/>
      <c r="QCR570" s="271"/>
      <c r="QCS570" s="271"/>
      <c r="QCT570" s="271"/>
      <c r="QCU570" s="271"/>
      <c r="QCV570" s="271"/>
      <c r="QCW570" s="395"/>
      <c r="QCX570" s="259"/>
      <c r="QCY570" s="259"/>
      <c r="QCZ570" s="394"/>
      <c r="QDA570" s="394"/>
      <c r="QDB570" s="270"/>
      <c r="QDC570" s="263"/>
      <c r="QDD570" s="271"/>
      <c r="QDE570" s="271"/>
      <c r="QDF570" s="271"/>
      <c r="QDG570" s="271"/>
      <c r="QDH570" s="271"/>
      <c r="QDI570" s="395"/>
      <c r="QDJ570" s="259"/>
      <c r="QDK570" s="259"/>
      <c r="QDL570" s="394"/>
      <c r="QDM570" s="394"/>
      <c r="QDN570" s="270"/>
      <c r="QDO570" s="263"/>
      <c r="QDP570" s="271"/>
      <c r="QDQ570" s="271"/>
      <c r="QDR570" s="271"/>
      <c r="QDS570" s="271"/>
      <c r="QDT570" s="271"/>
      <c r="QDU570" s="395"/>
      <c r="QDV570" s="259"/>
      <c r="QDW570" s="259"/>
      <c r="QDX570" s="394"/>
      <c r="QDY570" s="394"/>
      <c r="QDZ570" s="270"/>
      <c r="QEA570" s="263"/>
      <c r="QEB570" s="271"/>
      <c r="QEC570" s="271"/>
      <c r="QED570" s="271"/>
      <c r="QEE570" s="271"/>
      <c r="QEF570" s="271"/>
      <c r="QEG570" s="395"/>
      <c r="QEH570" s="259"/>
      <c r="QEI570" s="259"/>
      <c r="QEJ570" s="394"/>
      <c r="QEK570" s="394"/>
      <c r="QEL570" s="270"/>
      <c r="QEM570" s="263"/>
      <c r="QEN570" s="271"/>
      <c r="QEO570" s="271"/>
      <c r="QEP570" s="271"/>
      <c r="QEQ570" s="271"/>
      <c r="QER570" s="271"/>
      <c r="QES570" s="395"/>
      <c r="QET570" s="259"/>
      <c r="QEU570" s="259"/>
      <c r="QEV570" s="394"/>
      <c r="QEW570" s="394"/>
      <c r="QEX570" s="270"/>
      <c r="QEY570" s="263"/>
      <c r="QEZ570" s="271"/>
      <c r="QFA570" s="271"/>
      <c r="QFB570" s="271"/>
      <c r="QFC570" s="271"/>
      <c r="QFD570" s="271"/>
      <c r="QFE570" s="395"/>
      <c r="QFF570" s="259"/>
      <c r="QFG570" s="259"/>
      <c r="QFH570" s="394"/>
      <c r="QFI570" s="394"/>
      <c r="QFJ570" s="270"/>
      <c r="QFK570" s="263"/>
      <c r="QFL570" s="271"/>
      <c r="QFM570" s="271"/>
      <c r="QFN570" s="271"/>
      <c r="QFO570" s="271"/>
      <c r="QFP570" s="271"/>
      <c r="QFQ570" s="395"/>
      <c r="QFR570" s="259"/>
      <c r="QFS570" s="259"/>
      <c r="QFT570" s="394"/>
      <c r="QFU570" s="394"/>
      <c r="QFV570" s="270"/>
      <c r="QFW570" s="263"/>
      <c r="QFX570" s="271"/>
      <c r="QFY570" s="271"/>
      <c r="QFZ570" s="271"/>
      <c r="QGA570" s="271"/>
      <c r="QGB570" s="271"/>
      <c r="QGC570" s="395"/>
      <c r="QGD570" s="259"/>
      <c r="QGE570" s="259"/>
      <c r="QGF570" s="394"/>
      <c r="QGG570" s="394"/>
      <c r="QGH570" s="270"/>
      <c r="QGI570" s="263"/>
      <c r="QGJ570" s="271"/>
      <c r="QGK570" s="271"/>
      <c r="QGL570" s="271"/>
      <c r="QGM570" s="271"/>
      <c r="QGN570" s="271"/>
      <c r="QGO570" s="395"/>
      <c r="QGP570" s="259"/>
      <c r="QGQ570" s="259"/>
      <c r="QGR570" s="394"/>
      <c r="QGS570" s="394"/>
      <c r="QGT570" s="270"/>
      <c r="QGU570" s="263"/>
      <c r="QGV570" s="271"/>
      <c r="QGW570" s="271"/>
      <c r="QGX570" s="271"/>
      <c r="QGY570" s="271"/>
      <c r="QGZ570" s="271"/>
      <c r="QHA570" s="395"/>
      <c r="QHB570" s="259"/>
      <c r="QHC570" s="259"/>
      <c r="QHD570" s="394"/>
      <c r="QHE570" s="394"/>
      <c r="QHF570" s="270"/>
      <c r="QHG570" s="263"/>
      <c r="QHH570" s="271"/>
      <c r="QHI570" s="271"/>
      <c r="QHJ570" s="271"/>
      <c r="QHK570" s="271"/>
      <c r="QHL570" s="271"/>
      <c r="QHM570" s="395"/>
      <c r="QHN570" s="259"/>
      <c r="QHO570" s="259"/>
      <c r="QHP570" s="394"/>
      <c r="QHQ570" s="394"/>
      <c r="QHR570" s="270"/>
      <c r="QHS570" s="263"/>
      <c r="QHT570" s="271"/>
      <c r="QHU570" s="271"/>
      <c r="QHV570" s="271"/>
      <c r="QHW570" s="271"/>
      <c r="QHX570" s="271"/>
      <c r="QHY570" s="395"/>
      <c r="QHZ570" s="259"/>
      <c r="QIA570" s="259"/>
      <c r="QIB570" s="394"/>
      <c r="QIC570" s="394"/>
      <c r="QID570" s="270"/>
      <c r="QIE570" s="263"/>
      <c r="QIF570" s="271"/>
      <c r="QIG570" s="271"/>
      <c r="QIH570" s="271"/>
      <c r="QII570" s="271"/>
      <c r="QIJ570" s="271"/>
      <c r="QIK570" s="395"/>
      <c r="QIL570" s="259"/>
      <c r="QIM570" s="259"/>
      <c r="QIN570" s="394"/>
      <c r="QIO570" s="394"/>
      <c r="QIP570" s="270"/>
      <c r="QIQ570" s="263"/>
      <c r="QIR570" s="271"/>
      <c r="QIS570" s="271"/>
      <c r="QIT570" s="271"/>
      <c r="QIU570" s="271"/>
      <c r="QIV570" s="271"/>
      <c r="QIW570" s="395"/>
      <c r="QIX570" s="259"/>
      <c r="QIY570" s="259"/>
      <c r="QIZ570" s="394"/>
      <c r="QJA570" s="394"/>
      <c r="QJB570" s="270"/>
      <c r="QJC570" s="263"/>
      <c r="QJD570" s="271"/>
      <c r="QJE570" s="271"/>
      <c r="QJF570" s="271"/>
      <c r="QJG570" s="271"/>
      <c r="QJH570" s="271"/>
      <c r="QJI570" s="395"/>
      <c r="QJJ570" s="259"/>
      <c r="QJK570" s="259"/>
      <c r="QJL570" s="394"/>
      <c r="QJM570" s="394"/>
      <c r="QJN570" s="270"/>
      <c r="QJO570" s="263"/>
      <c r="QJP570" s="271"/>
      <c r="QJQ570" s="271"/>
      <c r="QJR570" s="271"/>
      <c r="QJS570" s="271"/>
      <c r="QJT570" s="271"/>
      <c r="QJU570" s="395"/>
      <c r="QJV570" s="259"/>
      <c r="QJW570" s="259"/>
      <c r="QJX570" s="394"/>
      <c r="QJY570" s="394"/>
      <c r="QJZ570" s="270"/>
      <c r="QKA570" s="263"/>
      <c r="QKB570" s="271"/>
      <c r="QKC570" s="271"/>
      <c r="QKD570" s="271"/>
      <c r="QKE570" s="271"/>
      <c r="QKF570" s="271"/>
      <c r="QKG570" s="395"/>
      <c r="QKH570" s="259"/>
      <c r="QKI570" s="259"/>
      <c r="QKJ570" s="394"/>
      <c r="QKK570" s="394"/>
      <c r="QKL570" s="270"/>
      <c r="QKM570" s="263"/>
      <c r="QKN570" s="271"/>
      <c r="QKO570" s="271"/>
      <c r="QKP570" s="271"/>
      <c r="QKQ570" s="271"/>
      <c r="QKR570" s="271"/>
      <c r="QKS570" s="395"/>
      <c r="QKT570" s="259"/>
      <c r="QKU570" s="259"/>
      <c r="QKV570" s="394"/>
      <c r="QKW570" s="394"/>
      <c r="QKX570" s="270"/>
      <c r="QKY570" s="263"/>
      <c r="QKZ570" s="271"/>
      <c r="QLA570" s="271"/>
      <c r="QLB570" s="271"/>
      <c r="QLC570" s="271"/>
      <c r="QLD570" s="271"/>
      <c r="QLE570" s="395"/>
      <c r="QLF570" s="259"/>
      <c r="QLG570" s="259"/>
      <c r="QLH570" s="394"/>
      <c r="QLI570" s="394"/>
      <c r="QLJ570" s="270"/>
      <c r="QLK570" s="263"/>
      <c r="QLL570" s="271"/>
      <c r="QLM570" s="271"/>
      <c r="QLN570" s="271"/>
      <c r="QLO570" s="271"/>
      <c r="QLP570" s="271"/>
      <c r="QLQ570" s="395"/>
      <c r="QLR570" s="259"/>
      <c r="QLS570" s="259"/>
      <c r="QLT570" s="394"/>
      <c r="QLU570" s="394"/>
      <c r="QLV570" s="270"/>
      <c r="QLW570" s="263"/>
      <c r="QLX570" s="271"/>
      <c r="QLY570" s="271"/>
      <c r="QLZ570" s="271"/>
      <c r="QMA570" s="271"/>
      <c r="QMB570" s="271"/>
      <c r="QMC570" s="395"/>
      <c r="QMD570" s="259"/>
      <c r="QME570" s="259"/>
      <c r="QMF570" s="394"/>
      <c r="QMG570" s="394"/>
      <c r="QMH570" s="270"/>
      <c r="QMI570" s="263"/>
      <c r="QMJ570" s="271"/>
      <c r="QMK570" s="271"/>
      <c r="QML570" s="271"/>
      <c r="QMM570" s="271"/>
      <c r="QMN570" s="271"/>
      <c r="QMO570" s="395"/>
      <c r="QMP570" s="259"/>
      <c r="QMQ570" s="259"/>
      <c r="QMR570" s="394"/>
      <c r="QMS570" s="394"/>
      <c r="QMT570" s="270"/>
      <c r="QMU570" s="263"/>
      <c r="QMV570" s="271"/>
      <c r="QMW570" s="271"/>
      <c r="QMX570" s="271"/>
      <c r="QMY570" s="271"/>
      <c r="QMZ570" s="271"/>
      <c r="QNA570" s="395"/>
      <c r="QNB570" s="259"/>
      <c r="QNC570" s="259"/>
      <c r="QND570" s="394"/>
      <c r="QNE570" s="394"/>
      <c r="QNF570" s="270"/>
      <c r="QNG570" s="263"/>
      <c r="QNH570" s="271"/>
      <c r="QNI570" s="271"/>
      <c r="QNJ570" s="271"/>
      <c r="QNK570" s="271"/>
      <c r="QNL570" s="271"/>
      <c r="QNM570" s="395"/>
      <c r="QNN570" s="259"/>
      <c r="QNO570" s="259"/>
      <c r="QNP570" s="394"/>
      <c r="QNQ570" s="394"/>
      <c r="QNR570" s="270"/>
      <c r="QNS570" s="263"/>
      <c r="QNT570" s="271"/>
      <c r="QNU570" s="271"/>
      <c r="QNV570" s="271"/>
      <c r="QNW570" s="271"/>
      <c r="QNX570" s="271"/>
      <c r="QNY570" s="395"/>
      <c r="QNZ570" s="259"/>
      <c r="QOA570" s="259"/>
      <c r="QOB570" s="394"/>
      <c r="QOC570" s="394"/>
      <c r="QOD570" s="270"/>
      <c r="QOE570" s="263"/>
      <c r="QOF570" s="271"/>
      <c r="QOG570" s="271"/>
      <c r="QOH570" s="271"/>
      <c r="QOI570" s="271"/>
      <c r="QOJ570" s="271"/>
      <c r="QOK570" s="395"/>
      <c r="QOL570" s="259"/>
      <c r="QOM570" s="259"/>
      <c r="QON570" s="394"/>
      <c r="QOO570" s="394"/>
      <c r="QOP570" s="270"/>
      <c r="QOQ570" s="263"/>
      <c r="QOR570" s="271"/>
      <c r="QOS570" s="271"/>
      <c r="QOT570" s="271"/>
      <c r="QOU570" s="271"/>
      <c r="QOV570" s="271"/>
      <c r="QOW570" s="395"/>
      <c r="QOX570" s="259"/>
      <c r="QOY570" s="259"/>
      <c r="QOZ570" s="394"/>
      <c r="QPA570" s="394"/>
      <c r="QPB570" s="270"/>
      <c r="QPC570" s="263"/>
      <c r="QPD570" s="271"/>
      <c r="QPE570" s="271"/>
      <c r="QPF570" s="271"/>
      <c r="QPG570" s="271"/>
      <c r="QPH570" s="271"/>
      <c r="QPI570" s="395"/>
      <c r="QPJ570" s="259"/>
      <c r="QPK570" s="259"/>
      <c r="QPL570" s="394"/>
      <c r="QPM570" s="394"/>
      <c r="QPN570" s="270"/>
      <c r="QPO570" s="263"/>
      <c r="QPP570" s="271"/>
      <c r="QPQ570" s="271"/>
      <c r="QPR570" s="271"/>
      <c r="QPS570" s="271"/>
      <c r="QPT570" s="271"/>
      <c r="QPU570" s="395"/>
      <c r="QPV570" s="259"/>
      <c r="QPW570" s="259"/>
      <c r="QPX570" s="394"/>
      <c r="QPY570" s="394"/>
      <c r="QPZ570" s="270"/>
      <c r="QQA570" s="263"/>
      <c r="QQB570" s="271"/>
      <c r="QQC570" s="271"/>
      <c r="QQD570" s="271"/>
      <c r="QQE570" s="271"/>
      <c r="QQF570" s="271"/>
      <c r="QQG570" s="395"/>
      <c r="QQH570" s="259"/>
      <c r="QQI570" s="259"/>
      <c r="QQJ570" s="394"/>
      <c r="QQK570" s="394"/>
      <c r="QQL570" s="270"/>
      <c r="QQM570" s="263"/>
      <c r="QQN570" s="271"/>
      <c r="QQO570" s="271"/>
      <c r="QQP570" s="271"/>
      <c r="QQQ570" s="271"/>
      <c r="QQR570" s="271"/>
      <c r="QQS570" s="395"/>
      <c r="QQT570" s="259"/>
      <c r="QQU570" s="259"/>
      <c r="QQV570" s="394"/>
      <c r="QQW570" s="394"/>
      <c r="QQX570" s="270"/>
      <c r="QQY570" s="263"/>
      <c r="QQZ570" s="271"/>
      <c r="QRA570" s="271"/>
      <c r="QRB570" s="271"/>
      <c r="QRC570" s="271"/>
      <c r="QRD570" s="271"/>
      <c r="QRE570" s="395"/>
      <c r="QRF570" s="259"/>
      <c r="QRG570" s="259"/>
      <c r="QRH570" s="394"/>
      <c r="QRI570" s="394"/>
      <c r="QRJ570" s="270"/>
      <c r="QRK570" s="263"/>
      <c r="QRL570" s="271"/>
      <c r="QRM570" s="271"/>
      <c r="QRN570" s="271"/>
      <c r="QRO570" s="271"/>
      <c r="QRP570" s="271"/>
      <c r="QRQ570" s="395"/>
      <c r="QRR570" s="259"/>
      <c r="QRS570" s="259"/>
      <c r="QRT570" s="394"/>
      <c r="QRU570" s="394"/>
      <c r="QRV570" s="270"/>
      <c r="QRW570" s="263"/>
      <c r="QRX570" s="271"/>
      <c r="QRY570" s="271"/>
      <c r="QRZ570" s="271"/>
      <c r="QSA570" s="271"/>
      <c r="QSB570" s="271"/>
      <c r="QSC570" s="395"/>
      <c r="QSD570" s="259"/>
      <c r="QSE570" s="259"/>
      <c r="QSF570" s="394"/>
      <c r="QSG570" s="394"/>
      <c r="QSH570" s="270"/>
      <c r="QSI570" s="263"/>
      <c r="QSJ570" s="271"/>
      <c r="QSK570" s="271"/>
      <c r="QSL570" s="271"/>
      <c r="QSM570" s="271"/>
      <c r="QSN570" s="271"/>
      <c r="QSO570" s="395"/>
      <c r="QSP570" s="259"/>
      <c r="QSQ570" s="259"/>
      <c r="QSR570" s="394"/>
      <c r="QSS570" s="394"/>
      <c r="QST570" s="270"/>
      <c r="QSU570" s="263"/>
      <c r="QSV570" s="271"/>
      <c r="QSW570" s="271"/>
      <c r="QSX570" s="271"/>
      <c r="QSY570" s="271"/>
      <c r="QSZ570" s="271"/>
      <c r="QTA570" s="395"/>
      <c r="QTB570" s="259"/>
      <c r="QTC570" s="259"/>
      <c r="QTD570" s="394"/>
      <c r="QTE570" s="394"/>
      <c r="QTF570" s="270"/>
      <c r="QTG570" s="263"/>
      <c r="QTH570" s="271"/>
      <c r="QTI570" s="271"/>
      <c r="QTJ570" s="271"/>
      <c r="QTK570" s="271"/>
      <c r="QTL570" s="271"/>
      <c r="QTM570" s="395"/>
      <c r="QTN570" s="259"/>
      <c r="QTO570" s="259"/>
      <c r="QTP570" s="394"/>
      <c r="QTQ570" s="394"/>
      <c r="QTR570" s="270"/>
      <c r="QTS570" s="263"/>
      <c r="QTT570" s="271"/>
      <c r="QTU570" s="271"/>
      <c r="QTV570" s="271"/>
      <c r="QTW570" s="271"/>
      <c r="QTX570" s="271"/>
      <c r="QTY570" s="395"/>
      <c r="QTZ570" s="259"/>
      <c r="QUA570" s="259"/>
      <c r="QUB570" s="394"/>
      <c r="QUC570" s="394"/>
      <c r="QUD570" s="270"/>
      <c r="QUE570" s="263"/>
      <c r="QUF570" s="271"/>
      <c r="QUG570" s="271"/>
      <c r="QUH570" s="271"/>
      <c r="QUI570" s="271"/>
      <c r="QUJ570" s="271"/>
      <c r="QUK570" s="395"/>
      <c r="QUL570" s="259"/>
      <c r="QUM570" s="259"/>
      <c r="QUN570" s="394"/>
      <c r="QUO570" s="394"/>
      <c r="QUP570" s="270"/>
      <c r="QUQ570" s="263"/>
      <c r="QUR570" s="271"/>
      <c r="QUS570" s="271"/>
      <c r="QUT570" s="271"/>
      <c r="QUU570" s="271"/>
      <c r="QUV570" s="271"/>
      <c r="QUW570" s="395"/>
      <c r="QUX570" s="259"/>
      <c r="QUY570" s="259"/>
      <c r="QUZ570" s="394"/>
      <c r="QVA570" s="394"/>
      <c r="QVB570" s="270"/>
      <c r="QVC570" s="263"/>
      <c r="QVD570" s="271"/>
      <c r="QVE570" s="271"/>
      <c r="QVF570" s="271"/>
      <c r="QVG570" s="271"/>
      <c r="QVH570" s="271"/>
      <c r="QVI570" s="395"/>
      <c r="QVJ570" s="259"/>
      <c r="QVK570" s="259"/>
      <c r="QVL570" s="394"/>
      <c r="QVM570" s="394"/>
      <c r="QVN570" s="270"/>
      <c r="QVO570" s="263"/>
      <c r="QVP570" s="271"/>
      <c r="QVQ570" s="271"/>
      <c r="QVR570" s="271"/>
      <c r="QVS570" s="271"/>
      <c r="QVT570" s="271"/>
      <c r="QVU570" s="395"/>
      <c r="QVV570" s="259"/>
      <c r="QVW570" s="259"/>
      <c r="QVX570" s="394"/>
      <c r="QVY570" s="394"/>
      <c r="QVZ570" s="270"/>
      <c r="QWA570" s="263"/>
      <c r="QWB570" s="271"/>
      <c r="QWC570" s="271"/>
      <c r="QWD570" s="271"/>
      <c r="QWE570" s="271"/>
      <c r="QWF570" s="271"/>
      <c r="QWG570" s="395"/>
      <c r="QWH570" s="259"/>
      <c r="QWI570" s="259"/>
      <c r="QWJ570" s="394"/>
      <c r="QWK570" s="394"/>
      <c r="QWL570" s="270"/>
      <c r="QWM570" s="263"/>
      <c r="QWN570" s="271"/>
      <c r="QWO570" s="271"/>
      <c r="QWP570" s="271"/>
      <c r="QWQ570" s="271"/>
      <c r="QWR570" s="271"/>
      <c r="QWS570" s="395"/>
      <c r="QWT570" s="259"/>
      <c r="QWU570" s="259"/>
      <c r="QWV570" s="394"/>
      <c r="QWW570" s="394"/>
      <c r="QWX570" s="270"/>
      <c r="QWY570" s="263"/>
      <c r="QWZ570" s="271"/>
      <c r="QXA570" s="271"/>
      <c r="QXB570" s="271"/>
      <c r="QXC570" s="271"/>
      <c r="QXD570" s="271"/>
      <c r="QXE570" s="395"/>
      <c r="QXF570" s="259"/>
      <c r="QXG570" s="259"/>
      <c r="QXH570" s="394"/>
      <c r="QXI570" s="394"/>
      <c r="QXJ570" s="270"/>
      <c r="QXK570" s="263"/>
      <c r="QXL570" s="271"/>
      <c r="QXM570" s="271"/>
      <c r="QXN570" s="271"/>
      <c r="QXO570" s="271"/>
      <c r="QXP570" s="271"/>
      <c r="QXQ570" s="395"/>
      <c r="QXR570" s="259"/>
      <c r="QXS570" s="259"/>
      <c r="QXT570" s="394"/>
      <c r="QXU570" s="394"/>
      <c r="QXV570" s="270"/>
      <c r="QXW570" s="263"/>
      <c r="QXX570" s="271"/>
      <c r="QXY570" s="271"/>
      <c r="QXZ570" s="271"/>
      <c r="QYA570" s="271"/>
      <c r="QYB570" s="271"/>
      <c r="QYC570" s="395"/>
      <c r="QYD570" s="259"/>
      <c r="QYE570" s="259"/>
      <c r="QYF570" s="394"/>
      <c r="QYG570" s="394"/>
      <c r="QYH570" s="270"/>
      <c r="QYI570" s="263"/>
      <c r="QYJ570" s="271"/>
      <c r="QYK570" s="271"/>
      <c r="QYL570" s="271"/>
      <c r="QYM570" s="271"/>
      <c r="QYN570" s="271"/>
      <c r="QYO570" s="395"/>
      <c r="QYP570" s="259"/>
      <c r="QYQ570" s="259"/>
      <c r="QYR570" s="394"/>
      <c r="QYS570" s="394"/>
      <c r="QYT570" s="270"/>
      <c r="QYU570" s="263"/>
      <c r="QYV570" s="271"/>
      <c r="QYW570" s="271"/>
      <c r="QYX570" s="271"/>
      <c r="QYY570" s="271"/>
      <c r="QYZ570" s="271"/>
      <c r="QZA570" s="395"/>
      <c r="QZB570" s="259"/>
      <c r="QZC570" s="259"/>
      <c r="QZD570" s="394"/>
      <c r="QZE570" s="394"/>
      <c r="QZF570" s="270"/>
      <c r="QZG570" s="263"/>
      <c r="QZH570" s="271"/>
      <c r="QZI570" s="271"/>
      <c r="QZJ570" s="271"/>
      <c r="QZK570" s="271"/>
      <c r="QZL570" s="271"/>
      <c r="QZM570" s="395"/>
      <c r="QZN570" s="259"/>
      <c r="QZO570" s="259"/>
      <c r="QZP570" s="394"/>
      <c r="QZQ570" s="394"/>
      <c r="QZR570" s="270"/>
      <c r="QZS570" s="263"/>
      <c r="QZT570" s="271"/>
      <c r="QZU570" s="271"/>
      <c r="QZV570" s="271"/>
      <c r="QZW570" s="271"/>
      <c r="QZX570" s="271"/>
      <c r="QZY570" s="395"/>
      <c r="QZZ570" s="259"/>
      <c r="RAA570" s="259"/>
      <c r="RAB570" s="394"/>
      <c r="RAC570" s="394"/>
      <c r="RAD570" s="270"/>
      <c r="RAE570" s="263"/>
      <c r="RAF570" s="271"/>
      <c r="RAG570" s="271"/>
      <c r="RAH570" s="271"/>
      <c r="RAI570" s="271"/>
      <c r="RAJ570" s="271"/>
      <c r="RAK570" s="395"/>
      <c r="RAL570" s="259"/>
      <c r="RAM570" s="259"/>
      <c r="RAN570" s="394"/>
      <c r="RAO570" s="394"/>
      <c r="RAP570" s="270"/>
      <c r="RAQ570" s="263"/>
      <c r="RAR570" s="271"/>
      <c r="RAS570" s="271"/>
      <c r="RAT570" s="271"/>
      <c r="RAU570" s="271"/>
      <c r="RAV570" s="271"/>
      <c r="RAW570" s="395"/>
      <c r="RAX570" s="259"/>
      <c r="RAY570" s="259"/>
      <c r="RAZ570" s="394"/>
      <c r="RBA570" s="394"/>
      <c r="RBB570" s="270"/>
      <c r="RBC570" s="263"/>
      <c r="RBD570" s="271"/>
      <c r="RBE570" s="271"/>
      <c r="RBF570" s="271"/>
      <c r="RBG570" s="271"/>
      <c r="RBH570" s="271"/>
      <c r="RBI570" s="395"/>
      <c r="RBJ570" s="259"/>
      <c r="RBK570" s="259"/>
      <c r="RBL570" s="394"/>
      <c r="RBM570" s="394"/>
      <c r="RBN570" s="270"/>
      <c r="RBO570" s="263"/>
      <c r="RBP570" s="271"/>
      <c r="RBQ570" s="271"/>
      <c r="RBR570" s="271"/>
      <c r="RBS570" s="271"/>
      <c r="RBT570" s="271"/>
      <c r="RBU570" s="395"/>
      <c r="RBV570" s="259"/>
      <c r="RBW570" s="259"/>
      <c r="RBX570" s="394"/>
      <c r="RBY570" s="394"/>
      <c r="RBZ570" s="270"/>
      <c r="RCA570" s="263"/>
      <c r="RCB570" s="271"/>
      <c r="RCC570" s="271"/>
      <c r="RCD570" s="271"/>
      <c r="RCE570" s="271"/>
      <c r="RCF570" s="271"/>
      <c r="RCG570" s="395"/>
      <c r="RCH570" s="259"/>
      <c r="RCI570" s="259"/>
      <c r="RCJ570" s="394"/>
      <c r="RCK570" s="394"/>
      <c r="RCL570" s="270"/>
      <c r="RCM570" s="263"/>
      <c r="RCN570" s="271"/>
      <c r="RCO570" s="271"/>
      <c r="RCP570" s="271"/>
      <c r="RCQ570" s="271"/>
      <c r="RCR570" s="271"/>
      <c r="RCS570" s="395"/>
      <c r="RCT570" s="259"/>
      <c r="RCU570" s="259"/>
      <c r="RCV570" s="394"/>
      <c r="RCW570" s="394"/>
      <c r="RCX570" s="270"/>
      <c r="RCY570" s="263"/>
      <c r="RCZ570" s="271"/>
      <c r="RDA570" s="271"/>
      <c r="RDB570" s="271"/>
      <c r="RDC570" s="271"/>
      <c r="RDD570" s="271"/>
      <c r="RDE570" s="395"/>
      <c r="RDF570" s="259"/>
      <c r="RDG570" s="259"/>
      <c r="RDH570" s="394"/>
      <c r="RDI570" s="394"/>
      <c r="RDJ570" s="270"/>
      <c r="RDK570" s="263"/>
      <c r="RDL570" s="271"/>
      <c r="RDM570" s="271"/>
      <c r="RDN570" s="271"/>
      <c r="RDO570" s="271"/>
      <c r="RDP570" s="271"/>
      <c r="RDQ570" s="395"/>
      <c r="RDR570" s="259"/>
      <c r="RDS570" s="259"/>
      <c r="RDT570" s="394"/>
      <c r="RDU570" s="394"/>
      <c r="RDV570" s="270"/>
      <c r="RDW570" s="263"/>
      <c r="RDX570" s="271"/>
      <c r="RDY570" s="271"/>
      <c r="RDZ570" s="271"/>
      <c r="REA570" s="271"/>
      <c r="REB570" s="271"/>
      <c r="REC570" s="395"/>
      <c r="RED570" s="259"/>
      <c r="REE570" s="259"/>
      <c r="REF570" s="394"/>
      <c r="REG570" s="394"/>
      <c r="REH570" s="270"/>
      <c r="REI570" s="263"/>
      <c r="REJ570" s="271"/>
      <c r="REK570" s="271"/>
      <c r="REL570" s="271"/>
      <c r="REM570" s="271"/>
      <c r="REN570" s="271"/>
      <c r="REO570" s="395"/>
      <c r="REP570" s="259"/>
      <c r="REQ570" s="259"/>
      <c r="RER570" s="394"/>
      <c r="RES570" s="394"/>
      <c r="RET570" s="270"/>
      <c r="REU570" s="263"/>
      <c r="REV570" s="271"/>
      <c r="REW570" s="271"/>
      <c r="REX570" s="271"/>
      <c r="REY570" s="271"/>
      <c r="REZ570" s="271"/>
      <c r="RFA570" s="395"/>
      <c r="RFB570" s="259"/>
      <c r="RFC570" s="259"/>
      <c r="RFD570" s="394"/>
      <c r="RFE570" s="394"/>
      <c r="RFF570" s="270"/>
      <c r="RFG570" s="263"/>
      <c r="RFH570" s="271"/>
      <c r="RFI570" s="271"/>
      <c r="RFJ570" s="271"/>
      <c r="RFK570" s="271"/>
      <c r="RFL570" s="271"/>
      <c r="RFM570" s="395"/>
      <c r="RFN570" s="259"/>
      <c r="RFO570" s="259"/>
      <c r="RFP570" s="394"/>
      <c r="RFQ570" s="394"/>
      <c r="RFR570" s="270"/>
      <c r="RFS570" s="263"/>
      <c r="RFT570" s="271"/>
      <c r="RFU570" s="271"/>
      <c r="RFV570" s="271"/>
      <c r="RFW570" s="271"/>
      <c r="RFX570" s="271"/>
      <c r="RFY570" s="395"/>
      <c r="RFZ570" s="259"/>
      <c r="RGA570" s="259"/>
      <c r="RGB570" s="394"/>
      <c r="RGC570" s="394"/>
      <c r="RGD570" s="270"/>
      <c r="RGE570" s="263"/>
      <c r="RGF570" s="271"/>
      <c r="RGG570" s="271"/>
      <c r="RGH570" s="271"/>
      <c r="RGI570" s="271"/>
      <c r="RGJ570" s="271"/>
      <c r="RGK570" s="395"/>
      <c r="RGL570" s="259"/>
      <c r="RGM570" s="259"/>
      <c r="RGN570" s="394"/>
      <c r="RGO570" s="394"/>
      <c r="RGP570" s="270"/>
      <c r="RGQ570" s="263"/>
      <c r="RGR570" s="271"/>
      <c r="RGS570" s="271"/>
      <c r="RGT570" s="271"/>
      <c r="RGU570" s="271"/>
      <c r="RGV570" s="271"/>
      <c r="RGW570" s="395"/>
      <c r="RGX570" s="259"/>
      <c r="RGY570" s="259"/>
      <c r="RGZ570" s="394"/>
      <c r="RHA570" s="394"/>
      <c r="RHB570" s="270"/>
      <c r="RHC570" s="263"/>
      <c r="RHD570" s="271"/>
      <c r="RHE570" s="271"/>
      <c r="RHF570" s="271"/>
      <c r="RHG570" s="271"/>
      <c r="RHH570" s="271"/>
      <c r="RHI570" s="395"/>
      <c r="RHJ570" s="259"/>
      <c r="RHK570" s="259"/>
      <c r="RHL570" s="394"/>
      <c r="RHM570" s="394"/>
      <c r="RHN570" s="270"/>
      <c r="RHO570" s="263"/>
      <c r="RHP570" s="271"/>
      <c r="RHQ570" s="271"/>
      <c r="RHR570" s="271"/>
      <c r="RHS570" s="271"/>
      <c r="RHT570" s="271"/>
      <c r="RHU570" s="395"/>
      <c r="RHV570" s="259"/>
      <c r="RHW570" s="259"/>
      <c r="RHX570" s="394"/>
      <c r="RHY570" s="394"/>
      <c r="RHZ570" s="270"/>
      <c r="RIA570" s="263"/>
      <c r="RIB570" s="271"/>
      <c r="RIC570" s="271"/>
      <c r="RID570" s="271"/>
      <c r="RIE570" s="271"/>
      <c r="RIF570" s="271"/>
      <c r="RIG570" s="395"/>
      <c r="RIH570" s="259"/>
      <c r="RII570" s="259"/>
      <c r="RIJ570" s="394"/>
      <c r="RIK570" s="394"/>
      <c r="RIL570" s="270"/>
      <c r="RIM570" s="263"/>
      <c r="RIN570" s="271"/>
      <c r="RIO570" s="271"/>
      <c r="RIP570" s="271"/>
      <c r="RIQ570" s="271"/>
      <c r="RIR570" s="271"/>
      <c r="RIS570" s="395"/>
      <c r="RIT570" s="259"/>
      <c r="RIU570" s="259"/>
      <c r="RIV570" s="394"/>
      <c r="RIW570" s="394"/>
      <c r="RIX570" s="270"/>
      <c r="RIY570" s="263"/>
      <c r="RIZ570" s="271"/>
      <c r="RJA570" s="271"/>
      <c r="RJB570" s="271"/>
      <c r="RJC570" s="271"/>
      <c r="RJD570" s="271"/>
      <c r="RJE570" s="395"/>
      <c r="RJF570" s="259"/>
      <c r="RJG570" s="259"/>
      <c r="RJH570" s="394"/>
      <c r="RJI570" s="394"/>
      <c r="RJJ570" s="270"/>
      <c r="RJK570" s="263"/>
      <c r="RJL570" s="271"/>
      <c r="RJM570" s="271"/>
      <c r="RJN570" s="271"/>
      <c r="RJO570" s="271"/>
      <c r="RJP570" s="271"/>
      <c r="RJQ570" s="395"/>
      <c r="RJR570" s="259"/>
      <c r="RJS570" s="259"/>
      <c r="RJT570" s="394"/>
      <c r="RJU570" s="394"/>
      <c r="RJV570" s="270"/>
      <c r="RJW570" s="263"/>
      <c r="RJX570" s="271"/>
      <c r="RJY570" s="271"/>
      <c r="RJZ570" s="271"/>
      <c r="RKA570" s="271"/>
      <c r="RKB570" s="271"/>
      <c r="RKC570" s="395"/>
      <c r="RKD570" s="259"/>
      <c r="RKE570" s="259"/>
      <c r="RKF570" s="394"/>
      <c r="RKG570" s="394"/>
      <c r="RKH570" s="270"/>
      <c r="RKI570" s="263"/>
      <c r="RKJ570" s="271"/>
      <c r="RKK570" s="271"/>
      <c r="RKL570" s="271"/>
      <c r="RKM570" s="271"/>
      <c r="RKN570" s="271"/>
      <c r="RKO570" s="395"/>
      <c r="RKP570" s="259"/>
      <c r="RKQ570" s="259"/>
      <c r="RKR570" s="394"/>
      <c r="RKS570" s="394"/>
      <c r="RKT570" s="270"/>
      <c r="RKU570" s="263"/>
      <c r="RKV570" s="271"/>
      <c r="RKW570" s="271"/>
      <c r="RKX570" s="271"/>
      <c r="RKY570" s="271"/>
      <c r="RKZ570" s="271"/>
      <c r="RLA570" s="395"/>
      <c r="RLB570" s="259"/>
      <c r="RLC570" s="259"/>
      <c r="RLD570" s="394"/>
      <c r="RLE570" s="394"/>
      <c r="RLF570" s="270"/>
      <c r="RLG570" s="263"/>
      <c r="RLH570" s="271"/>
      <c r="RLI570" s="271"/>
      <c r="RLJ570" s="271"/>
      <c r="RLK570" s="271"/>
      <c r="RLL570" s="271"/>
      <c r="RLM570" s="395"/>
      <c r="RLN570" s="259"/>
      <c r="RLO570" s="259"/>
      <c r="RLP570" s="394"/>
      <c r="RLQ570" s="394"/>
      <c r="RLR570" s="270"/>
      <c r="RLS570" s="263"/>
      <c r="RLT570" s="271"/>
      <c r="RLU570" s="271"/>
      <c r="RLV570" s="271"/>
      <c r="RLW570" s="271"/>
      <c r="RLX570" s="271"/>
      <c r="RLY570" s="395"/>
      <c r="RLZ570" s="259"/>
      <c r="RMA570" s="259"/>
      <c r="RMB570" s="394"/>
      <c r="RMC570" s="394"/>
      <c r="RMD570" s="270"/>
      <c r="RME570" s="263"/>
      <c r="RMF570" s="271"/>
      <c r="RMG570" s="271"/>
      <c r="RMH570" s="271"/>
      <c r="RMI570" s="271"/>
      <c r="RMJ570" s="271"/>
      <c r="RMK570" s="395"/>
      <c r="RML570" s="259"/>
      <c r="RMM570" s="259"/>
      <c r="RMN570" s="394"/>
      <c r="RMO570" s="394"/>
      <c r="RMP570" s="270"/>
      <c r="RMQ570" s="263"/>
      <c r="RMR570" s="271"/>
      <c r="RMS570" s="271"/>
      <c r="RMT570" s="271"/>
      <c r="RMU570" s="271"/>
      <c r="RMV570" s="271"/>
      <c r="RMW570" s="395"/>
      <c r="RMX570" s="259"/>
      <c r="RMY570" s="259"/>
      <c r="RMZ570" s="394"/>
      <c r="RNA570" s="394"/>
      <c r="RNB570" s="270"/>
      <c r="RNC570" s="263"/>
      <c r="RND570" s="271"/>
      <c r="RNE570" s="271"/>
      <c r="RNF570" s="271"/>
      <c r="RNG570" s="271"/>
      <c r="RNH570" s="271"/>
      <c r="RNI570" s="395"/>
      <c r="RNJ570" s="259"/>
      <c r="RNK570" s="259"/>
      <c r="RNL570" s="394"/>
      <c r="RNM570" s="394"/>
      <c r="RNN570" s="270"/>
      <c r="RNO570" s="263"/>
      <c r="RNP570" s="271"/>
      <c r="RNQ570" s="271"/>
      <c r="RNR570" s="271"/>
      <c r="RNS570" s="271"/>
      <c r="RNT570" s="271"/>
      <c r="RNU570" s="395"/>
      <c r="RNV570" s="259"/>
      <c r="RNW570" s="259"/>
      <c r="RNX570" s="394"/>
      <c r="RNY570" s="394"/>
      <c r="RNZ570" s="270"/>
      <c r="ROA570" s="263"/>
      <c r="ROB570" s="271"/>
      <c r="ROC570" s="271"/>
      <c r="ROD570" s="271"/>
      <c r="ROE570" s="271"/>
      <c r="ROF570" s="271"/>
      <c r="ROG570" s="395"/>
      <c r="ROH570" s="259"/>
      <c r="ROI570" s="259"/>
      <c r="ROJ570" s="394"/>
      <c r="ROK570" s="394"/>
      <c r="ROL570" s="270"/>
      <c r="ROM570" s="263"/>
      <c r="RON570" s="271"/>
      <c r="ROO570" s="271"/>
      <c r="ROP570" s="271"/>
      <c r="ROQ570" s="271"/>
      <c r="ROR570" s="271"/>
      <c r="ROS570" s="395"/>
      <c r="ROT570" s="259"/>
      <c r="ROU570" s="259"/>
      <c r="ROV570" s="394"/>
      <c r="ROW570" s="394"/>
      <c r="ROX570" s="270"/>
      <c r="ROY570" s="263"/>
      <c r="ROZ570" s="271"/>
      <c r="RPA570" s="271"/>
      <c r="RPB570" s="271"/>
      <c r="RPC570" s="271"/>
      <c r="RPD570" s="271"/>
      <c r="RPE570" s="395"/>
      <c r="RPF570" s="259"/>
      <c r="RPG570" s="259"/>
      <c r="RPH570" s="394"/>
      <c r="RPI570" s="394"/>
      <c r="RPJ570" s="270"/>
      <c r="RPK570" s="263"/>
      <c r="RPL570" s="271"/>
      <c r="RPM570" s="271"/>
      <c r="RPN570" s="271"/>
      <c r="RPO570" s="271"/>
      <c r="RPP570" s="271"/>
      <c r="RPQ570" s="395"/>
      <c r="RPR570" s="259"/>
      <c r="RPS570" s="259"/>
      <c r="RPT570" s="394"/>
      <c r="RPU570" s="394"/>
      <c r="RPV570" s="270"/>
      <c r="RPW570" s="263"/>
      <c r="RPX570" s="271"/>
      <c r="RPY570" s="271"/>
      <c r="RPZ570" s="271"/>
      <c r="RQA570" s="271"/>
      <c r="RQB570" s="271"/>
      <c r="RQC570" s="395"/>
      <c r="RQD570" s="259"/>
      <c r="RQE570" s="259"/>
      <c r="RQF570" s="394"/>
      <c r="RQG570" s="394"/>
      <c r="RQH570" s="270"/>
      <c r="RQI570" s="263"/>
      <c r="RQJ570" s="271"/>
      <c r="RQK570" s="271"/>
      <c r="RQL570" s="271"/>
      <c r="RQM570" s="271"/>
      <c r="RQN570" s="271"/>
      <c r="RQO570" s="395"/>
      <c r="RQP570" s="259"/>
      <c r="RQQ570" s="259"/>
      <c r="RQR570" s="394"/>
      <c r="RQS570" s="394"/>
      <c r="RQT570" s="270"/>
      <c r="RQU570" s="263"/>
      <c r="RQV570" s="271"/>
      <c r="RQW570" s="271"/>
      <c r="RQX570" s="271"/>
      <c r="RQY570" s="271"/>
      <c r="RQZ570" s="271"/>
      <c r="RRA570" s="395"/>
      <c r="RRB570" s="259"/>
      <c r="RRC570" s="259"/>
      <c r="RRD570" s="394"/>
      <c r="RRE570" s="394"/>
      <c r="RRF570" s="270"/>
      <c r="RRG570" s="263"/>
      <c r="RRH570" s="271"/>
      <c r="RRI570" s="271"/>
      <c r="RRJ570" s="271"/>
      <c r="RRK570" s="271"/>
      <c r="RRL570" s="271"/>
      <c r="RRM570" s="395"/>
      <c r="RRN570" s="259"/>
      <c r="RRO570" s="259"/>
      <c r="RRP570" s="394"/>
      <c r="RRQ570" s="394"/>
      <c r="RRR570" s="270"/>
      <c r="RRS570" s="263"/>
      <c r="RRT570" s="271"/>
      <c r="RRU570" s="271"/>
      <c r="RRV570" s="271"/>
      <c r="RRW570" s="271"/>
      <c r="RRX570" s="271"/>
      <c r="RRY570" s="395"/>
      <c r="RRZ570" s="259"/>
      <c r="RSA570" s="259"/>
      <c r="RSB570" s="394"/>
      <c r="RSC570" s="394"/>
      <c r="RSD570" s="270"/>
      <c r="RSE570" s="263"/>
      <c r="RSF570" s="271"/>
      <c r="RSG570" s="271"/>
      <c r="RSH570" s="271"/>
      <c r="RSI570" s="271"/>
      <c r="RSJ570" s="271"/>
      <c r="RSK570" s="395"/>
      <c r="RSL570" s="259"/>
      <c r="RSM570" s="259"/>
      <c r="RSN570" s="394"/>
      <c r="RSO570" s="394"/>
      <c r="RSP570" s="270"/>
      <c r="RSQ570" s="263"/>
      <c r="RSR570" s="271"/>
      <c r="RSS570" s="271"/>
      <c r="RST570" s="271"/>
      <c r="RSU570" s="271"/>
      <c r="RSV570" s="271"/>
      <c r="RSW570" s="395"/>
      <c r="RSX570" s="259"/>
      <c r="RSY570" s="259"/>
      <c r="RSZ570" s="394"/>
      <c r="RTA570" s="394"/>
      <c r="RTB570" s="270"/>
      <c r="RTC570" s="263"/>
      <c r="RTD570" s="271"/>
      <c r="RTE570" s="271"/>
      <c r="RTF570" s="271"/>
      <c r="RTG570" s="271"/>
      <c r="RTH570" s="271"/>
      <c r="RTI570" s="395"/>
      <c r="RTJ570" s="259"/>
      <c r="RTK570" s="259"/>
      <c r="RTL570" s="394"/>
      <c r="RTM570" s="394"/>
      <c r="RTN570" s="270"/>
      <c r="RTO570" s="263"/>
      <c r="RTP570" s="271"/>
      <c r="RTQ570" s="271"/>
      <c r="RTR570" s="271"/>
      <c r="RTS570" s="271"/>
      <c r="RTT570" s="271"/>
      <c r="RTU570" s="395"/>
      <c r="RTV570" s="259"/>
      <c r="RTW570" s="259"/>
      <c r="RTX570" s="394"/>
      <c r="RTY570" s="394"/>
      <c r="RTZ570" s="270"/>
      <c r="RUA570" s="263"/>
      <c r="RUB570" s="271"/>
      <c r="RUC570" s="271"/>
      <c r="RUD570" s="271"/>
      <c r="RUE570" s="271"/>
      <c r="RUF570" s="271"/>
      <c r="RUG570" s="395"/>
      <c r="RUH570" s="259"/>
      <c r="RUI570" s="259"/>
      <c r="RUJ570" s="394"/>
      <c r="RUK570" s="394"/>
      <c r="RUL570" s="270"/>
      <c r="RUM570" s="263"/>
      <c r="RUN570" s="271"/>
      <c r="RUO570" s="271"/>
      <c r="RUP570" s="271"/>
      <c r="RUQ570" s="271"/>
      <c r="RUR570" s="271"/>
      <c r="RUS570" s="395"/>
      <c r="RUT570" s="259"/>
      <c r="RUU570" s="259"/>
      <c r="RUV570" s="394"/>
      <c r="RUW570" s="394"/>
      <c r="RUX570" s="270"/>
      <c r="RUY570" s="263"/>
      <c r="RUZ570" s="271"/>
      <c r="RVA570" s="271"/>
      <c r="RVB570" s="271"/>
      <c r="RVC570" s="271"/>
      <c r="RVD570" s="271"/>
      <c r="RVE570" s="395"/>
      <c r="RVF570" s="259"/>
      <c r="RVG570" s="259"/>
      <c r="RVH570" s="394"/>
      <c r="RVI570" s="394"/>
      <c r="RVJ570" s="270"/>
      <c r="RVK570" s="263"/>
      <c r="RVL570" s="271"/>
      <c r="RVM570" s="271"/>
      <c r="RVN570" s="271"/>
      <c r="RVO570" s="271"/>
      <c r="RVP570" s="271"/>
      <c r="RVQ570" s="395"/>
      <c r="RVR570" s="259"/>
      <c r="RVS570" s="259"/>
      <c r="RVT570" s="394"/>
      <c r="RVU570" s="394"/>
      <c r="RVV570" s="270"/>
      <c r="RVW570" s="263"/>
      <c r="RVX570" s="271"/>
      <c r="RVY570" s="271"/>
      <c r="RVZ570" s="271"/>
      <c r="RWA570" s="271"/>
      <c r="RWB570" s="271"/>
      <c r="RWC570" s="395"/>
      <c r="RWD570" s="259"/>
      <c r="RWE570" s="259"/>
      <c r="RWF570" s="394"/>
      <c r="RWG570" s="394"/>
      <c r="RWH570" s="270"/>
      <c r="RWI570" s="263"/>
      <c r="RWJ570" s="271"/>
      <c r="RWK570" s="271"/>
      <c r="RWL570" s="271"/>
      <c r="RWM570" s="271"/>
      <c r="RWN570" s="271"/>
      <c r="RWO570" s="395"/>
      <c r="RWP570" s="259"/>
      <c r="RWQ570" s="259"/>
      <c r="RWR570" s="394"/>
      <c r="RWS570" s="394"/>
      <c r="RWT570" s="270"/>
      <c r="RWU570" s="263"/>
      <c r="RWV570" s="271"/>
      <c r="RWW570" s="271"/>
      <c r="RWX570" s="271"/>
      <c r="RWY570" s="271"/>
      <c r="RWZ570" s="271"/>
      <c r="RXA570" s="395"/>
      <c r="RXB570" s="259"/>
      <c r="RXC570" s="259"/>
      <c r="RXD570" s="394"/>
      <c r="RXE570" s="394"/>
      <c r="RXF570" s="270"/>
      <c r="RXG570" s="263"/>
      <c r="RXH570" s="271"/>
      <c r="RXI570" s="271"/>
      <c r="RXJ570" s="271"/>
      <c r="RXK570" s="271"/>
      <c r="RXL570" s="271"/>
      <c r="RXM570" s="395"/>
      <c r="RXN570" s="259"/>
      <c r="RXO570" s="259"/>
      <c r="RXP570" s="394"/>
      <c r="RXQ570" s="394"/>
      <c r="RXR570" s="270"/>
      <c r="RXS570" s="263"/>
      <c r="RXT570" s="271"/>
      <c r="RXU570" s="271"/>
      <c r="RXV570" s="271"/>
      <c r="RXW570" s="271"/>
      <c r="RXX570" s="271"/>
      <c r="RXY570" s="395"/>
      <c r="RXZ570" s="259"/>
      <c r="RYA570" s="259"/>
      <c r="RYB570" s="394"/>
      <c r="RYC570" s="394"/>
      <c r="RYD570" s="270"/>
      <c r="RYE570" s="263"/>
      <c r="RYF570" s="271"/>
      <c r="RYG570" s="271"/>
      <c r="RYH570" s="271"/>
      <c r="RYI570" s="271"/>
      <c r="RYJ570" s="271"/>
      <c r="RYK570" s="395"/>
      <c r="RYL570" s="259"/>
      <c r="RYM570" s="259"/>
      <c r="RYN570" s="394"/>
      <c r="RYO570" s="394"/>
      <c r="RYP570" s="270"/>
      <c r="RYQ570" s="263"/>
      <c r="RYR570" s="271"/>
      <c r="RYS570" s="271"/>
      <c r="RYT570" s="271"/>
      <c r="RYU570" s="271"/>
      <c r="RYV570" s="271"/>
      <c r="RYW570" s="395"/>
      <c r="RYX570" s="259"/>
      <c r="RYY570" s="259"/>
      <c r="RYZ570" s="394"/>
      <c r="RZA570" s="394"/>
      <c r="RZB570" s="270"/>
      <c r="RZC570" s="263"/>
      <c r="RZD570" s="271"/>
      <c r="RZE570" s="271"/>
      <c r="RZF570" s="271"/>
      <c r="RZG570" s="271"/>
      <c r="RZH570" s="271"/>
      <c r="RZI570" s="395"/>
      <c r="RZJ570" s="259"/>
      <c r="RZK570" s="259"/>
      <c r="RZL570" s="394"/>
      <c r="RZM570" s="394"/>
      <c r="RZN570" s="270"/>
      <c r="RZO570" s="263"/>
      <c r="RZP570" s="271"/>
      <c r="RZQ570" s="271"/>
      <c r="RZR570" s="271"/>
      <c r="RZS570" s="271"/>
      <c r="RZT570" s="271"/>
      <c r="RZU570" s="395"/>
      <c r="RZV570" s="259"/>
      <c r="RZW570" s="259"/>
      <c r="RZX570" s="394"/>
      <c r="RZY570" s="394"/>
      <c r="RZZ570" s="270"/>
      <c r="SAA570" s="263"/>
      <c r="SAB570" s="271"/>
      <c r="SAC570" s="271"/>
      <c r="SAD570" s="271"/>
      <c r="SAE570" s="271"/>
      <c r="SAF570" s="271"/>
      <c r="SAG570" s="395"/>
      <c r="SAH570" s="259"/>
      <c r="SAI570" s="259"/>
      <c r="SAJ570" s="394"/>
      <c r="SAK570" s="394"/>
      <c r="SAL570" s="270"/>
      <c r="SAM570" s="263"/>
      <c r="SAN570" s="271"/>
      <c r="SAO570" s="271"/>
      <c r="SAP570" s="271"/>
      <c r="SAQ570" s="271"/>
      <c r="SAR570" s="271"/>
      <c r="SAS570" s="395"/>
      <c r="SAT570" s="259"/>
      <c r="SAU570" s="259"/>
      <c r="SAV570" s="394"/>
      <c r="SAW570" s="394"/>
      <c r="SAX570" s="270"/>
      <c r="SAY570" s="263"/>
      <c r="SAZ570" s="271"/>
      <c r="SBA570" s="271"/>
      <c r="SBB570" s="271"/>
      <c r="SBC570" s="271"/>
      <c r="SBD570" s="271"/>
      <c r="SBE570" s="395"/>
      <c r="SBF570" s="259"/>
      <c r="SBG570" s="259"/>
      <c r="SBH570" s="394"/>
      <c r="SBI570" s="394"/>
      <c r="SBJ570" s="270"/>
      <c r="SBK570" s="263"/>
      <c r="SBL570" s="271"/>
      <c r="SBM570" s="271"/>
      <c r="SBN570" s="271"/>
      <c r="SBO570" s="271"/>
      <c r="SBP570" s="271"/>
      <c r="SBQ570" s="395"/>
      <c r="SBR570" s="259"/>
      <c r="SBS570" s="259"/>
      <c r="SBT570" s="394"/>
      <c r="SBU570" s="394"/>
      <c r="SBV570" s="270"/>
      <c r="SBW570" s="263"/>
      <c r="SBX570" s="271"/>
      <c r="SBY570" s="271"/>
      <c r="SBZ570" s="271"/>
      <c r="SCA570" s="271"/>
      <c r="SCB570" s="271"/>
      <c r="SCC570" s="395"/>
      <c r="SCD570" s="259"/>
      <c r="SCE570" s="259"/>
      <c r="SCF570" s="394"/>
      <c r="SCG570" s="394"/>
      <c r="SCH570" s="270"/>
      <c r="SCI570" s="263"/>
      <c r="SCJ570" s="271"/>
      <c r="SCK570" s="271"/>
      <c r="SCL570" s="271"/>
      <c r="SCM570" s="271"/>
      <c r="SCN570" s="271"/>
      <c r="SCO570" s="395"/>
      <c r="SCP570" s="259"/>
      <c r="SCQ570" s="259"/>
      <c r="SCR570" s="394"/>
      <c r="SCS570" s="394"/>
      <c r="SCT570" s="270"/>
      <c r="SCU570" s="263"/>
      <c r="SCV570" s="271"/>
      <c r="SCW570" s="271"/>
      <c r="SCX570" s="271"/>
      <c r="SCY570" s="271"/>
      <c r="SCZ570" s="271"/>
      <c r="SDA570" s="395"/>
      <c r="SDB570" s="259"/>
      <c r="SDC570" s="259"/>
      <c r="SDD570" s="394"/>
      <c r="SDE570" s="394"/>
      <c r="SDF570" s="270"/>
      <c r="SDG570" s="263"/>
      <c r="SDH570" s="271"/>
      <c r="SDI570" s="271"/>
      <c r="SDJ570" s="271"/>
      <c r="SDK570" s="271"/>
      <c r="SDL570" s="271"/>
      <c r="SDM570" s="395"/>
      <c r="SDN570" s="259"/>
      <c r="SDO570" s="259"/>
      <c r="SDP570" s="394"/>
      <c r="SDQ570" s="394"/>
      <c r="SDR570" s="270"/>
      <c r="SDS570" s="263"/>
      <c r="SDT570" s="271"/>
      <c r="SDU570" s="271"/>
      <c r="SDV570" s="271"/>
      <c r="SDW570" s="271"/>
      <c r="SDX570" s="271"/>
      <c r="SDY570" s="395"/>
      <c r="SDZ570" s="259"/>
      <c r="SEA570" s="259"/>
      <c r="SEB570" s="394"/>
      <c r="SEC570" s="394"/>
      <c r="SED570" s="270"/>
      <c r="SEE570" s="263"/>
      <c r="SEF570" s="271"/>
      <c r="SEG570" s="271"/>
      <c r="SEH570" s="271"/>
      <c r="SEI570" s="271"/>
      <c r="SEJ570" s="271"/>
      <c r="SEK570" s="395"/>
      <c r="SEL570" s="259"/>
      <c r="SEM570" s="259"/>
      <c r="SEN570" s="394"/>
      <c r="SEO570" s="394"/>
      <c r="SEP570" s="270"/>
      <c r="SEQ570" s="263"/>
      <c r="SER570" s="271"/>
      <c r="SES570" s="271"/>
      <c r="SET570" s="271"/>
      <c r="SEU570" s="271"/>
      <c r="SEV570" s="271"/>
      <c r="SEW570" s="395"/>
      <c r="SEX570" s="259"/>
      <c r="SEY570" s="259"/>
      <c r="SEZ570" s="394"/>
      <c r="SFA570" s="394"/>
      <c r="SFB570" s="270"/>
      <c r="SFC570" s="263"/>
      <c r="SFD570" s="271"/>
      <c r="SFE570" s="271"/>
      <c r="SFF570" s="271"/>
      <c r="SFG570" s="271"/>
      <c r="SFH570" s="271"/>
      <c r="SFI570" s="395"/>
      <c r="SFJ570" s="259"/>
      <c r="SFK570" s="259"/>
      <c r="SFL570" s="394"/>
      <c r="SFM570" s="394"/>
      <c r="SFN570" s="270"/>
      <c r="SFO570" s="263"/>
      <c r="SFP570" s="271"/>
      <c r="SFQ570" s="271"/>
      <c r="SFR570" s="271"/>
      <c r="SFS570" s="271"/>
      <c r="SFT570" s="271"/>
      <c r="SFU570" s="395"/>
      <c r="SFV570" s="259"/>
      <c r="SFW570" s="259"/>
      <c r="SFX570" s="394"/>
      <c r="SFY570" s="394"/>
      <c r="SFZ570" s="270"/>
      <c r="SGA570" s="263"/>
      <c r="SGB570" s="271"/>
      <c r="SGC570" s="271"/>
      <c r="SGD570" s="271"/>
      <c r="SGE570" s="271"/>
      <c r="SGF570" s="271"/>
      <c r="SGG570" s="395"/>
      <c r="SGH570" s="259"/>
      <c r="SGI570" s="259"/>
      <c r="SGJ570" s="394"/>
      <c r="SGK570" s="394"/>
      <c r="SGL570" s="270"/>
      <c r="SGM570" s="263"/>
      <c r="SGN570" s="271"/>
      <c r="SGO570" s="271"/>
      <c r="SGP570" s="271"/>
      <c r="SGQ570" s="271"/>
      <c r="SGR570" s="271"/>
      <c r="SGS570" s="395"/>
      <c r="SGT570" s="259"/>
      <c r="SGU570" s="259"/>
      <c r="SGV570" s="394"/>
      <c r="SGW570" s="394"/>
      <c r="SGX570" s="270"/>
      <c r="SGY570" s="263"/>
      <c r="SGZ570" s="271"/>
      <c r="SHA570" s="271"/>
      <c r="SHB570" s="271"/>
      <c r="SHC570" s="271"/>
      <c r="SHD570" s="271"/>
      <c r="SHE570" s="395"/>
      <c r="SHF570" s="259"/>
      <c r="SHG570" s="259"/>
      <c r="SHH570" s="394"/>
      <c r="SHI570" s="394"/>
      <c r="SHJ570" s="270"/>
      <c r="SHK570" s="263"/>
      <c r="SHL570" s="271"/>
      <c r="SHM570" s="271"/>
      <c r="SHN570" s="271"/>
      <c r="SHO570" s="271"/>
      <c r="SHP570" s="271"/>
      <c r="SHQ570" s="395"/>
      <c r="SHR570" s="259"/>
      <c r="SHS570" s="259"/>
      <c r="SHT570" s="394"/>
      <c r="SHU570" s="394"/>
      <c r="SHV570" s="270"/>
      <c r="SHW570" s="263"/>
      <c r="SHX570" s="271"/>
      <c r="SHY570" s="271"/>
      <c r="SHZ570" s="271"/>
      <c r="SIA570" s="271"/>
      <c r="SIB570" s="271"/>
      <c r="SIC570" s="395"/>
      <c r="SID570" s="259"/>
      <c r="SIE570" s="259"/>
      <c r="SIF570" s="394"/>
      <c r="SIG570" s="394"/>
      <c r="SIH570" s="270"/>
      <c r="SII570" s="263"/>
      <c r="SIJ570" s="271"/>
      <c r="SIK570" s="271"/>
      <c r="SIL570" s="271"/>
      <c r="SIM570" s="271"/>
      <c r="SIN570" s="271"/>
      <c r="SIO570" s="395"/>
      <c r="SIP570" s="259"/>
      <c r="SIQ570" s="259"/>
      <c r="SIR570" s="394"/>
      <c r="SIS570" s="394"/>
      <c r="SIT570" s="270"/>
      <c r="SIU570" s="263"/>
      <c r="SIV570" s="271"/>
      <c r="SIW570" s="271"/>
      <c r="SIX570" s="271"/>
      <c r="SIY570" s="271"/>
      <c r="SIZ570" s="271"/>
      <c r="SJA570" s="395"/>
      <c r="SJB570" s="259"/>
      <c r="SJC570" s="259"/>
      <c r="SJD570" s="394"/>
      <c r="SJE570" s="394"/>
      <c r="SJF570" s="270"/>
      <c r="SJG570" s="263"/>
      <c r="SJH570" s="271"/>
      <c r="SJI570" s="271"/>
      <c r="SJJ570" s="271"/>
      <c r="SJK570" s="271"/>
      <c r="SJL570" s="271"/>
      <c r="SJM570" s="395"/>
      <c r="SJN570" s="259"/>
      <c r="SJO570" s="259"/>
      <c r="SJP570" s="394"/>
      <c r="SJQ570" s="394"/>
      <c r="SJR570" s="270"/>
      <c r="SJS570" s="263"/>
      <c r="SJT570" s="271"/>
      <c r="SJU570" s="271"/>
      <c r="SJV570" s="271"/>
      <c r="SJW570" s="271"/>
      <c r="SJX570" s="271"/>
      <c r="SJY570" s="395"/>
      <c r="SJZ570" s="259"/>
      <c r="SKA570" s="259"/>
      <c r="SKB570" s="394"/>
      <c r="SKC570" s="394"/>
      <c r="SKD570" s="270"/>
      <c r="SKE570" s="263"/>
      <c r="SKF570" s="271"/>
      <c r="SKG570" s="271"/>
      <c r="SKH570" s="271"/>
      <c r="SKI570" s="271"/>
      <c r="SKJ570" s="271"/>
      <c r="SKK570" s="395"/>
      <c r="SKL570" s="259"/>
      <c r="SKM570" s="259"/>
      <c r="SKN570" s="394"/>
      <c r="SKO570" s="394"/>
      <c r="SKP570" s="270"/>
      <c r="SKQ570" s="263"/>
      <c r="SKR570" s="271"/>
      <c r="SKS570" s="271"/>
      <c r="SKT570" s="271"/>
      <c r="SKU570" s="271"/>
      <c r="SKV570" s="271"/>
      <c r="SKW570" s="395"/>
      <c r="SKX570" s="259"/>
      <c r="SKY570" s="259"/>
      <c r="SKZ570" s="394"/>
      <c r="SLA570" s="394"/>
      <c r="SLB570" s="270"/>
      <c r="SLC570" s="263"/>
      <c r="SLD570" s="271"/>
      <c r="SLE570" s="271"/>
      <c r="SLF570" s="271"/>
      <c r="SLG570" s="271"/>
      <c r="SLH570" s="271"/>
      <c r="SLI570" s="395"/>
      <c r="SLJ570" s="259"/>
      <c r="SLK570" s="259"/>
      <c r="SLL570" s="394"/>
      <c r="SLM570" s="394"/>
      <c r="SLN570" s="270"/>
      <c r="SLO570" s="263"/>
      <c r="SLP570" s="271"/>
      <c r="SLQ570" s="271"/>
      <c r="SLR570" s="271"/>
      <c r="SLS570" s="271"/>
      <c r="SLT570" s="271"/>
      <c r="SLU570" s="395"/>
      <c r="SLV570" s="259"/>
      <c r="SLW570" s="259"/>
      <c r="SLX570" s="394"/>
      <c r="SLY570" s="394"/>
      <c r="SLZ570" s="270"/>
      <c r="SMA570" s="263"/>
      <c r="SMB570" s="271"/>
      <c r="SMC570" s="271"/>
      <c r="SMD570" s="271"/>
      <c r="SME570" s="271"/>
      <c r="SMF570" s="271"/>
      <c r="SMG570" s="395"/>
      <c r="SMH570" s="259"/>
      <c r="SMI570" s="259"/>
      <c r="SMJ570" s="394"/>
      <c r="SMK570" s="394"/>
      <c r="SML570" s="270"/>
      <c r="SMM570" s="263"/>
      <c r="SMN570" s="271"/>
      <c r="SMO570" s="271"/>
      <c r="SMP570" s="271"/>
      <c r="SMQ570" s="271"/>
      <c r="SMR570" s="271"/>
      <c r="SMS570" s="395"/>
      <c r="SMT570" s="259"/>
      <c r="SMU570" s="259"/>
      <c r="SMV570" s="394"/>
      <c r="SMW570" s="394"/>
      <c r="SMX570" s="270"/>
      <c r="SMY570" s="263"/>
      <c r="SMZ570" s="271"/>
      <c r="SNA570" s="271"/>
      <c r="SNB570" s="271"/>
      <c r="SNC570" s="271"/>
      <c r="SND570" s="271"/>
      <c r="SNE570" s="395"/>
      <c r="SNF570" s="259"/>
      <c r="SNG570" s="259"/>
      <c r="SNH570" s="394"/>
      <c r="SNI570" s="394"/>
      <c r="SNJ570" s="270"/>
      <c r="SNK570" s="263"/>
      <c r="SNL570" s="271"/>
      <c r="SNM570" s="271"/>
      <c r="SNN570" s="271"/>
      <c r="SNO570" s="271"/>
      <c r="SNP570" s="271"/>
      <c r="SNQ570" s="395"/>
      <c r="SNR570" s="259"/>
      <c r="SNS570" s="259"/>
      <c r="SNT570" s="394"/>
      <c r="SNU570" s="394"/>
      <c r="SNV570" s="270"/>
      <c r="SNW570" s="263"/>
      <c r="SNX570" s="271"/>
      <c r="SNY570" s="271"/>
      <c r="SNZ570" s="271"/>
      <c r="SOA570" s="271"/>
      <c r="SOB570" s="271"/>
      <c r="SOC570" s="395"/>
      <c r="SOD570" s="259"/>
      <c r="SOE570" s="259"/>
      <c r="SOF570" s="394"/>
      <c r="SOG570" s="394"/>
      <c r="SOH570" s="270"/>
      <c r="SOI570" s="263"/>
      <c r="SOJ570" s="271"/>
      <c r="SOK570" s="271"/>
      <c r="SOL570" s="271"/>
      <c r="SOM570" s="271"/>
      <c r="SON570" s="271"/>
      <c r="SOO570" s="395"/>
      <c r="SOP570" s="259"/>
      <c r="SOQ570" s="259"/>
      <c r="SOR570" s="394"/>
      <c r="SOS570" s="394"/>
      <c r="SOT570" s="270"/>
      <c r="SOU570" s="263"/>
      <c r="SOV570" s="271"/>
      <c r="SOW570" s="271"/>
      <c r="SOX570" s="271"/>
      <c r="SOY570" s="271"/>
      <c r="SOZ570" s="271"/>
      <c r="SPA570" s="395"/>
      <c r="SPB570" s="259"/>
      <c r="SPC570" s="259"/>
      <c r="SPD570" s="394"/>
      <c r="SPE570" s="394"/>
      <c r="SPF570" s="270"/>
      <c r="SPG570" s="263"/>
      <c r="SPH570" s="271"/>
      <c r="SPI570" s="271"/>
      <c r="SPJ570" s="271"/>
      <c r="SPK570" s="271"/>
      <c r="SPL570" s="271"/>
      <c r="SPM570" s="395"/>
      <c r="SPN570" s="259"/>
      <c r="SPO570" s="259"/>
      <c r="SPP570" s="394"/>
      <c r="SPQ570" s="394"/>
      <c r="SPR570" s="270"/>
      <c r="SPS570" s="263"/>
      <c r="SPT570" s="271"/>
      <c r="SPU570" s="271"/>
      <c r="SPV570" s="271"/>
      <c r="SPW570" s="271"/>
      <c r="SPX570" s="271"/>
      <c r="SPY570" s="395"/>
      <c r="SPZ570" s="259"/>
      <c r="SQA570" s="259"/>
      <c r="SQB570" s="394"/>
      <c r="SQC570" s="394"/>
      <c r="SQD570" s="270"/>
      <c r="SQE570" s="263"/>
      <c r="SQF570" s="271"/>
      <c r="SQG570" s="271"/>
      <c r="SQH570" s="271"/>
      <c r="SQI570" s="271"/>
      <c r="SQJ570" s="271"/>
      <c r="SQK570" s="395"/>
      <c r="SQL570" s="259"/>
      <c r="SQM570" s="259"/>
      <c r="SQN570" s="394"/>
      <c r="SQO570" s="394"/>
      <c r="SQP570" s="270"/>
      <c r="SQQ570" s="263"/>
      <c r="SQR570" s="271"/>
      <c r="SQS570" s="271"/>
      <c r="SQT570" s="271"/>
      <c r="SQU570" s="271"/>
      <c r="SQV570" s="271"/>
      <c r="SQW570" s="395"/>
      <c r="SQX570" s="259"/>
      <c r="SQY570" s="259"/>
      <c r="SQZ570" s="394"/>
      <c r="SRA570" s="394"/>
      <c r="SRB570" s="270"/>
      <c r="SRC570" s="263"/>
      <c r="SRD570" s="271"/>
      <c r="SRE570" s="271"/>
      <c r="SRF570" s="271"/>
      <c r="SRG570" s="271"/>
      <c r="SRH570" s="271"/>
      <c r="SRI570" s="395"/>
      <c r="SRJ570" s="259"/>
      <c r="SRK570" s="259"/>
      <c r="SRL570" s="394"/>
      <c r="SRM570" s="394"/>
      <c r="SRN570" s="270"/>
      <c r="SRO570" s="263"/>
      <c r="SRP570" s="271"/>
      <c r="SRQ570" s="271"/>
      <c r="SRR570" s="271"/>
      <c r="SRS570" s="271"/>
      <c r="SRT570" s="271"/>
      <c r="SRU570" s="395"/>
      <c r="SRV570" s="259"/>
      <c r="SRW570" s="259"/>
      <c r="SRX570" s="394"/>
      <c r="SRY570" s="394"/>
      <c r="SRZ570" s="270"/>
      <c r="SSA570" s="263"/>
      <c r="SSB570" s="271"/>
      <c r="SSC570" s="271"/>
      <c r="SSD570" s="271"/>
      <c r="SSE570" s="271"/>
      <c r="SSF570" s="271"/>
      <c r="SSG570" s="395"/>
      <c r="SSH570" s="259"/>
      <c r="SSI570" s="259"/>
      <c r="SSJ570" s="394"/>
      <c r="SSK570" s="394"/>
      <c r="SSL570" s="270"/>
      <c r="SSM570" s="263"/>
      <c r="SSN570" s="271"/>
      <c r="SSO570" s="271"/>
      <c r="SSP570" s="271"/>
      <c r="SSQ570" s="271"/>
      <c r="SSR570" s="271"/>
      <c r="SSS570" s="395"/>
      <c r="SST570" s="259"/>
      <c r="SSU570" s="259"/>
      <c r="SSV570" s="394"/>
      <c r="SSW570" s="394"/>
      <c r="SSX570" s="270"/>
      <c r="SSY570" s="263"/>
      <c r="SSZ570" s="271"/>
      <c r="STA570" s="271"/>
      <c r="STB570" s="271"/>
      <c r="STC570" s="271"/>
      <c r="STD570" s="271"/>
      <c r="STE570" s="395"/>
      <c r="STF570" s="259"/>
      <c r="STG570" s="259"/>
      <c r="STH570" s="394"/>
      <c r="STI570" s="394"/>
      <c r="STJ570" s="270"/>
      <c r="STK570" s="263"/>
      <c r="STL570" s="271"/>
      <c r="STM570" s="271"/>
      <c r="STN570" s="271"/>
      <c r="STO570" s="271"/>
      <c r="STP570" s="271"/>
      <c r="STQ570" s="395"/>
      <c r="STR570" s="259"/>
      <c r="STS570" s="259"/>
      <c r="STT570" s="394"/>
      <c r="STU570" s="394"/>
      <c r="STV570" s="270"/>
      <c r="STW570" s="263"/>
      <c r="STX570" s="271"/>
      <c r="STY570" s="271"/>
      <c r="STZ570" s="271"/>
      <c r="SUA570" s="271"/>
      <c r="SUB570" s="271"/>
      <c r="SUC570" s="395"/>
      <c r="SUD570" s="259"/>
      <c r="SUE570" s="259"/>
      <c r="SUF570" s="394"/>
      <c r="SUG570" s="394"/>
      <c r="SUH570" s="270"/>
      <c r="SUI570" s="263"/>
      <c r="SUJ570" s="271"/>
      <c r="SUK570" s="271"/>
      <c r="SUL570" s="271"/>
      <c r="SUM570" s="271"/>
      <c r="SUN570" s="271"/>
      <c r="SUO570" s="395"/>
      <c r="SUP570" s="259"/>
      <c r="SUQ570" s="259"/>
      <c r="SUR570" s="394"/>
      <c r="SUS570" s="394"/>
      <c r="SUT570" s="270"/>
      <c r="SUU570" s="263"/>
      <c r="SUV570" s="271"/>
      <c r="SUW570" s="271"/>
      <c r="SUX570" s="271"/>
      <c r="SUY570" s="271"/>
      <c r="SUZ570" s="271"/>
      <c r="SVA570" s="395"/>
      <c r="SVB570" s="259"/>
      <c r="SVC570" s="259"/>
      <c r="SVD570" s="394"/>
      <c r="SVE570" s="394"/>
      <c r="SVF570" s="270"/>
      <c r="SVG570" s="263"/>
      <c r="SVH570" s="271"/>
      <c r="SVI570" s="271"/>
      <c r="SVJ570" s="271"/>
      <c r="SVK570" s="271"/>
      <c r="SVL570" s="271"/>
      <c r="SVM570" s="395"/>
      <c r="SVN570" s="259"/>
      <c r="SVO570" s="259"/>
      <c r="SVP570" s="394"/>
      <c r="SVQ570" s="394"/>
      <c r="SVR570" s="270"/>
      <c r="SVS570" s="263"/>
      <c r="SVT570" s="271"/>
      <c r="SVU570" s="271"/>
      <c r="SVV570" s="271"/>
      <c r="SVW570" s="271"/>
      <c r="SVX570" s="271"/>
      <c r="SVY570" s="395"/>
      <c r="SVZ570" s="259"/>
      <c r="SWA570" s="259"/>
      <c r="SWB570" s="394"/>
      <c r="SWC570" s="394"/>
      <c r="SWD570" s="270"/>
      <c r="SWE570" s="263"/>
      <c r="SWF570" s="271"/>
      <c r="SWG570" s="271"/>
      <c r="SWH570" s="271"/>
      <c r="SWI570" s="271"/>
      <c r="SWJ570" s="271"/>
      <c r="SWK570" s="395"/>
      <c r="SWL570" s="259"/>
      <c r="SWM570" s="259"/>
      <c r="SWN570" s="394"/>
      <c r="SWO570" s="394"/>
      <c r="SWP570" s="270"/>
      <c r="SWQ570" s="263"/>
      <c r="SWR570" s="271"/>
      <c r="SWS570" s="271"/>
      <c r="SWT570" s="271"/>
      <c r="SWU570" s="271"/>
      <c r="SWV570" s="271"/>
      <c r="SWW570" s="395"/>
      <c r="SWX570" s="259"/>
      <c r="SWY570" s="259"/>
      <c r="SWZ570" s="394"/>
      <c r="SXA570" s="394"/>
      <c r="SXB570" s="270"/>
      <c r="SXC570" s="263"/>
      <c r="SXD570" s="271"/>
      <c r="SXE570" s="271"/>
      <c r="SXF570" s="271"/>
      <c r="SXG570" s="271"/>
      <c r="SXH570" s="271"/>
      <c r="SXI570" s="395"/>
      <c r="SXJ570" s="259"/>
      <c r="SXK570" s="259"/>
      <c r="SXL570" s="394"/>
      <c r="SXM570" s="394"/>
      <c r="SXN570" s="270"/>
      <c r="SXO570" s="263"/>
      <c r="SXP570" s="271"/>
      <c r="SXQ570" s="271"/>
      <c r="SXR570" s="271"/>
      <c r="SXS570" s="271"/>
      <c r="SXT570" s="271"/>
      <c r="SXU570" s="395"/>
      <c r="SXV570" s="259"/>
      <c r="SXW570" s="259"/>
      <c r="SXX570" s="394"/>
      <c r="SXY570" s="394"/>
      <c r="SXZ570" s="270"/>
      <c r="SYA570" s="263"/>
      <c r="SYB570" s="271"/>
      <c r="SYC570" s="271"/>
      <c r="SYD570" s="271"/>
      <c r="SYE570" s="271"/>
      <c r="SYF570" s="271"/>
      <c r="SYG570" s="395"/>
      <c r="SYH570" s="259"/>
      <c r="SYI570" s="259"/>
      <c r="SYJ570" s="394"/>
      <c r="SYK570" s="394"/>
      <c r="SYL570" s="270"/>
      <c r="SYM570" s="263"/>
      <c r="SYN570" s="271"/>
      <c r="SYO570" s="271"/>
      <c r="SYP570" s="271"/>
      <c r="SYQ570" s="271"/>
      <c r="SYR570" s="271"/>
      <c r="SYS570" s="395"/>
      <c r="SYT570" s="259"/>
      <c r="SYU570" s="259"/>
      <c r="SYV570" s="394"/>
      <c r="SYW570" s="394"/>
      <c r="SYX570" s="270"/>
      <c r="SYY570" s="263"/>
      <c r="SYZ570" s="271"/>
      <c r="SZA570" s="271"/>
      <c r="SZB570" s="271"/>
      <c r="SZC570" s="271"/>
      <c r="SZD570" s="271"/>
      <c r="SZE570" s="395"/>
      <c r="SZF570" s="259"/>
      <c r="SZG570" s="259"/>
      <c r="SZH570" s="394"/>
      <c r="SZI570" s="394"/>
      <c r="SZJ570" s="270"/>
      <c r="SZK570" s="263"/>
      <c r="SZL570" s="271"/>
      <c r="SZM570" s="271"/>
      <c r="SZN570" s="271"/>
      <c r="SZO570" s="271"/>
      <c r="SZP570" s="271"/>
      <c r="SZQ570" s="395"/>
      <c r="SZR570" s="259"/>
      <c r="SZS570" s="259"/>
      <c r="SZT570" s="394"/>
      <c r="SZU570" s="394"/>
      <c r="SZV570" s="270"/>
      <c r="SZW570" s="263"/>
      <c r="SZX570" s="271"/>
      <c r="SZY570" s="271"/>
      <c r="SZZ570" s="271"/>
      <c r="TAA570" s="271"/>
      <c r="TAB570" s="271"/>
      <c r="TAC570" s="395"/>
      <c r="TAD570" s="259"/>
      <c r="TAE570" s="259"/>
      <c r="TAF570" s="394"/>
      <c r="TAG570" s="394"/>
      <c r="TAH570" s="270"/>
      <c r="TAI570" s="263"/>
      <c r="TAJ570" s="271"/>
      <c r="TAK570" s="271"/>
      <c r="TAL570" s="271"/>
      <c r="TAM570" s="271"/>
      <c r="TAN570" s="271"/>
      <c r="TAO570" s="395"/>
      <c r="TAP570" s="259"/>
      <c r="TAQ570" s="259"/>
      <c r="TAR570" s="394"/>
      <c r="TAS570" s="394"/>
      <c r="TAT570" s="270"/>
      <c r="TAU570" s="263"/>
      <c r="TAV570" s="271"/>
      <c r="TAW570" s="271"/>
      <c r="TAX570" s="271"/>
      <c r="TAY570" s="271"/>
      <c r="TAZ570" s="271"/>
      <c r="TBA570" s="395"/>
      <c r="TBB570" s="259"/>
      <c r="TBC570" s="259"/>
      <c r="TBD570" s="394"/>
      <c r="TBE570" s="394"/>
      <c r="TBF570" s="270"/>
      <c r="TBG570" s="263"/>
      <c r="TBH570" s="271"/>
      <c r="TBI570" s="271"/>
      <c r="TBJ570" s="271"/>
      <c r="TBK570" s="271"/>
      <c r="TBL570" s="271"/>
      <c r="TBM570" s="395"/>
      <c r="TBN570" s="259"/>
      <c r="TBO570" s="259"/>
      <c r="TBP570" s="394"/>
      <c r="TBQ570" s="394"/>
      <c r="TBR570" s="270"/>
      <c r="TBS570" s="263"/>
      <c r="TBT570" s="271"/>
      <c r="TBU570" s="271"/>
      <c r="TBV570" s="271"/>
      <c r="TBW570" s="271"/>
      <c r="TBX570" s="271"/>
      <c r="TBY570" s="395"/>
      <c r="TBZ570" s="259"/>
      <c r="TCA570" s="259"/>
      <c r="TCB570" s="394"/>
      <c r="TCC570" s="394"/>
      <c r="TCD570" s="270"/>
      <c r="TCE570" s="263"/>
      <c r="TCF570" s="271"/>
      <c r="TCG570" s="271"/>
      <c r="TCH570" s="271"/>
      <c r="TCI570" s="271"/>
      <c r="TCJ570" s="271"/>
      <c r="TCK570" s="395"/>
      <c r="TCL570" s="259"/>
      <c r="TCM570" s="259"/>
      <c r="TCN570" s="394"/>
      <c r="TCO570" s="394"/>
      <c r="TCP570" s="270"/>
      <c r="TCQ570" s="263"/>
      <c r="TCR570" s="271"/>
      <c r="TCS570" s="271"/>
      <c r="TCT570" s="271"/>
      <c r="TCU570" s="271"/>
      <c r="TCV570" s="271"/>
      <c r="TCW570" s="395"/>
      <c r="TCX570" s="259"/>
      <c r="TCY570" s="259"/>
      <c r="TCZ570" s="394"/>
      <c r="TDA570" s="394"/>
      <c r="TDB570" s="270"/>
      <c r="TDC570" s="263"/>
      <c r="TDD570" s="271"/>
      <c r="TDE570" s="271"/>
      <c r="TDF570" s="271"/>
      <c r="TDG570" s="271"/>
      <c r="TDH570" s="271"/>
      <c r="TDI570" s="395"/>
      <c r="TDJ570" s="259"/>
      <c r="TDK570" s="259"/>
      <c r="TDL570" s="394"/>
      <c r="TDM570" s="394"/>
      <c r="TDN570" s="270"/>
      <c r="TDO570" s="263"/>
      <c r="TDP570" s="271"/>
      <c r="TDQ570" s="271"/>
      <c r="TDR570" s="271"/>
      <c r="TDS570" s="271"/>
      <c r="TDT570" s="271"/>
      <c r="TDU570" s="395"/>
      <c r="TDV570" s="259"/>
      <c r="TDW570" s="259"/>
      <c r="TDX570" s="394"/>
      <c r="TDY570" s="394"/>
      <c r="TDZ570" s="270"/>
      <c r="TEA570" s="263"/>
      <c r="TEB570" s="271"/>
      <c r="TEC570" s="271"/>
      <c r="TED570" s="271"/>
      <c r="TEE570" s="271"/>
      <c r="TEF570" s="271"/>
      <c r="TEG570" s="395"/>
      <c r="TEH570" s="259"/>
      <c r="TEI570" s="259"/>
      <c r="TEJ570" s="394"/>
      <c r="TEK570" s="394"/>
      <c r="TEL570" s="270"/>
      <c r="TEM570" s="263"/>
      <c r="TEN570" s="271"/>
      <c r="TEO570" s="271"/>
      <c r="TEP570" s="271"/>
      <c r="TEQ570" s="271"/>
      <c r="TER570" s="271"/>
      <c r="TES570" s="395"/>
      <c r="TET570" s="259"/>
      <c r="TEU570" s="259"/>
      <c r="TEV570" s="394"/>
      <c r="TEW570" s="394"/>
      <c r="TEX570" s="270"/>
      <c r="TEY570" s="263"/>
      <c r="TEZ570" s="271"/>
      <c r="TFA570" s="271"/>
      <c r="TFB570" s="271"/>
      <c r="TFC570" s="271"/>
      <c r="TFD570" s="271"/>
      <c r="TFE570" s="395"/>
      <c r="TFF570" s="259"/>
      <c r="TFG570" s="259"/>
      <c r="TFH570" s="394"/>
      <c r="TFI570" s="394"/>
      <c r="TFJ570" s="270"/>
      <c r="TFK570" s="263"/>
      <c r="TFL570" s="271"/>
      <c r="TFM570" s="271"/>
      <c r="TFN570" s="271"/>
      <c r="TFO570" s="271"/>
      <c r="TFP570" s="271"/>
      <c r="TFQ570" s="395"/>
      <c r="TFR570" s="259"/>
      <c r="TFS570" s="259"/>
      <c r="TFT570" s="394"/>
      <c r="TFU570" s="394"/>
      <c r="TFV570" s="270"/>
      <c r="TFW570" s="263"/>
      <c r="TFX570" s="271"/>
      <c r="TFY570" s="271"/>
      <c r="TFZ570" s="271"/>
      <c r="TGA570" s="271"/>
      <c r="TGB570" s="271"/>
      <c r="TGC570" s="395"/>
      <c r="TGD570" s="259"/>
      <c r="TGE570" s="259"/>
      <c r="TGF570" s="394"/>
      <c r="TGG570" s="394"/>
      <c r="TGH570" s="270"/>
      <c r="TGI570" s="263"/>
      <c r="TGJ570" s="271"/>
      <c r="TGK570" s="271"/>
      <c r="TGL570" s="271"/>
      <c r="TGM570" s="271"/>
      <c r="TGN570" s="271"/>
      <c r="TGO570" s="395"/>
      <c r="TGP570" s="259"/>
      <c r="TGQ570" s="259"/>
      <c r="TGR570" s="394"/>
      <c r="TGS570" s="394"/>
      <c r="TGT570" s="270"/>
      <c r="TGU570" s="263"/>
      <c r="TGV570" s="271"/>
      <c r="TGW570" s="271"/>
      <c r="TGX570" s="271"/>
      <c r="TGY570" s="271"/>
      <c r="TGZ570" s="271"/>
      <c r="THA570" s="395"/>
      <c r="THB570" s="259"/>
      <c r="THC570" s="259"/>
      <c r="THD570" s="394"/>
      <c r="THE570" s="394"/>
      <c r="THF570" s="270"/>
      <c r="THG570" s="263"/>
      <c r="THH570" s="271"/>
      <c r="THI570" s="271"/>
      <c r="THJ570" s="271"/>
      <c r="THK570" s="271"/>
      <c r="THL570" s="271"/>
      <c r="THM570" s="395"/>
      <c r="THN570" s="259"/>
      <c r="THO570" s="259"/>
      <c r="THP570" s="394"/>
      <c r="THQ570" s="394"/>
      <c r="THR570" s="270"/>
      <c r="THS570" s="263"/>
      <c r="THT570" s="271"/>
      <c r="THU570" s="271"/>
      <c r="THV570" s="271"/>
      <c r="THW570" s="271"/>
      <c r="THX570" s="271"/>
      <c r="THY570" s="395"/>
      <c r="THZ570" s="259"/>
      <c r="TIA570" s="259"/>
      <c r="TIB570" s="394"/>
      <c r="TIC570" s="394"/>
      <c r="TID570" s="270"/>
      <c r="TIE570" s="263"/>
      <c r="TIF570" s="271"/>
      <c r="TIG570" s="271"/>
      <c r="TIH570" s="271"/>
      <c r="TII570" s="271"/>
      <c r="TIJ570" s="271"/>
      <c r="TIK570" s="395"/>
      <c r="TIL570" s="259"/>
      <c r="TIM570" s="259"/>
      <c r="TIN570" s="394"/>
      <c r="TIO570" s="394"/>
      <c r="TIP570" s="270"/>
      <c r="TIQ570" s="263"/>
      <c r="TIR570" s="271"/>
      <c r="TIS570" s="271"/>
      <c r="TIT570" s="271"/>
      <c r="TIU570" s="271"/>
      <c r="TIV570" s="271"/>
      <c r="TIW570" s="395"/>
      <c r="TIX570" s="259"/>
      <c r="TIY570" s="259"/>
      <c r="TIZ570" s="394"/>
      <c r="TJA570" s="394"/>
      <c r="TJB570" s="270"/>
      <c r="TJC570" s="263"/>
      <c r="TJD570" s="271"/>
      <c r="TJE570" s="271"/>
      <c r="TJF570" s="271"/>
      <c r="TJG570" s="271"/>
      <c r="TJH570" s="271"/>
      <c r="TJI570" s="395"/>
      <c r="TJJ570" s="259"/>
      <c r="TJK570" s="259"/>
      <c r="TJL570" s="394"/>
      <c r="TJM570" s="394"/>
      <c r="TJN570" s="270"/>
      <c r="TJO570" s="263"/>
      <c r="TJP570" s="271"/>
      <c r="TJQ570" s="271"/>
      <c r="TJR570" s="271"/>
      <c r="TJS570" s="271"/>
      <c r="TJT570" s="271"/>
      <c r="TJU570" s="395"/>
      <c r="TJV570" s="259"/>
      <c r="TJW570" s="259"/>
      <c r="TJX570" s="394"/>
      <c r="TJY570" s="394"/>
      <c r="TJZ570" s="270"/>
      <c r="TKA570" s="263"/>
      <c r="TKB570" s="271"/>
      <c r="TKC570" s="271"/>
      <c r="TKD570" s="271"/>
      <c r="TKE570" s="271"/>
      <c r="TKF570" s="271"/>
      <c r="TKG570" s="395"/>
      <c r="TKH570" s="259"/>
      <c r="TKI570" s="259"/>
      <c r="TKJ570" s="394"/>
      <c r="TKK570" s="394"/>
      <c r="TKL570" s="270"/>
      <c r="TKM570" s="263"/>
      <c r="TKN570" s="271"/>
      <c r="TKO570" s="271"/>
      <c r="TKP570" s="271"/>
      <c r="TKQ570" s="271"/>
      <c r="TKR570" s="271"/>
      <c r="TKS570" s="395"/>
      <c r="TKT570" s="259"/>
      <c r="TKU570" s="259"/>
      <c r="TKV570" s="394"/>
      <c r="TKW570" s="394"/>
      <c r="TKX570" s="270"/>
      <c r="TKY570" s="263"/>
      <c r="TKZ570" s="271"/>
      <c r="TLA570" s="271"/>
      <c r="TLB570" s="271"/>
      <c r="TLC570" s="271"/>
      <c r="TLD570" s="271"/>
      <c r="TLE570" s="395"/>
      <c r="TLF570" s="259"/>
      <c r="TLG570" s="259"/>
      <c r="TLH570" s="394"/>
      <c r="TLI570" s="394"/>
      <c r="TLJ570" s="270"/>
      <c r="TLK570" s="263"/>
      <c r="TLL570" s="271"/>
      <c r="TLM570" s="271"/>
      <c r="TLN570" s="271"/>
      <c r="TLO570" s="271"/>
      <c r="TLP570" s="271"/>
      <c r="TLQ570" s="395"/>
      <c r="TLR570" s="259"/>
      <c r="TLS570" s="259"/>
      <c r="TLT570" s="394"/>
      <c r="TLU570" s="394"/>
      <c r="TLV570" s="270"/>
      <c r="TLW570" s="263"/>
      <c r="TLX570" s="271"/>
      <c r="TLY570" s="271"/>
      <c r="TLZ570" s="271"/>
      <c r="TMA570" s="271"/>
      <c r="TMB570" s="271"/>
      <c r="TMC570" s="395"/>
      <c r="TMD570" s="259"/>
      <c r="TME570" s="259"/>
      <c r="TMF570" s="394"/>
      <c r="TMG570" s="394"/>
      <c r="TMH570" s="270"/>
      <c r="TMI570" s="263"/>
      <c r="TMJ570" s="271"/>
      <c r="TMK570" s="271"/>
      <c r="TML570" s="271"/>
      <c r="TMM570" s="271"/>
      <c r="TMN570" s="271"/>
      <c r="TMO570" s="395"/>
      <c r="TMP570" s="259"/>
      <c r="TMQ570" s="259"/>
      <c r="TMR570" s="394"/>
      <c r="TMS570" s="394"/>
      <c r="TMT570" s="270"/>
      <c r="TMU570" s="263"/>
      <c r="TMV570" s="271"/>
      <c r="TMW570" s="271"/>
      <c r="TMX570" s="271"/>
      <c r="TMY570" s="271"/>
      <c r="TMZ570" s="271"/>
      <c r="TNA570" s="395"/>
      <c r="TNB570" s="259"/>
      <c r="TNC570" s="259"/>
      <c r="TND570" s="394"/>
      <c r="TNE570" s="394"/>
      <c r="TNF570" s="270"/>
      <c r="TNG570" s="263"/>
      <c r="TNH570" s="271"/>
      <c r="TNI570" s="271"/>
      <c r="TNJ570" s="271"/>
      <c r="TNK570" s="271"/>
      <c r="TNL570" s="271"/>
      <c r="TNM570" s="395"/>
      <c r="TNN570" s="259"/>
      <c r="TNO570" s="259"/>
      <c r="TNP570" s="394"/>
      <c r="TNQ570" s="394"/>
      <c r="TNR570" s="270"/>
      <c r="TNS570" s="263"/>
      <c r="TNT570" s="271"/>
      <c r="TNU570" s="271"/>
      <c r="TNV570" s="271"/>
      <c r="TNW570" s="271"/>
      <c r="TNX570" s="271"/>
      <c r="TNY570" s="395"/>
      <c r="TNZ570" s="259"/>
      <c r="TOA570" s="259"/>
      <c r="TOB570" s="394"/>
      <c r="TOC570" s="394"/>
      <c r="TOD570" s="270"/>
      <c r="TOE570" s="263"/>
      <c r="TOF570" s="271"/>
      <c r="TOG570" s="271"/>
      <c r="TOH570" s="271"/>
      <c r="TOI570" s="271"/>
      <c r="TOJ570" s="271"/>
      <c r="TOK570" s="395"/>
      <c r="TOL570" s="259"/>
      <c r="TOM570" s="259"/>
      <c r="TON570" s="394"/>
      <c r="TOO570" s="394"/>
      <c r="TOP570" s="270"/>
      <c r="TOQ570" s="263"/>
      <c r="TOR570" s="271"/>
      <c r="TOS570" s="271"/>
      <c r="TOT570" s="271"/>
      <c r="TOU570" s="271"/>
      <c r="TOV570" s="271"/>
      <c r="TOW570" s="395"/>
      <c r="TOX570" s="259"/>
      <c r="TOY570" s="259"/>
      <c r="TOZ570" s="394"/>
      <c r="TPA570" s="394"/>
      <c r="TPB570" s="270"/>
      <c r="TPC570" s="263"/>
      <c r="TPD570" s="271"/>
      <c r="TPE570" s="271"/>
      <c r="TPF570" s="271"/>
      <c r="TPG570" s="271"/>
      <c r="TPH570" s="271"/>
      <c r="TPI570" s="395"/>
      <c r="TPJ570" s="259"/>
      <c r="TPK570" s="259"/>
      <c r="TPL570" s="394"/>
      <c r="TPM570" s="394"/>
      <c r="TPN570" s="270"/>
      <c r="TPO570" s="263"/>
      <c r="TPP570" s="271"/>
      <c r="TPQ570" s="271"/>
      <c r="TPR570" s="271"/>
      <c r="TPS570" s="271"/>
      <c r="TPT570" s="271"/>
      <c r="TPU570" s="395"/>
      <c r="TPV570" s="259"/>
      <c r="TPW570" s="259"/>
      <c r="TPX570" s="394"/>
      <c r="TPY570" s="394"/>
      <c r="TPZ570" s="270"/>
      <c r="TQA570" s="263"/>
      <c r="TQB570" s="271"/>
      <c r="TQC570" s="271"/>
      <c r="TQD570" s="271"/>
      <c r="TQE570" s="271"/>
      <c r="TQF570" s="271"/>
      <c r="TQG570" s="395"/>
      <c r="TQH570" s="259"/>
      <c r="TQI570" s="259"/>
      <c r="TQJ570" s="394"/>
      <c r="TQK570" s="394"/>
      <c r="TQL570" s="270"/>
      <c r="TQM570" s="263"/>
      <c r="TQN570" s="271"/>
      <c r="TQO570" s="271"/>
      <c r="TQP570" s="271"/>
      <c r="TQQ570" s="271"/>
      <c r="TQR570" s="271"/>
      <c r="TQS570" s="395"/>
      <c r="TQT570" s="259"/>
      <c r="TQU570" s="259"/>
      <c r="TQV570" s="394"/>
      <c r="TQW570" s="394"/>
      <c r="TQX570" s="270"/>
      <c r="TQY570" s="263"/>
      <c r="TQZ570" s="271"/>
      <c r="TRA570" s="271"/>
      <c r="TRB570" s="271"/>
      <c r="TRC570" s="271"/>
      <c r="TRD570" s="271"/>
      <c r="TRE570" s="395"/>
      <c r="TRF570" s="259"/>
      <c r="TRG570" s="259"/>
      <c r="TRH570" s="394"/>
      <c r="TRI570" s="394"/>
      <c r="TRJ570" s="270"/>
      <c r="TRK570" s="263"/>
      <c r="TRL570" s="271"/>
      <c r="TRM570" s="271"/>
      <c r="TRN570" s="271"/>
      <c r="TRO570" s="271"/>
      <c r="TRP570" s="271"/>
      <c r="TRQ570" s="395"/>
      <c r="TRR570" s="259"/>
      <c r="TRS570" s="259"/>
      <c r="TRT570" s="394"/>
      <c r="TRU570" s="394"/>
      <c r="TRV570" s="270"/>
      <c r="TRW570" s="263"/>
      <c r="TRX570" s="271"/>
      <c r="TRY570" s="271"/>
      <c r="TRZ570" s="271"/>
      <c r="TSA570" s="271"/>
      <c r="TSB570" s="271"/>
      <c r="TSC570" s="395"/>
      <c r="TSD570" s="259"/>
      <c r="TSE570" s="259"/>
      <c r="TSF570" s="394"/>
      <c r="TSG570" s="394"/>
      <c r="TSH570" s="270"/>
      <c r="TSI570" s="263"/>
      <c r="TSJ570" s="271"/>
      <c r="TSK570" s="271"/>
      <c r="TSL570" s="271"/>
      <c r="TSM570" s="271"/>
      <c r="TSN570" s="271"/>
      <c r="TSO570" s="395"/>
      <c r="TSP570" s="259"/>
      <c r="TSQ570" s="259"/>
      <c r="TSR570" s="394"/>
      <c r="TSS570" s="394"/>
      <c r="TST570" s="270"/>
      <c r="TSU570" s="263"/>
      <c r="TSV570" s="271"/>
      <c r="TSW570" s="271"/>
      <c r="TSX570" s="271"/>
      <c r="TSY570" s="271"/>
      <c r="TSZ570" s="271"/>
      <c r="TTA570" s="395"/>
      <c r="TTB570" s="259"/>
      <c r="TTC570" s="259"/>
      <c r="TTD570" s="394"/>
      <c r="TTE570" s="394"/>
      <c r="TTF570" s="270"/>
      <c r="TTG570" s="263"/>
      <c r="TTH570" s="271"/>
      <c r="TTI570" s="271"/>
      <c r="TTJ570" s="271"/>
      <c r="TTK570" s="271"/>
      <c r="TTL570" s="271"/>
      <c r="TTM570" s="395"/>
      <c r="TTN570" s="259"/>
      <c r="TTO570" s="259"/>
      <c r="TTP570" s="394"/>
      <c r="TTQ570" s="394"/>
      <c r="TTR570" s="270"/>
      <c r="TTS570" s="263"/>
      <c r="TTT570" s="271"/>
      <c r="TTU570" s="271"/>
      <c r="TTV570" s="271"/>
      <c r="TTW570" s="271"/>
      <c r="TTX570" s="271"/>
      <c r="TTY570" s="395"/>
      <c r="TTZ570" s="259"/>
      <c r="TUA570" s="259"/>
      <c r="TUB570" s="394"/>
      <c r="TUC570" s="394"/>
      <c r="TUD570" s="270"/>
      <c r="TUE570" s="263"/>
      <c r="TUF570" s="271"/>
      <c r="TUG570" s="271"/>
      <c r="TUH570" s="271"/>
      <c r="TUI570" s="271"/>
      <c r="TUJ570" s="271"/>
      <c r="TUK570" s="395"/>
      <c r="TUL570" s="259"/>
      <c r="TUM570" s="259"/>
      <c r="TUN570" s="394"/>
      <c r="TUO570" s="394"/>
      <c r="TUP570" s="270"/>
      <c r="TUQ570" s="263"/>
      <c r="TUR570" s="271"/>
      <c r="TUS570" s="271"/>
      <c r="TUT570" s="271"/>
      <c r="TUU570" s="271"/>
      <c r="TUV570" s="271"/>
      <c r="TUW570" s="395"/>
      <c r="TUX570" s="259"/>
      <c r="TUY570" s="259"/>
      <c r="TUZ570" s="394"/>
      <c r="TVA570" s="394"/>
      <c r="TVB570" s="270"/>
      <c r="TVC570" s="263"/>
      <c r="TVD570" s="271"/>
      <c r="TVE570" s="271"/>
      <c r="TVF570" s="271"/>
      <c r="TVG570" s="271"/>
      <c r="TVH570" s="271"/>
      <c r="TVI570" s="395"/>
      <c r="TVJ570" s="259"/>
      <c r="TVK570" s="259"/>
      <c r="TVL570" s="394"/>
      <c r="TVM570" s="394"/>
      <c r="TVN570" s="270"/>
      <c r="TVO570" s="263"/>
      <c r="TVP570" s="271"/>
      <c r="TVQ570" s="271"/>
      <c r="TVR570" s="271"/>
      <c r="TVS570" s="271"/>
      <c r="TVT570" s="271"/>
      <c r="TVU570" s="395"/>
      <c r="TVV570" s="259"/>
      <c r="TVW570" s="259"/>
      <c r="TVX570" s="394"/>
      <c r="TVY570" s="394"/>
      <c r="TVZ570" s="270"/>
      <c r="TWA570" s="263"/>
      <c r="TWB570" s="271"/>
      <c r="TWC570" s="271"/>
      <c r="TWD570" s="271"/>
      <c r="TWE570" s="271"/>
      <c r="TWF570" s="271"/>
      <c r="TWG570" s="395"/>
      <c r="TWH570" s="259"/>
      <c r="TWI570" s="259"/>
      <c r="TWJ570" s="394"/>
      <c r="TWK570" s="394"/>
      <c r="TWL570" s="270"/>
      <c r="TWM570" s="263"/>
      <c r="TWN570" s="271"/>
      <c r="TWO570" s="271"/>
      <c r="TWP570" s="271"/>
      <c r="TWQ570" s="271"/>
      <c r="TWR570" s="271"/>
      <c r="TWS570" s="395"/>
      <c r="TWT570" s="259"/>
      <c r="TWU570" s="259"/>
      <c r="TWV570" s="394"/>
      <c r="TWW570" s="394"/>
      <c r="TWX570" s="270"/>
      <c r="TWY570" s="263"/>
      <c r="TWZ570" s="271"/>
      <c r="TXA570" s="271"/>
      <c r="TXB570" s="271"/>
      <c r="TXC570" s="271"/>
      <c r="TXD570" s="271"/>
      <c r="TXE570" s="395"/>
      <c r="TXF570" s="259"/>
      <c r="TXG570" s="259"/>
      <c r="TXH570" s="394"/>
      <c r="TXI570" s="394"/>
      <c r="TXJ570" s="270"/>
      <c r="TXK570" s="263"/>
      <c r="TXL570" s="271"/>
      <c r="TXM570" s="271"/>
      <c r="TXN570" s="271"/>
      <c r="TXO570" s="271"/>
      <c r="TXP570" s="271"/>
      <c r="TXQ570" s="395"/>
      <c r="TXR570" s="259"/>
      <c r="TXS570" s="259"/>
      <c r="TXT570" s="394"/>
      <c r="TXU570" s="394"/>
      <c r="TXV570" s="270"/>
      <c r="TXW570" s="263"/>
      <c r="TXX570" s="271"/>
      <c r="TXY570" s="271"/>
      <c r="TXZ570" s="271"/>
      <c r="TYA570" s="271"/>
      <c r="TYB570" s="271"/>
      <c r="TYC570" s="395"/>
      <c r="TYD570" s="259"/>
      <c r="TYE570" s="259"/>
      <c r="TYF570" s="394"/>
      <c r="TYG570" s="394"/>
      <c r="TYH570" s="270"/>
      <c r="TYI570" s="263"/>
      <c r="TYJ570" s="271"/>
      <c r="TYK570" s="271"/>
      <c r="TYL570" s="271"/>
      <c r="TYM570" s="271"/>
      <c r="TYN570" s="271"/>
      <c r="TYO570" s="395"/>
      <c r="TYP570" s="259"/>
      <c r="TYQ570" s="259"/>
      <c r="TYR570" s="394"/>
      <c r="TYS570" s="394"/>
      <c r="TYT570" s="270"/>
      <c r="TYU570" s="263"/>
      <c r="TYV570" s="271"/>
      <c r="TYW570" s="271"/>
      <c r="TYX570" s="271"/>
      <c r="TYY570" s="271"/>
      <c r="TYZ570" s="271"/>
      <c r="TZA570" s="395"/>
      <c r="TZB570" s="259"/>
      <c r="TZC570" s="259"/>
      <c r="TZD570" s="394"/>
      <c r="TZE570" s="394"/>
      <c r="TZF570" s="270"/>
      <c r="TZG570" s="263"/>
      <c r="TZH570" s="271"/>
      <c r="TZI570" s="271"/>
      <c r="TZJ570" s="271"/>
      <c r="TZK570" s="271"/>
      <c r="TZL570" s="271"/>
      <c r="TZM570" s="395"/>
      <c r="TZN570" s="259"/>
      <c r="TZO570" s="259"/>
      <c r="TZP570" s="394"/>
      <c r="TZQ570" s="394"/>
      <c r="TZR570" s="270"/>
      <c r="TZS570" s="263"/>
      <c r="TZT570" s="271"/>
      <c r="TZU570" s="271"/>
      <c r="TZV570" s="271"/>
      <c r="TZW570" s="271"/>
      <c r="TZX570" s="271"/>
      <c r="TZY570" s="395"/>
      <c r="TZZ570" s="259"/>
      <c r="UAA570" s="259"/>
      <c r="UAB570" s="394"/>
      <c r="UAC570" s="394"/>
      <c r="UAD570" s="270"/>
      <c r="UAE570" s="263"/>
      <c r="UAF570" s="271"/>
      <c r="UAG570" s="271"/>
      <c r="UAH570" s="271"/>
      <c r="UAI570" s="271"/>
      <c r="UAJ570" s="271"/>
      <c r="UAK570" s="395"/>
      <c r="UAL570" s="259"/>
      <c r="UAM570" s="259"/>
      <c r="UAN570" s="394"/>
      <c r="UAO570" s="394"/>
      <c r="UAP570" s="270"/>
      <c r="UAQ570" s="263"/>
      <c r="UAR570" s="271"/>
      <c r="UAS570" s="271"/>
      <c r="UAT570" s="271"/>
      <c r="UAU570" s="271"/>
      <c r="UAV570" s="271"/>
      <c r="UAW570" s="395"/>
      <c r="UAX570" s="259"/>
      <c r="UAY570" s="259"/>
      <c r="UAZ570" s="394"/>
      <c r="UBA570" s="394"/>
      <c r="UBB570" s="270"/>
      <c r="UBC570" s="263"/>
      <c r="UBD570" s="271"/>
      <c r="UBE570" s="271"/>
      <c r="UBF570" s="271"/>
      <c r="UBG570" s="271"/>
      <c r="UBH570" s="271"/>
      <c r="UBI570" s="395"/>
      <c r="UBJ570" s="259"/>
      <c r="UBK570" s="259"/>
      <c r="UBL570" s="394"/>
      <c r="UBM570" s="394"/>
      <c r="UBN570" s="270"/>
      <c r="UBO570" s="263"/>
      <c r="UBP570" s="271"/>
      <c r="UBQ570" s="271"/>
      <c r="UBR570" s="271"/>
      <c r="UBS570" s="271"/>
      <c r="UBT570" s="271"/>
      <c r="UBU570" s="395"/>
      <c r="UBV570" s="259"/>
      <c r="UBW570" s="259"/>
      <c r="UBX570" s="394"/>
      <c r="UBY570" s="394"/>
      <c r="UBZ570" s="270"/>
      <c r="UCA570" s="263"/>
      <c r="UCB570" s="271"/>
      <c r="UCC570" s="271"/>
      <c r="UCD570" s="271"/>
      <c r="UCE570" s="271"/>
      <c r="UCF570" s="271"/>
      <c r="UCG570" s="395"/>
      <c r="UCH570" s="259"/>
      <c r="UCI570" s="259"/>
      <c r="UCJ570" s="394"/>
      <c r="UCK570" s="394"/>
      <c r="UCL570" s="270"/>
      <c r="UCM570" s="263"/>
      <c r="UCN570" s="271"/>
      <c r="UCO570" s="271"/>
      <c r="UCP570" s="271"/>
      <c r="UCQ570" s="271"/>
      <c r="UCR570" s="271"/>
      <c r="UCS570" s="395"/>
      <c r="UCT570" s="259"/>
      <c r="UCU570" s="259"/>
      <c r="UCV570" s="394"/>
      <c r="UCW570" s="394"/>
      <c r="UCX570" s="270"/>
      <c r="UCY570" s="263"/>
      <c r="UCZ570" s="271"/>
      <c r="UDA570" s="271"/>
      <c r="UDB570" s="271"/>
      <c r="UDC570" s="271"/>
      <c r="UDD570" s="271"/>
      <c r="UDE570" s="395"/>
      <c r="UDF570" s="259"/>
      <c r="UDG570" s="259"/>
      <c r="UDH570" s="394"/>
      <c r="UDI570" s="394"/>
      <c r="UDJ570" s="270"/>
      <c r="UDK570" s="263"/>
      <c r="UDL570" s="271"/>
      <c r="UDM570" s="271"/>
      <c r="UDN570" s="271"/>
      <c r="UDO570" s="271"/>
      <c r="UDP570" s="271"/>
      <c r="UDQ570" s="395"/>
      <c r="UDR570" s="259"/>
      <c r="UDS570" s="259"/>
      <c r="UDT570" s="394"/>
      <c r="UDU570" s="394"/>
      <c r="UDV570" s="270"/>
      <c r="UDW570" s="263"/>
      <c r="UDX570" s="271"/>
      <c r="UDY570" s="271"/>
      <c r="UDZ570" s="271"/>
      <c r="UEA570" s="271"/>
      <c r="UEB570" s="271"/>
      <c r="UEC570" s="395"/>
      <c r="UED570" s="259"/>
      <c r="UEE570" s="259"/>
      <c r="UEF570" s="394"/>
      <c r="UEG570" s="394"/>
      <c r="UEH570" s="270"/>
      <c r="UEI570" s="263"/>
      <c r="UEJ570" s="271"/>
      <c r="UEK570" s="271"/>
      <c r="UEL570" s="271"/>
      <c r="UEM570" s="271"/>
      <c r="UEN570" s="271"/>
      <c r="UEO570" s="395"/>
      <c r="UEP570" s="259"/>
      <c r="UEQ570" s="259"/>
      <c r="UER570" s="394"/>
      <c r="UES570" s="394"/>
      <c r="UET570" s="270"/>
      <c r="UEU570" s="263"/>
      <c r="UEV570" s="271"/>
      <c r="UEW570" s="271"/>
      <c r="UEX570" s="271"/>
      <c r="UEY570" s="271"/>
      <c r="UEZ570" s="271"/>
      <c r="UFA570" s="395"/>
      <c r="UFB570" s="259"/>
      <c r="UFC570" s="259"/>
      <c r="UFD570" s="394"/>
      <c r="UFE570" s="394"/>
      <c r="UFF570" s="270"/>
      <c r="UFG570" s="263"/>
      <c r="UFH570" s="271"/>
      <c r="UFI570" s="271"/>
      <c r="UFJ570" s="271"/>
      <c r="UFK570" s="271"/>
      <c r="UFL570" s="271"/>
      <c r="UFM570" s="395"/>
      <c r="UFN570" s="259"/>
      <c r="UFO570" s="259"/>
      <c r="UFP570" s="394"/>
      <c r="UFQ570" s="394"/>
      <c r="UFR570" s="270"/>
      <c r="UFS570" s="263"/>
      <c r="UFT570" s="271"/>
      <c r="UFU570" s="271"/>
      <c r="UFV570" s="271"/>
      <c r="UFW570" s="271"/>
      <c r="UFX570" s="271"/>
      <c r="UFY570" s="395"/>
      <c r="UFZ570" s="259"/>
      <c r="UGA570" s="259"/>
      <c r="UGB570" s="394"/>
      <c r="UGC570" s="394"/>
      <c r="UGD570" s="270"/>
      <c r="UGE570" s="263"/>
      <c r="UGF570" s="271"/>
      <c r="UGG570" s="271"/>
      <c r="UGH570" s="271"/>
      <c r="UGI570" s="271"/>
      <c r="UGJ570" s="271"/>
      <c r="UGK570" s="395"/>
      <c r="UGL570" s="259"/>
      <c r="UGM570" s="259"/>
      <c r="UGN570" s="394"/>
      <c r="UGO570" s="394"/>
      <c r="UGP570" s="270"/>
      <c r="UGQ570" s="263"/>
      <c r="UGR570" s="271"/>
      <c r="UGS570" s="271"/>
      <c r="UGT570" s="271"/>
      <c r="UGU570" s="271"/>
      <c r="UGV570" s="271"/>
      <c r="UGW570" s="395"/>
      <c r="UGX570" s="259"/>
      <c r="UGY570" s="259"/>
      <c r="UGZ570" s="394"/>
      <c r="UHA570" s="394"/>
      <c r="UHB570" s="270"/>
      <c r="UHC570" s="263"/>
      <c r="UHD570" s="271"/>
      <c r="UHE570" s="271"/>
      <c r="UHF570" s="271"/>
      <c r="UHG570" s="271"/>
      <c r="UHH570" s="271"/>
      <c r="UHI570" s="395"/>
      <c r="UHJ570" s="259"/>
      <c r="UHK570" s="259"/>
      <c r="UHL570" s="394"/>
      <c r="UHM570" s="394"/>
      <c r="UHN570" s="270"/>
      <c r="UHO570" s="263"/>
      <c r="UHP570" s="271"/>
      <c r="UHQ570" s="271"/>
      <c r="UHR570" s="271"/>
      <c r="UHS570" s="271"/>
      <c r="UHT570" s="271"/>
      <c r="UHU570" s="395"/>
      <c r="UHV570" s="259"/>
      <c r="UHW570" s="259"/>
      <c r="UHX570" s="394"/>
      <c r="UHY570" s="394"/>
      <c r="UHZ570" s="270"/>
      <c r="UIA570" s="263"/>
      <c r="UIB570" s="271"/>
      <c r="UIC570" s="271"/>
      <c r="UID570" s="271"/>
      <c r="UIE570" s="271"/>
      <c r="UIF570" s="271"/>
      <c r="UIG570" s="395"/>
      <c r="UIH570" s="259"/>
      <c r="UII570" s="259"/>
      <c r="UIJ570" s="394"/>
      <c r="UIK570" s="394"/>
      <c r="UIL570" s="270"/>
      <c r="UIM570" s="263"/>
      <c r="UIN570" s="271"/>
      <c r="UIO570" s="271"/>
      <c r="UIP570" s="271"/>
      <c r="UIQ570" s="271"/>
      <c r="UIR570" s="271"/>
      <c r="UIS570" s="395"/>
      <c r="UIT570" s="259"/>
      <c r="UIU570" s="259"/>
      <c r="UIV570" s="394"/>
      <c r="UIW570" s="394"/>
      <c r="UIX570" s="270"/>
      <c r="UIY570" s="263"/>
      <c r="UIZ570" s="271"/>
      <c r="UJA570" s="271"/>
      <c r="UJB570" s="271"/>
      <c r="UJC570" s="271"/>
      <c r="UJD570" s="271"/>
      <c r="UJE570" s="395"/>
      <c r="UJF570" s="259"/>
      <c r="UJG570" s="259"/>
      <c r="UJH570" s="394"/>
      <c r="UJI570" s="394"/>
      <c r="UJJ570" s="270"/>
      <c r="UJK570" s="263"/>
      <c r="UJL570" s="271"/>
      <c r="UJM570" s="271"/>
      <c r="UJN570" s="271"/>
      <c r="UJO570" s="271"/>
      <c r="UJP570" s="271"/>
      <c r="UJQ570" s="395"/>
      <c r="UJR570" s="259"/>
      <c r="UJS570" s="259"/>
      <c r="UJT570" s="394"/>
      <c r="UJU570" s="394"/>
      <c r="UJV570" s="270"/>
      <c r="UJW570" s="263"/>
      <c r="UJX570" s="271"/>
      <c r="UJY570" s="271"/>
      <c r="UJZ570" s="271"/>
      <c r="UKA570" s="271"/>
      <c r="UKB570" s="271"/>
      <c r="UKC570" s="395"/>
      <c r="UKD570" s="259"/>
      <c r="UKE570" s="259"/>
      <c r="UKF570" s="394"/>
      <c r="UKG570" s="394"/>
      <c r="UKH570" s="270"/>
      <c r="UKI570" s="263"/>
      <c r="UKJ570" s="271"/>
      <c r="UKK570" s="271"/>
      <c r="UKL570" s="271"/>
      <c r="UKM570" s="271"/>
      <c r="UKN570" s="271"/>
      <c r="UKO570" s="395"/>
      <c r="UKP570" s="259"/>
      <c r="UKQ570" s="259"/>
      <c r="UKR570" s="394"/>
      <c r="UKS570" s="394"/>
      <c r="UKT570" s="270"/>
      <c r="UKU570" s="263"/>
      <c r="UKV570" s="271"/>
      <c r="UKW570" s="271"/>
      <c r="UKX570" s="271"/>
      <c r="UKY570" s="271"/>
      <c r="UKZ570" s="271"/>
      <c r="ULA570" s="395"/>
      <c r="ULB570" s="259"/>
      <c r="ULC570" s="259"/>
      <c r="ULD570" s="394"/>
      <c r="ULE570" s="394"/>
      <c r="ULF570" s="270"/>
      <c r="ULG570" s="263"/>
      <c r="ULH570" s="271"/>
      <c r="ULI570" s="271"/>
      <c r="ULJ570" s="271"/>
      <c r="ULK570" s="271"/>
      <c r="ULL570" s="271"/>
      <c r="ULM570" s="395"/>
      <c r="ULN570" s="259"/>
      <c r="ULO570" s="259"/>
      <c r="ULP570" s="394"/>
      <c r="ULQ570" s="394"/>
      <c r="ULR570" s="270"/>
      <c r="ULS570" s="263"/>
      <c r="ULT570" s="271"/>
      <c r="ULU570" s="271"/>
      <c r="ULV570" s="271"/>
      <c r="ULW570" s="271"/>
      <c r="ULX570" s="271"/>
      <c r="ULY570" s="395"/>
      <c r="ULZ570" s="259"/>
      <c r="UMA570" s="259"/>
      <c r="UMB570" s="394"/>
      <c r="UMC570" s="394"/>
      <c r="UMD570" s="270"/>
      <c r="UME570" s="263"/>
      <c r="UMF570" s="271"/>
      <c r="UMG570" s="271"/>
      <c r="UMH570" s="271"/>
      <c r="UMI570" s="271"/>
      <c r="UMJ570" s="271"/>
      <c r="UMK570" s="395"/>
      <c r="UML570" s="259"/>
      <c r="UMM570" s="259"/>
      <c r="UMN570" s="394"/>
      <c r="UMO570" s="394"/>
      <c r="UMP570" s="270"/>
      <c r="UMQ570" s="263"/>
      <c r="UMR570" s="271"/>
      <c r="UMS570" s="271"/>
      <c r="UMT570" s="271"/>
      <c r="UMU570" s="271"/>
      <c r="UMV570" s="271"/>
      <c r="UMW570" s="395"/>
      <c r="UMX570" s="259"/>
      <c r="UMY570" s="259"/>
      <c r="UMZ570" s="394"/>
      <c r="UNA570" s="394"/>
      <c r="UNB570" s="270"/>
      <c r="UNC570" s="263"/>
      <c r="UND570" s="271"/>
      <c r="UNE570" s="271"/>
      <c r="UNF570" s="271"/>
      <c r="UNG570" s="271"/>
      <c r="UNH570" s="271"/>
      <c r="UNI570" s="395"/>
      <c r="UNJ570" s="259"/>
      <c r="UNK570" s="259"/>
      <c r="UNL570" s="394"/>
      <c r="UNM570" s="394"/>
      <c r="UNN570" s="270"/>
      <c r="UNO570" s="263"/>
      <c r="UNP570" s="271"/>
      <c r="UNQ570" s="271"/>
      <c r="UNR570" s="271"/>
      <c r="UNS570" s="271"/>
      <c r="UNT570" s="271"/>
      <c r="UNU570" s="395"/>
      <c r="UNV570" s="259"/>
      <c r="UNW570" s="259"/>
      <c r="UNX570" s="394"/>
      <c r="UNY570" s="394"/>
      <c r="UNZ570" s="270"/>
      <c r="UOA570" s="263"/>
      <c r="UOB570" s="271"/>
      <c r="UOC570" s="271"/>
      <c r="UOD570" s="271"/>
      <c r="UOE570" s="271"/>
      <c r="UOF570" s="271"/>
      <c r="UOG570" s="395"/>
      <c r="UOH570" s="259"/>
      <c r="UOI570" s="259"/>
      <c r="UOJ570" s="394"/>
      <c r="UOK570" s="394"/>
      <c r="UOL570" s="270"/>
      <c r="UOM570" s="263"/>
      <c r="UON570" s="271"/>
      <c r="UOO570" s="271"/>
      <c r="UOP570" s="271"/>
      <c r="UOQ570" s="271"/>
      <c r="UOR570" s="271"/>
      <c r="UOS570" s="395"/>
      <c r="UOT570" s="259"/>
      <c r="UOU570" s="259"/>
      <c r="UOV570" s="394"/>
      <c r="UOW570" s="394"/>
      <c r="UOX570" s="270"/>
      <c r="UOY570" s="263"/>
      <c r="UOZ570" s="271"/>
      <c r="UPA570" s="271"/>
      <c r="UPB570" s="271"/>
      <c r="UPC570" s="271"/>
      <c r="UPD570" s="271"/>
      <c r="UPE570" s="395"/>
      <c r="UPF570" s="259"/>
      <c r="UPG570" s="259"/>
      <c r="UPH570" s="394"/>
      <c r="UPI570" s="394"/>
      <c r="UPJ570" s="270"/>
      <c r="UPK570" s="263"/>
      <c r="UPL570" s="271"/>
      <c r="UPM570" s="271"/>
      <c r="UPN570" s="271"/>
      <c r="UPO570" s="271"/>
      <c r="UPP570" s="271"/>
      <c r="UPQ570" s="395"/>
      <c r="UPR570" s="259"/>
      <c r="UPS570" s="259"/>
      <c r="UPT570" s="394"/>
      <c r="UPU570" s="394"/>
      <c r="UPV570" s="270"/>
      <c r="UPW570" s="263"/>
      <c r="UPX570" s="271"/>
      <c r="UPY570" s="271"/>
      <c r="UPZ570" s="271"/>
      <c r="UQA570" s="271"/>
      <c r="UQB570" s="271"/>
      <c r="UQC570" s="395"/>
      <c r="UQD570" s="259"/>
      <c r="UQE570" s="259"/>
      <c r="UQF570" s="394"/>
      <c r="UQG570" s="394"/>
      <c r="UQH570" s="270"/>
      <c r="UQI570" s="263"/>
      <c r="UQJ570" s="271"/>
      <c r="UQK570" s="271"/>
      <c r="UQL570" s="271"/>
      <c r="UQM570" s="271"/>
      <c r="UQN570" s="271"/>
      <c r="UQO570" s="395"/>
      <c r="UQP570" s="259"/>
      <c r="UQQ570" s="259"/>
      <c r="UQR570" s="394"/>
      <c r="UQS570" s="394"/>
      <c r="UQT570" s="270"/>
      <c r="UQU570" s="263"/>
      <c r="UQV570" s="271"/>
      <c r="UQW570" s="271"/>
      <c r="UQX570" s="271"/>
      <c r="UQY570" s="271"/>
      <c r="UQZ570" s="271"/>
      <c r="URA570" s="395"/>
      <c r="URB570" s="259"/>
      <c r="URC570" s="259"/>
      <c r="URD570" s="394"/>
      <c r="URE570" s="394"/>
      <c r="URF570" s="270"/>
      <c r="URG570" s="263"/>
      <c r="URH570" s="271"/>
      <c r="URI570" s="271"/>
      <c r="URJ570" s="271"/>
      <c r="URK570" s="271"/>
      <c r="URL570" s="271"/>
      <c r="URM570" s="395"/>
      <c r="URN570" s="259"/>
      <c r="URO570" s="259"/>
      <c r="URP570" s="394"/>
      <c r="URQ570" s="394"/>
      <c r="URR570" s="270"/>
      <c r="URS570" s="263"/>
      <c r="URT570" s="271"/>
      <c r="URU570" s="271"/>
      <c r="URV570" s="271"/>
      <c r="URW570" s="271"/>
      <c r="URX570" s="271"/>
      <c r="URY570" s="395"/>
      <c r="URZ570" s="259"/>
      <c r="USA570" s="259"/>
      <c r="USB570" s="394"/>
      <c r="USC570" s="394"/>
      <c r="USD570" s="270"/>
      <c r="USE570" s="263"/>
      <c r="USF570" s="271"/>
      <c r="USG570" s="271"/>
      <c r="USH570" s="271"/>
      <c r="USI570" s="271"/>
      <c r="USJ570" s="271"/>
      <c r="USK570" s="395"/>
      <c r="USL570" s="259"/>
      <c r="USM570" s="259"/>
      <c r="USN570" s="394"/>
      <c r="USO570" s="394"/>
      <c r="USP570" s="270"/>
      <c r="USQ570" s="263"/>
      <c r="USR570" s="271"/>
      <c r="USS570" s="271"/>
      <c r="UST570" s="271"/>
      <c r="USU570" s="271"/>
      <c r="USV570" s="271"/>
      <c r="USW570" s="395"/>
      <c r="USX570" s="259"/>
      <c r="USY570" s="259"/>
      <c r="USZ570" s="394"/>
      <c r="UTA570" s="394"/>
      <c r="UTB570" s="270"/>
      <c r="UTC570" s="263"/>
      <c r="UTD570" s="271"/>
      <c r="UTE570" s="271"/>
      <c r="UTF570" s="271"/>
      <c r="UTG570" s="271"/>
      <c r="UTH570" s="271"/>
      <c r="UTI570" s="395"/>
      <c r="UTJ570" s="259"/>
      <c r="UTK570" s="259"/>
      <c r="UTL570" s="394"/>
      <c r="UTM570" s="394"/>
      <c r="UTN570" s="270"/>
      <c r="UTO570" s="263"/>
      <c r="UTP570" s="271"/>
      <c r="UTQ570" s="271"/>
      <c r="UTR570" s="271"/>
      <c r="UTS570" s="271"/>
      <c r="UTT570" s="271"/>
      <c r="UTU570" s="395"/>
      <c r="UTV570" s="259"/>
      <c r="UTW570" s="259"/>
      <c r="UTX570" s="394"/>
      <c r="UTY570" s="394"/>
      <c r="UTZ570" s="270"/>
      <c r="UUA570" s="263"/>
      <c r="UUB570" s="271"/>
      <c r="UUC570" s="271"/>
      <c r="UUD570" s="271"/>
      <c r="UUE570" s="271"/>
      <c r="UUF570" s="271"/>
      <c r="UUG570" s="395"/>
      <c r="UUH570" s="259"/>
      <c r="UUI570" s="259"/>
      <c r="UUJ570" s="394"/>
      <c r="UUK570" s="394"/>
      <c r="UUL570" s="270"/>
      <c r="UUM570" s="263"/>
      <c r="UUN570" s="271"/>
      <c r="UUO570" s="271"/>
      <c r="UUP570" s="271"/>
      <c r="UUQ570" s="271"/>
      <c r="UUR570" s="271"/>
      <c r="UUS570" s="395"/>
      <c r="UUT570" s="259"/>
      <c r="UUU570" s="259"/>
      <c r="UUV570" s="394"/>
      <c r="UUW570" s="394"/>
      <c r="UUX570" s="270"/>
      <c r="UUY570" s="263"/>
      <c r="UUZ570" s="271"/>
      <c r="UVA570" s="271"/>
      <c r="UVB570" s="271"/>
      <c r="UVC570" s="271"/>
      <c r="UVD570" s="271"/>
      <c r="UVE570" s="395"/>
      <c r="UVF570" s="259"/>
      <c r="UVG570" s="259"/>
      <c r="UVH570" s="394"/>
      <c r="UVI570" s="394"/>
      <c r="UVJ570" s="270"/>
      <c r="UVK570" s="263"/>
      <c r="UVL570" s="271"/>
      <c r="UVM570" s="271"/>
      <c r="UVN570" s="271"/>
      <c r="UVO570" s="271"/>
      <c r="UVP570" s="271"/>
      <c r="UVQ570" s="395"/>
      <c r="UVR570" s="259"/>
      <c r="UVS570" s="259"/>
      <c r="UVT570" s="394"/>
      <c r="UVU570" s="394"/>
      <c r="UVV570" s="270"/>
      <c r="UVW570" s="263"/>
      <c r="UVX570" s="271"/>
      <c r="UVY570" s="271"/>
      <c r="UVZ570" s="271"/>
      <c r="UWA570" s="271"/>
      <c r="UWB570" s="271"/>
      <c r="UWC570" s="395"/>
      <c r="UWD570" s="259"/>
      <c r="UWE570" s="259"/>
      <c r="UWF570" s="394"/>
      <c r="UWG570" s="394"/>
      <c r="UWH570" s="270"/>
      <c r="UWI570" s="263"/>
      <c r="UWJ570" s="271"/>
      <c r="UWK570" s="271"/>
      <c r="UWL570" s="271"/>
      <c r="UWM570" s="271"/>
      <c r="UWN570" s="271"/>
      <c r="UWO570" s="395"/>
      <c r="UWP570" s="259"/>
      <c r="UWQ570" s="259"/>
      <c r="UWR570" s="394"/>
      <c r="UWS570" s="394"/>
      <c r="UWT570" s="270"/>
      <c r="UWU570" s="263"/>
      <c r="UWV570" s="271"/>
      <c r="UWW570" s="271"/>
      <c r="UWX570" s="271"/>
      <c r="UWY570" s="271"/>
      <c r="UWZ570" s="271"/>
      <c r="UXA570" s="395"/>
      <c r="UXB570" s="259"/>
      <c r="UXC570" s="259"/>
      <c r="UXD570" s="394"/>
      <c r="UXE570" s="394"/>
      <c r="UXF570" s="270"/>
      <c r="UXG570" s="263"/>
      <c r="UXH570" s="271"/>
      <c r="UXI570" s="271"/>
      <c r="UXJ570" s="271"/>
      <c r="UXK570" s="271"/>
      <c r="UXL570" s="271"/>
      <c r="UXM570" s="395"/>
      <c r="UXN570" s="259"/>
      <c r="UXO570" s="259"/>
      <c r="UXP570" s="394"/>
      <c r="UXQ570" s="394"/>
      <c r="UXR570" s="270"/>
      <c r="UXS570" s="263"/>
      <c r="UXT570" s="271"/>
      <c r="UXU570" s="271"/>
      <c r="UXV570" s="271"/>
      <c r="UXW570" s="271"/>
      <c r="UXX570" s="271"/>
      <c r="UXY570" s="395"/>
      <c r="UXZ570" s="259"/>
      <c r="UYA570" s="259"/>
      <c r="UYB570" s="394"/>
      <c r="UYC570" s="394"/>
      <c r="UYD570" s="270"/>
      <c r="UYE570" s="263"/>
      <c r="UYF570" s="271"/>
      <c r="UYG570" s="271"/>
      <c r="UYH570" s="271"/>
      <c r="UYI570" s="271"/>
      <c r="UYJ570" s="271"/>
      <c r="UYK570" s="395"/>
      <c r="UYL570" s="259"/>
      <c r="UYM570" s="259"/>
      <c r="UYN570" s="394"/>
      <c r="UYO570" s="394"/>
      <c r="UYP570" s="270"/>
      <c r="UYQ570" s="263"/>
      <c r="UYR570" s="271"/>
      <c r="UYS570" s="271"/>
      <c r="UYT570" s="271"/>
      <c r="UYU570" s="271"/>
      <c r="UYV570" s="271"/>
      <c r="UYW570" s="395"/>
      <c r="UYX570" s="259"/>
      <c r="UYY570" s="259"/>
      <c r="UYZ570" s="394"/>
      <c r="UZA570" s="394"/>
      <c r="UZB570" s="270"/>
      <c r="UZC570" s="263"/>
      <c r="UZD570" s="271"/>
      <c r="UZE570" s="271"/>
      <c r="UZF570" s="271"/>
      <c r="UZG570" s="271"/>
      <c r="UZH570" s="271"/>
      <c r="UZI570" s="395"/>
      <c r="UZJ570" s="259"/>
      <c r="UZK570" s="259"/>
      <c r="UZL570" s="394"/>
      <c r="UZM570" s="394"/>
      <c r="UZN570" s="270"/>
      <c r="UZO570" s="263"/>
      <c r="UZP570" s="271"/>
      <c r="UZQ570" s="271"/>
      <c r="UZR570" s="271"/>
      <c r="UZS570" s="271"/>
      <c r="UZT570" s="271"/>
      <c r="UZU570" s="395"/>
      <c r="UZV570" s="259"/>
      <c r="UZW570" s="259"/>
      <c r="UZX570" s="394"/>
      <c r="UZY570" s="394"/>
      <c r="UZZ570" s="270"/>
      <c r="VAA570" s="263"/>
      <c r="VAB570" s="271"/>
      <c r="VAC570" s="271"/>
      <c r="VAD570" s="271"/>
      <c r="VAE570" s="271"/>
      <c r="VAF570" s="271"/>
      <c r="VAG570" s="395"/>
      <c r="VAH570" s="259"/>
      <c r="VAI570" s="259"/>
      <c r="VAJ570" s="394"/>
      <c r="VAK570" s="394"/>
      <c r="VAL570" s="270"/>
      <c r="VAM570" s="263"/>
      <c r="VAN570" s="271"/>
      <c r="VAO570" s="271"/>
      <c r="VAP570" s="271"/>
      <c r="VAQ570" s="271"/>
      <c r="VAR570" s="271"/>
      <c r="VAS570" s="395"/>
      <c r="VAT570" s="259"/>
      <c r="VAU570" s="259"/>
      <c r="VAV570" s="394"/>
      <c r="VAW570" s="394"/>
      <c r="VAX570" s="270"/>
      <c r="VAY570" s="263"/>
      <c r="VAZ570" s="271"/>
      <c r="VBA570" s="271"/>
      <c r="VBB570" s="271"/>
      <c r="VBC570" s="271"/>
      <c r="VBD570" s="271"/>
      <c r="VBE570" s="395"/>
      <c r="VBF570" s="259"/>
      <c r="VBG570" s="259"/>
      <c r="VBH570" s="394"/>
      <c r="VBI570" s="394"/>
      <c r="VBJ570" s="270"/>
      <c r="VBK570" s="263"/>
      <c r="VBL570" s="271"/>
      <c r="VBM570" s="271"/>
      <c r="VBN570" s="271"/>
      <c r="VBO570" s="271"/>
      <c r="VBP570" s="271"/>
      <c r="VBQ570" s="395"/>
      <c r="VBR570" s="259"/>
      <c r="VBS570" s="259"/>
      <c r="VBT570" s="394"/>
      <c r="VBU570" s="394"/>
      <c r="VBV570" s="270"/>
      <c r="VBW570" s="263"/>
      <c r="VBX570" s="271"/>
      <c r="VBY570" s="271"/>
      <c r="VBZ570" s="271"/>
      <c r="VCA570" s="271"/>
      <c r="VCB570" s="271"/>
      <c r="VCC570" s="395"/>
      <c r="VCD570" s="259"/>
      <c r="VCE570" s="259"/>
      <c r="VCF570" s="394"/>
      <c r="VCG570" s="394"/>
      <c r="VCH570" s="270"/>
      <c r="VCI570" s="263"/>
      <c r="VCJ570" s="271"/>
      <c r="VCK570" s="271"/>
      <c r="VCL570" s="271"/>
      <c r="VCM570" s="271"/>
      <c r="VCN570" s="271"/>
      <c r="VCO570" s="395"/>
      <c r="VCP570" s="259"/>
      <c r="VCQ570" s="259"/>
      <c r="VCR570" s="394"/>
      <c r="VCS570" s="394"/>
      <c r="VCT570" s="270"/>
      <c r="VCU570" s="263"/>
      <c r="VCV570" s="271"/>
      <c r="VCW570" s="271"/>
      <c r="VCX570" s="271"/>
      <c r="VCY570" s="271"/>
      <c r="VCZ570" s="271"/>
      <c r="VDA570" s="395"/>
      <c r="VDB570" s="259"/>
      <c r="VDC570" s="259"/>
      <c r="VDD570" s="394"/>
      <c r="VDE570" s="394"/>
      <c r="VDF570" s="270"/>
      <c r="VDG570" s="263"/>
      <c r="VDH570" s="271"/>
      <c r="VDI570" s="271"/>
      <c r="VDJ570" s="271"/>
      <c r="VDK570" s="271"/>
      <c r="VDL570" s="271"/>
      <c r="VDM570" s="395"/>
      <c r="VDN570" s="259"/>
      <c r="VDO570" s="259"/>
      <c r="VDP570" s="394"/>
      <c r="VDQ570" s="394"/>
      <c r="VDR570" s="270"/>
      <c r="VDS570" s="263"/>
      <c r="VDT570" s="271"/>
      <c r="VDU570" s="271"/>
      <c r="VDV570" s="271"/>
      <c r="VDW570" s="271"/>
      <c r="VDX570" s="271"/>
      <c r="VDY570" s="395"/>
      <c r="VDZ570" s="259"/>
      <c r="VEA570" s="259"/>
      <c r="VEB570" s="394"/>
      <c r="VEC570" s="394"/>
      <c r="VED570" s="270"/>
      <c r="VEE570" s="263"/>
      <c r="VEF570" s="271"/>
      <c r="VEG570" s="271"/>
      <c r="VEH570" s="271"/>
      <c r="VEI570" s="271"/>
      <c r="VEJ570" s="271"/>
      <c r="VEK570" s="395"/>
      <c r="VEL570" s="259"/>
      <c r="VEM570" s="259"/>
      <c r="VEN570" s="394"/>
      <c r="VEO570" s="394"/>
      <c r="VEP570" s="270"/>
      <c r="VEQ570" s="263"/>
      <c r="VER570" s="271"/>
      <c r="VES570" s="271"/>
      <c r="VET570" s="271"/>
      <c r="VEU570" s="271"/>
      <c r="VEV570" s="271"/>
      <c r="VEW570" s="395"/>
      <c r="VEX570" s="259"/>
      <c r="VEY570" s="259"/>
      <c r="VEZ570" s="394"/>
      <c r="VFA570" s="394"/>
      <c r="VFB570" s="270"/>
      <c r="VFC570" s="263"/>
      <c r="VFD570" s="271"/>
      <c r="VFE570" s="271"/>
      <c r="VFF570" s="271"/>
      <c r="VFG570" s="271"/>
      <c r="VFH570" s="271"/>
      <c r="VFI570" s="395"/>
      <c r="VFJ570" s="259"/>
      <c r="VFK570" s="259"/>
      <c r="VFL570" s="394"/>
      <c r="VFM570" s="394"/>
      <c r="VFN570" s="270"/>
      <c r="VFO570" s="263"/>
      <c r="VFP570" s="271"/>
      <c r="VFQ570" s="271"/>
      <c r="VFR570" s="271"/>
      <c r="VFS570" s="271"/>
      <c r="VFT570" s="271"/>
      <c r="VFU570" s="395"/>
      <c r="VFV570" s="259"/>
      <c r="VFW570" s="259"/>
      <c r="VFX570" s="394"/>
      <c r="VFY570" s="394"/>
      <c r="VFZ570" s="270"/>
      <c r="VGA570" s="263"/>
      <c r="VGB570" s="271"/>
      <c r="VGC570" s="271"/>
      <c r="VGD570" s="271"/>
      <c r="VGE570" s="271"/>
      <c r="VGF570" s="271"/>
      <c r="VGG570" s="395"/>
      <c r="VGH570" s="259"/>
      <c r="VGI570" s="259"/>
      <c r="VGJ570" s="394"/>
      <c r="VGK570" s="394"/>
      <c r="VGL570" s="270"/>
      <c r="VGM570" s="263"/>
      <c r="VGN570" s="271"/>
      <c r="VGO570" s="271"/>
      <c r="VGP570" s="271"/>
      <c r="VGQ570" s="271"/>
      <c r="VGR570" s="271"/>
      <c r="VGS570" s="395"/>
      <c r="VGT570" s="259"/>
      <c r="VGU570" s="259"/>
      <c r="VGV570" s="394"/>
      <c r="VGW570" s="394"/>
      <c r="VGX570" s="270"/>
      <c r="VGY570" s="263"/>
      <c r="VGZ570" s="271"/>
      <c r="VHA570" s="271"/>
      <c r="VHB570" s="271"/>
      <c r="VHC570" s="271"/>
      <c r="VHD570" s="271"/>
      <c r="VHE570" s="395"/>
      <c r="VHF570" s="259"/>
      <c r="VHG570" s="259"/>
      <c r="VHH570" s="394"/>
      <c r="VHI570" s="394"/>
      <c r="VHJ570" s="270"/>
      <c r="VHK570" s="263"/>
      <c r="VHL570" s="271"/>
      <c r="VHM570" s="271"/>
      <c r="VHN570" s="271"/>
      <c r="VHO570" s="271"/>
      <c r="VHP570" s="271"/>
      <c r="VHQ570" s="395"/>
      <c r="VHR570" s="259"/>
      <c r="VHS570" s="259"/>
      <c r="VHT570" s="394"/>
      <c r="VHU570" s="394"/>
      <c r="VHV570" s="270"/>
      <c r="VHW570" s="263"/>
      <c r="VHX570" s="271"/>
      <c r="VHY570" s="271"/>
      <c r="VHZ570" s="271"/>
      <c r="VIA570" s="271"/>
      <c r="VIB570" s="271"/>
      <c r="VIC570" s="395"/>
      <c r="VID570" s="259"/>
      <c r="VIE570" s="259"/>
      <c r="VIF570" s="394"/>
      <c r="VIG570" s="394"/>
      <c r="VIH570" s="270"/>
      <c r="VII570" s="263"/>
      <c r="VIJ570" s="271"/>
      <c r="VIK570" s="271"/>
      <c r="VIL570" s="271"/>
      <c r="VIM570" s="271"/>
      <c r="VIN570" s="271"/>
      <c r="VIO570" s="395"/>
      <c r="VIP570" s="259"/>
      <c r="VIQ570" s="259"/>
      <c r="VIR570" s="394"/>
      <c r="VIS570" s="394"/>
      <c r="VIT570" s="270"/>
      <c r="VIU570" s="263"/>
      <c r="VIV570" s="271"/>
      <c r="VIW570" s="271"/>
      <c r="VIX570" s="271"/>
      <c r="VIY570" s="271"/>
      <c r="VIZ570" s="271"/>
      <c r="VJA570" s="395"/>
      <c r="VJB570" s="259"/>
      <c r="VJC570" s="259"/>
      <c r="VJD570" s="394"/>
      <c r="VJE570" s="394"/>
      <c r="VJF570" s="270"/>
      <c r="VJG570" s="263"/>
      <c r="VJH570" s="271"/>
      <c r="VJI570" s="271"/>
      <c r="VJJ570" s="271"/>
      <c r="VJK570" s="271"/>
      <c r="VJL570" s="271"/>
      <c r="VJM570" s="395"/>
      <c r="VJN570" s="259"/>
      <c r="VJO570" s="259"/>
      <c r="VJP570" s="394"/>
      <c r="VJQ570" s="394"/>
      <c r="VJR570" s="270"/>
      <c r="VJS570" s="263"/>
      <c r="VJT570" s="271"/>
      <c r="VJU570" s="271"/>
      <c r="VJV570" s="271"/>
      <c r="VJW570" s="271"/>
      <c r="VJX570" s="271"/>
      <c r="VJY570" s="395"/>
      <c r="VJZ570" s="259"/>
      <c r="VKA570" s="259"/>
      <c r="VKB570" s="394"/>
      <c r="VKC570" s="394"/>
      <c r="VKD570" s="270"/>
      <c r="VKE570" s="263"/>
      <c r="VKF570" s="271"/>
      <c r="VKG570" s="271"/>
      <c r="VKH570" s="271"/>
      <c r="VKI570" s="271"/>
      <c r="VKJ570" s="271"/>
      <c r="VKK570" s="395"/>
      <c r="VKL570" s="259"/>
      <c r="VKM570" s="259"/>
      <c r="VKN570" s="394"/>
      <c r="VKO570" s="394"/>
      <c r="VKP570" s="270"/>
      <c r="VKQ570" s="263"/>
      <c r="VKR570" s="271"/>
      <c r="VKS570" s="271"/>
      <c r="VKT570" s="271"/>
      <c r="VKU570" s="271"/>
      <c r="VKV570" s="271"/>
      <c r="VKW570" s="395"/>
      <c r="VKX570" s="259"/>
      <c r="VKY570" s="259"/>
      <c r="VKZ570" s="394"/>
      <c r="VLA570" s="394"/>
      <c r="VLB570" s="270"/>
      <c r="VLC570" s="263"/>
      <c r="VLD570" s="271"/>
      <c r="VLE570" s="271"/>
      <c r="VLF570" s="271"/>
      <c r="VLG570" s="271"/>
      <c r="VLH570" s="271"/>
      <c r="VLI570" s="395"/>
      <c r="VLJ570" s="259"/>
      <c r="VLK570" s="259"/>
      <c r="VLL570" s="394"/>
      <c r="VLM570" s="394"/>
      <c r="VLN570" s="270"/>
      <c r="VLO570" s="263"/>
      <c r="VLP570" s="271"/>
      <c r="VLQ570" s="271"/>
      <c r="VLR570" s="271"/>
      <c r="VLS570" s="271"/>
      <c r="VLT570" s="271"/>
      <c r="VLU570" s="395"/>
      <c r="VLV570" s="259"/>
      <c r="VLW570" s="259"/>
      <c r="VLX570" s="394"/>
      <c r="VLY570" s="394"/>
      <c r="VLZ570" s="270"/>
      <c r="VMA570" s="263"/>
      <c r="VMB570" s="271"/>
      <c r="VMC570" s="271"/>
      <c r="VMD570" s="271"/>
      <c r="VME570" s="271"/>
      <c r="VMF570" s="271"/>
      <c r="VMG570" s="395"/>
      <c r="VMH570" s="259"/>
      <c r="VMI570" s="259"/>
      <c r="VMJ570" s="394"/>
      <c r="VMK570" s="394"/>
      <c r="VML570" s="270"/>
      <c r="VMM570" s="263"/>
      <c r="VMN570" s="271"/>
      <c r="VMO570" s="271"/>
      <c r="VMP570" s="271"/>
      <c r="VMQ570" s="271"/>
      <c r="VMR570" s="271"/>
      <c r="VMS570" s="395"/>
      <c r="VMT570" s="259"/>
      <c r="VMU570" s="259"/>
      <c r="VMV570" s="394"/>
      <c r="VMW570" s="394"/>
      <c r="VMX570" s="270"/>
      <c r="VMY570" s="263"/>
      <c r="VMZ570" s="271"/>
      <c r="VNA570" s="271"/>
      <c r="VNB570" s="271"/>
      <c r="VNC570" s="271"/>
      <c r="VND570" s="271"/>
      <c r="VNE570" s="395"/>
      <c r="VNF570" s="259"/>
      <c r="VNG570" s="259"/>
      <c r="VNH570" s="394"/>
      <c r="VNI570" s="394"/>
      <c r="VNJ570" s="270"/>
      <c r="VNK570" s="263"/>
      <c r="VNL570" s="271"/>
      <c r="VNM570" s="271"/>
      <c r="VNN570" s="271"/>
      <c r="VNO570" s="271"/>
      <c r="VNP570" s="271"/>
      <c r="VNQ570" s="395"/>
      <c r="VNR570" s="259"/>
      <c r="VNS570" s="259"/>
      <c r="VNT570" s="394"/>
      <c r="VNU570" s="394"/>
      <c r="VNV570" s="270"/>
      <c r="VNW570" s="263"/>
      <c r="VNX570" s="271"/>
      <c r="VNY570" s="271"/>
      <c r="VNZ570" s="271"/>
      <c r="VOA570" s="271"/>
      <c r="VOB570" s="271"/>
      <c r="VOC570" s="395"/>
      <c r="VOD570" s="259"/>
      <c r="VOE570" s="259"/>
      <c r="VOF570" s="394"/>
      <c r="VOG570" s="394"/>
      <c r="VOH570" s="270"/>
      <c r="VOI570" s="263"/>
      <c r="VOJ570" s="271"/>
      <c r="VOK570" s="271"/>
      <c r="VOL570" s="271"/>
      <c r="VOM570" s="271"/>
      <c r="VON570" s="271"/>
      <c r="VOO570" s="395"/>
      <c r="VOP570" s="259"/>
      <c r="VOQ570" s="259"/>
      <c r="VOR570" s="394"/>
      <c r="VOS570" s="394"/>
      <c r="VOT570" s="270"/>
      <c r="VOU570" s="263"/>
      <c r="VOV570" s="271"/>
      <c r="VOW570" s="271"/>
      <c r="VOX570" s="271"/>
      <c r="VOY570" s="271"/>
      <c r="VOZ570" s="271"/>
      <c r="VPA570" s="395"/>
      <c r="VPB570" s="259"/>
      <c r="VPC570" s="259"/>
      <c r="VPD570" s="394"/>
      <c r="VPE570" s="394"/>
      <c r="VPF570" s="270"/>
      <c r="VPG570" s="263"/>
      <c r="VPH570" s="271"/>
      <c r="VPI570" s="271"/>
      <c r="VPJ570" s="271"/>
      <c r="VPK570" s="271"/>
      <c r="VPL570" s="271"/>
      <c r="VPM570" s="395"/>
      <c r="VPN570" s="259"/>
      <c r="VPO570" s="259"/>
      <c r="VPP570" s="394"/>
      <c r="VPQ570" s="394"/>
      <c r="VPR570" s="270"/>
      <c r="VPS570" s="263"/>
      <c r="VPT570" s="271"/>
      <c r="VPU570" s="271"/>
      <c r="VPV570" s="271"/>
      <c r="VPW570" s="271"/>
      <c r="VPX570" s="271"/>
      <c r="VPY570" s="395"/>
      <c r="VPZ570" s="259"/>
      <c r="VQA570" s="259"/>
      <c r="VQB570" s="394"/>
      <c r="VQC570" s="394"/>
      <c r="VQD570" s="270"/>
      <c r="VQE570" s="263"/>
      <c r="VQF570" s="271"/>
      <c r="VQG570" s="271"/>
      <c r="VQH570" s="271"/>
      <c r="VQI570" s="271"/>
      <c r="VQJ570" s="271"/>
      <c r="VQK570" s="395"/>
      <c r="VQL570" s="259"/>
      <c r="VQM570" s="259"/>
      <c r="VQN570" s="394"/>
      <c r="VQO570" s="394"/>
      <c r="VQP570" s="270"/>
      <c r="VQQ570" s="263"/>
      <c r="VQR570" s="271"/>
      <c r="VQS570" s="271"/>
      <c r="VQT570" s="271"/>
      <c r="VQU570" s="271"/>
      <c r="VQV570" s="271"/>
      <c r="VQW570" s="395"/>
      <c r="VQX570" s="259"/>
      <c r="VQY570" s="259"/>
      <c r="VQZ570" s="394"/>
      <c r="VRA570" s="394"/>
      <c r="VRB570" s="270"/>
      <c r="VRC570" s="263"/>
      <c r="VRD570" s="271"/>
      <c r="VRE570" s="271"/>
      <c r="VRF570" s="271"/>
      <c r="VRG570" s="271"/>
      <c r="VRH570" s="271"/>
      <c r="VRI570" s="395"/>
      <c r="VRJ570" s="259"/>
      <c r="VRK570" s="259"/>
      <c r="VRL570" s="394"/>
      <c r="VRM570" s="394"/>
      <c r="VRN570" s="270"/>
      <c r="VRO570" s="263"/>
      <c r="VRP570" s="271"/>
      <c r="VRQ570" s="271"/>
      <c r="VRR570" s="271"/>
      <c r="VRS570" s="271"/>
      <c r="VRT570" s="271"/>
      <c r="VRU570" s="395"/>
      <c r="VRV570" s="259"/>
      <c r="VRW570" s="259"/>
      <c r="VRX570" s="394"/>
      <c r="VRY570" s="394"/>
      <c r="VRZ570" s="270"/>
      <c r="VSA570" s="263"/>
      <c r="VSB570" s="271"/>
      <c r="VSC570" s="271"/>
      <c r="VSD570" s="271"/>
      <c r="VSE570" s="271"/>
      <c r="VSF570" s="271"/>
      <c r="VSG570" s="395"/>
      <c r="VSH570" s="259"/>
      <c r="VSI570" s="259"/>
      <c r="VSJ570" s="394"/>
      <c r="VSK570" s="394"/>
      <c r="VSL570" s="270"/>
      <c r="VSM570" s="263"/>
      <c r="VSN570" s="271"/>
      <c r="VSO570" s="271"/>
      <c r="VSP570" s="271"/>
      <c r="VSQ570" s="271"/>
      <c r="VSR570" s="271"/>
      <c r="VSS570" s="395"/>
      <c r="VST570" s="259"/>
      <c r="VSU570" s="259"/>
      <c r="VSV570" s="394"/>
      <c r="VSW570" s="394"/>
      <c r="VSX570" s="270"/>
      <c r="VSY570" s="263"/>
      <c r="VSZ570" s="271"/>
      <c r="VTA570" s="271"/>
      <c r="VTB570" s="271"/>
      <c r="VTC570" s="271"/>
      <c r="VTD570" s="271"/>
      <c r="VTE570" s="395"/>
      <c r="VTF570" s="259"/>
      <c r="VTG570" s="259"/>
      <c r="VTH570" s="394"/>
      <c r="VTI570" s="394"/>
      <c r="VTJ570" s="270"/>
      <c r="VTK570" s="263"/>
      <c r="VTL570" s="271"/>
      <c r="VTM570" s="271"/>
      <c r="VTN570" s="271"/>
      <c r="VTO570" s="271"/>
      <c r="VTP570" s="271"/>
      <c r="VTQ570" s="395"/>
      <c r="VTR570" s="259"/>
      <c r="VTS570" s="259"/>
      <c r="VTT570" s="394"/>
      <c r="VTU570" s="394"/>
      <c r="VTV570" s="270"/>
      <c r="VTW570" s="263"/>
      <c r="VTX570" s="271"/>
      <c r="VTY570" s="271"/>
      <c r="VTZ570" s="271"/>
      <c r="VUA570" s="271"/>
      <c r="VUB570" s="271"/>
      <c r="VUC570" s="395"/>
      <c r="VUD570" s="259"/>
      <c r="VUE570" s="259"/>
      <c r="VUF570" s="394"/>
      <c r="VUG570" s="394"/>
      <c r="VUH570" s="270"/>
      <c r="VUI570" s="263"/>
      <c r="VUJ570" s="271"/>
      <c r="VUK570" s="271"/>
      <c r="VUL570" s="271"/>
      <c r="VUM570" s="271"/>
      <c r="VUN570" s="271"/>
      <c r="VUO570" s="395"/>
      <c r="VUP570" s="259"/>
      <c r="VUQ570" s="259"/>
      <c r="VUR570" s="394"/>
      <c r="VUS570" s="394"/>
      <c r="VUT570" s="270"/>
      <c r="VUU570" s="263"/>
      <c r="VUV570" s="271"/>
      <c r="VUW570" s="271"/>
      <c r="VUX570" s="271"/>
      <c r="VUY570" s="271"/>
      <c r="VUZ570" s="271"/>
      <c r="VVA570" s="395"/>
      <c r="VVB570" s="259"/>
      <c r="VVC570" s="259"/>
      <c r="VVD570" s="394"/>
      <c r="VVE570" s="394"/>
      <c r="VVF570" s="270"/>
      <c r="VVG570" s="263"/>
      <c r="VVH570" s="271"/>
      <c r="VVI570" s="271"/>
      <c r="VVJ570" s="271"/>
      <c r="VVK570" s="271"/>
      <c r="VVL570" s="271"/>
      <c r="VVM570" s="395"/>
      <c r="VVN570" s="259"/>
      <c r="VVO570" s="259"/>
      <c r="VVP570" s="394"/>
      <c r="VVQ570" s="394"/>
      <c r="VVR570" s="270"/>
      <c r="VVS570" s="263"/>
      <c r="VVT570" s="271"/>
      <c r="VVU570" s="271"/>
      <c r="VVV570" s="271"/>
      <c r="VVW570" s="271"/>
      <c r="VVX570" s="271"/>
      <c r="VVY570" s="395"/>
      <c r="VVZ570" s="259"/>
      <c r="VWA570" s="259"/>
      <c r="VWB570" s="394"/>
      <c r="VWC570" s="394"/>
      <c r="VWD570" s="270"/>
      <c r="VWE570" s="263"/>
      <c r="VWF570" s="271"/>
      <c r="VWG570" s="271"/>
      <c r="VWH570" s="271"/>
      <c r="VWI570" s="271"/>
      <c r="VWJ570" s="271"/>
      <c r="VWK570" s="395"/>
      <c r="VWL570" s="259"/>
      <c r="VWM570" s="259"/>
      <c r="VWN570" s="394"/>
      <c r="VWO570" s="394"/>
      <c r="VWP570" s="270"/>
      <c r="VWQ570" s="263"/>
      <c r="VWR570" s="271"/>
      <c r="VWS570" s="271"/>
      <c r="VWT570" s="271"/>
      <c r="VWU570" s="271"/>
      <c r="VWV570" s="271"/>
      <c r="VWW570" s="395"/>
      <c r="VWX570" s="259"/>
      <c r="VWY570" s="259"/>
      <c r="VWZ570" s="394"/>
      <c r="VXA570" s="394"/>
      <c r="VXB570" s="270"/>
      <c r="VXC570" s="263"/>
      <c r="VXD570" s="271"/>
      <c r="VXE570" s="271"/>
      <c r="VXF570" s="271"/>
      <c r="VXG570" s="271"/>
      <c r="VXH570" s="271"/>
      <c r="VXI570" s="395"/>
      <c r="VXJ570" s="259"/>
      <c r="VXK570" s="259"/>
      <c r="VXL570" s="394"/>
      <c r="VXM570" s="394"/>
      <c r="VXN570" s="270"/>
      <c r="VXO570" s="263"/>
      <c r="VXP570" s="271"/>
      <c r="VXQ570" s="271"/>
      <c r="VXR570" s="271"/>
      <c r="VXS570" s="271"/>
      <c r="VXT570" s="271"/>
      <c r="VXU570" s="395"/>
      <c r="VXV570" s="259"/>
      <c r="VXW570" s="259"/>
      <c r="VXX570" s="394"/>
      <c r="VXY570" s="394"/>
      <c r="VXZ570" s="270"/>
      <c r="VYA570" s="263"/>
      <c r="VYB570" s="271"/>
      <c r="VYC570" s="271"/>
      <c r="VYD570" s="271"/>
      <c r="VYE570" s="271"/>
      <c r="VYF570" s="271"/>
      <c r="VYG570" s="395"/>
      <c r="VYH570" s="259"/>
      <c r="VYI570" s="259"/>
      <c r="VYJ570" s="394"/>
      <c r="VYK570" s="394"/>
      <c r="VYL570" s="270"/>
      <c r="VYM570" s="263"/>
      <c r="VYN570" s="271"/>
      <c r="VYO570" s="271"/>
      <c r="VYP570" s="271"/>
      <c r="VYQ570" s="271"/>
      <c r="VYR570" s="271"/>
      <c r="VYS570" s="395"/>
      <c r="VYT570" s="259"/>
      <c r="VYU570" s="259"/>
      <c r="VYV570" s="394"/>
      <c r="VYW570" s="394"/>
      <c r="VYX570" s="270"/>
      <c r="VYY570" s="263"/>
      <c r="VYZ570" s="271"/>
      <c r="VZA570" s="271"/>
      <c r="VZB570" s="271"/>
      <c r="VZC570" s="271"/>
      <c r="VZD570" s="271"/>
      <c r="VZE570" s="395"/>
      <c r="VZF570" s="259"/>
      <c r="VZG570" s="259"/>
      <c r="VZH570" s="394"/>
      <c r="VZI570" s="394"/>
      <c r="VZJ570" s="270"/>
      <c r="VZK570" s="263"/>
      <c r="VZL570" s="271"/>
      <c r="VZM570" s="271"/>
      <c r="VZN570" s="271"/>
      <c r="VZO570" s="271"/>
      <c r="VZP570" s="271"/>
      <c r="VZQ570" s="395"/>
      <c r="VZR570" s="259"/>
      <c r="VZS570" s="259"/>
      <c r="VZT570" s="394"/>
      <c r="VZU570" s="394"/>
      <c r="VZV570" s="270"/>
      <c r="VZW570" s="263"/>
      <c r="VZX570" s="271"/>
      <c r="VZY570" s="271"/>
      <c r="VZZ570" s="271"/>
      <c r="WAA570" s="271"/>
      <c r="WAB570" s="271"/>
      <c r="WAC570" s="395"/>
      <c r="WAD570" s="259"/>
      <c r="WAE570" s="259"/>
      <c r="WAF570" s="394"/>
      <c r="WAG570" s="394"/>
      <c r="WAH570" s="270"/>
      <c r="WAI570" s="263"/>
      <c r="WAJ570" s="271"/>
      <c r="WAK570" s="271"/>
      <c r="WAL570" s="271"/>
      <c r="WAM570" s="271"/>
      <c r="WAN570" s="271"/>
      <c r="WAO570" s="395"/>
      <c r="WAP570" s="259"/>
      <c r="WAQ570" s="259"/>
      <c r="WAR570" s="394"/>
      <c r="WAS570" s="394"/>
      <c r="WAT570" s="270"/>
      <c r="WAU570" s="263"/>
      <c r="WAV570" s="271"/>
      <c r="WAW570" s="271"/>
      <c r="WAX570" s="271"/>
      <c r="WAY570" s="271"/>
      <c r="WAZ570" s="271"/>
      <c r="WBA570" s="395"/>
      <c r="WBB570" s="259"/>
      <c r="WBC570" s="259"/>
      <c r="WBD570" s="394"/>
      <c r="WBE570" s="394"/>
      <c r="WBF570" s="270"/>
      <c r="WBG570" s="263"/>
      <c r="WBH570" s="271"/>
      <c r="WBI570" s="271"/>
      <c r="WBJ570" s="271"/>
      <c r="WBK570" s="271"/>
      <c r="WBL570" s="271"/>
      <c r="WBM570" s="395"/>
      <c r="WBN570" s="259"/>
      <c r="WBO570" s="259"/>
      <c r="WBP570" s="394"/>
      <c r="WBQ570" s="394"/>
      <c r="WBR570" s="270"/>
      <c r="WBS570" s="263"/>
      <c r="WBT570" s="271"/>
      <c r="WBU570" s="271"/>
      <c r="WBV570" s="271"/>
      <c r="WBW570" s="271"/>
      <c r="WBX570" s="271"/>
      <c r="WBY570" s="395"/>
      <c r="WBZ570" s="259"/>
      <c r="WCA570" s="259"/>
      <c r="WCB570" s="394"/>
      <c r="WCC570" s="394"/>
      <c r="WCD570" s="270"/>
      <c r="WCE570" s="263"/>
      <c r="WCF570" s="271"/>
      <c r="WCG570" s="271"/>
      <c r="WCH570" s="271"/>
      <c r="WCI570" s="271"/>
      <c r="WCJ570" s="271"/>
      <c r="WCK570" s="395"/>
      <c r="WCL570" s="259"/>
      <c r="WCM570" s="259"/>
      <c r="WCN570" s="394"/>
      <c r="WCO570" s="394"/>
      <c r="WCP570" s="270"/>
      <c r="WCQ570" s="263"/>
      <c r="WCR570" s="271"/>
      <c r="WCS570" s="271"/>
      <c r="WCT570" s="271"/>
      <c r="WCU570" s="271"/>
      <c r="WCV570" s="271"/>
      <c r="WCW570" s="395"/>
      <c r="WCX570" s="259"/>
      <c r="WCY570" s="259"/>
      <c r="WCZ570" s="394"/>
      <c r="WDA570" s="394"/>
      <c r="WDB570" s="270"/>
      <c r="WDC570" s="263"/>
      <c r="WDD570" s="271"/>
      <c r="WDE570" s="271"/>
      <c r="WDF570" s="271"/>
      <c r="WDG570" s="271"/>
      <c r="WDH570" s="271"/>
      <c r="WDI570" s="395"/>
      <c r="WDJ570" s="259"/>
      <c r="WDK570" s="259"/>
      <c r="WDL570" s="394"/>
      <c r="WDM570" s="394"/>
      <c r="WDN570" s="270"/>
      <c r="WDO570" s="263"/>
      <c r="WDP570" s="271"/>
      <c r="WDQ570" s="271"/>
      <c r="WDR570" s="271"/>
      <c r="WDS570" s="271"/>
      <c r="WDT570" s="271"/>
      <c r="WDU570" s="395"/>
      <c r="WDV570" s="259"/>
      <c r="WDW570" s="259"/>
      <c r="WDX570" s="394"/>
      <c r="WDY570" s="394"/>
      <c r="WDZ570" s="270"/>
      <c r="WEA570" s="263"/>
      <c r="WEB570" s="271"/>
      <c r="WEC570" s="271"/>
      <c r="WED570" s="271"/>
      <c r="WEE570" s="271"/>
      <c r="WEF570" s="271"/>
      <c r="WEG570" s="395"/>
      <c r="WEH570" s="259"/>
      <c r="WEI570" s="259"/>
      <c r="WEJ570" s="394"/>
      <c r="WEK570" s="394"/>
      <c r="WEL570" s="270"/>
      <c r="WEM570" s="263"/>
      <c r="WEN570" s="271"/>
      <c r="WEO570" s="271"/>
      <c r="WEP570" s="271"/>
      <c r="WEQ570" s="271"/>
      <c r="WER570" s="271"/>
      <c r="WES570" s="395"/>
      <c r="WET570" s="259"/>
      <c r="WEU570" s="259"/>
      <c r="WEV570" s="394"/>
      <c r="WEW570" s="394"/>
      <c r="WEX570" s="270"/>
      <c r="WEY570" s="263"/>
      <c r="WEZ570" s="271"/>
      <c r="WFA570" s="271"/>
      <c r="WFB570" s="271"/>
      <c r="WFC570" s="271"/>
      <c r="WFD570" s="271"/>
      <c r="WFE570" s="395"/>
      <c r="WFF570" s="259"/>
      <c r="WFG570" s="259"/>
      <c r="WFH570" s="394"/>
      <c r="WFI570" s="394"/>
      <c r="WFJ570" s="270"/>
      <c r="WFK570" s="263"/>
      <c r="WFL570" s="271"/>
      <c r="WFM570" s="271"/>
      <c r="WFN570" s="271"/>
      <c r="WFO570" s="271"/>
      <c r="WFP570" s="271"/>
      <c r="WFQ570" s="395"/>
      <c r="WFR570" s="259"/>
      <c r="WFS570" s="259"/>
      <c r="WFT570" s="394"/>
      <c r="WFU570" s="394"/>
      <c r="WFV570" s="270"/>
      <c r="WFW570" s="263"/>
      <c r="WFX570" s="271"/>
      <c r="WFY570" s="271"/>
      <c r="WFZ570" s="271"/>
      <c r="WGA570" s="271"/>
      <c r="WGB570" s="271"/>
      <c r="WGC570" s="395"/>
      <c r="WGD570" s="259"/>
      <c r="WGE570" s="259"/>
      <c r="WGF570" s="394"/>
      <c r="WGG570" s="394"/>
      <c r="WGH570" s="270"/>
      <c r="WGI570" s="263"/>
      <c r="WGJ570" s="271"/>
      <c r="WGK570" s="271"/>
      <c r="WGL570" s="271"/>
      <c r="WGM570" s="271"/>
      <c r="WGN570" s="271"/>
      <c r="WGO570" s="395"/>
      <c r="WGP570" s="259"/>
      <c r="WGQ570" s="259"/>
      <c r="WGR570" s="394"/>
      <c r="WGS570" s="394"/>
      <c r="WGT570" s="270"/>
      <c r="WGU570" s="263"/>
      <c r="WGV570" s="271"/>
      <c r="WGW570" s="271"/>
      <c r="WGX570" s="271"/>
      <c r="WGY570" s="271"/>
      <c r="WGZ570" s="271"/>
      <c r="WHA570" s="395"/>
      <c r="WHB570" s="259"/>
      <c r="WHC570" s="259"/>
      <c r="WHD570" s="394"/>
      <c r="WHE570" s="394"/>
      <c r="WHF570" s="270"/>
      <c r="WHG570" s="263"/>
      <c r="WHH570" s="271"/>
      <c r="WHI570" s="271"/>
      <c r="WHJ570" s="271"/>
      <c r="WHK570" s="271"/>
      <c r="WHL570" s="271"/>
      <c r="WHM570" s="395"/>
      <c r="WHN570" s="259"/>
      <c r="WHO570" s="259"/>
      <c r="WHP570" s="394"/>
      <c r="WHQ570" s="394"/>
      <c r="WHR570" s="270"/>
      <c r="WHS570" s="263"/>
      <c r="WHT570" s="271"/>
      <c r="WHU570" s="271"/>
      <c r="WHV570" s="271"/>
      <c r="WHW570" s="271"/>
      <c r="WHX570" s="271"/>
      <c r="WHY570" s="395"/>
      <c r="WHZ570" s="259"/>
      <c r="WIA570" s="259"/>
      <c r="WIB570" s="394"/>
      <c r="WIC570" s="394"/>
      <c r="WID570" s="270"/>
      <c r="WIE570" s="263"/>
      <c r="WIF570" s="271"/>
      <c r="WIG570" s="271"/>
      <c r="WIH570" s="271"/>
      <c r="WII570" s="271"/>
      <c r="WIJ570" s="271"/>
      <c r="WIK570" s="395"/>
      <c r="WIL570" s="259"/>
      <c r="WIM570" s="259"/>
      <c r="WIN570" s="394"/>
      <c r="WIO570" s="394"/>
      <c r="WIP570" s="270"/>
      <c r="WIQ570" s="263"/>
      <c r="WIR570" s="271"/>
      <c r="WIS570" s="271"/>
      <c r="WIT570" s="271"/>
      <c r="WIU570" s="271"/>
      <c r="WIV570" s="271"/>
      <c r="WIW570" s="395"/>
      <c r="WIX570" s="259"/>
      <c r="WIY570" s="259"/>
      <c r="WIZ570" s="394"/>
      <c r="WJA570" s="394"/>
      <c r="WJB570" s="270"/>
      <c r="WJC570" s="263"/>
      <c r="WJD570" s="271"/>
      <c r="WJE570" s="271"/>
      <c r="WJF570" s="271"/>
      <c r="WJG570" s="271"/>
      <c r="WJH570" s="271"/>
      <c r="WJI570" s="395"/>
      <c r="WJJ570" s="259"/>
      <c r="WJK570" s="259"/>
      <c r="WJL570" s="394"/>
      <c r="WJM570" s="394"/>
      <c r="WJN570" s="270"/>
      <c r="WJO570" s="263"/>
      <c r="WJP570" s="271"/>
      <c r="WJQ570" s="271"/>
      <c r="WJR570" s="271"/>
      <c r="WJS570" s="271"/>
      <c r="WJT570" s="271"/>
      <c r="WJU570" s="395"/>
      <c r="WJV570" s="259"/>
      <c r="WJW570" s="259"/>
      <c r="WJX570" s="394"/>
      <c r="WJY570" s="394"/>
      <c r="WJZ570" s="270"/>
      <c r="WKA570" s="263"/>
      <c r="WKB570" s="271"/>
      <c r="WKC570" s="271"/>
      <c r="WKD570" s="271"/>
      <c r="WKE570" s="271"/>
      <c r="WKF570" s="271"/>
      <c r="WKG570" s="395"/>
      <c r="WKH570" s="259"/>
      <c r="WKI570" s="259"/>
      <c r="WKJ570" s="394"/>
      <c r="WKK570" s="394"/>
      <c r="WKL570" s="270"/>
      <c r="WKM570" s="263"/>
      <c r="WKN570" s="271"/>
      <c r="WKO570" s="271"/>
      <c r="WKP570" s="271"/>
      <c r="WKQ570" s="271"/>
      <c r="WKR570" s="271"/>
      <c r="WKS570" s="395"/>
      <c r="WKT570" s="259"/>
      <c r="WKU570" s="259"/>
      <c r="WKV570" s="394"/>
      <c r="WKW570" s="394"/>
      <c r="WKX570" s="270"/>
      <c r="WKY570" s="263"/>
      <c r="WKZ570" s="271"/>
      <c r="WLA570" s="271"/>
      <c r="WLB570" s="271"/>
      <c r="WLC570" s="271"/>
      <c r="WLD570" s="271"/>
      <c r="WLE570" s="395"/>
      <c r="WLF570" s="259"/>
      <c r="WLG570" s="259"/>
      <c r="WLH570" s="394"/>
      <c r="WLI570" s="394"/>
      <c r="WLJ570" s="270"/>
      <c r="WLK570" s="263"/>
      <c r="WLL570" s="271"/>
      <c r="WLM570" s="271"/>
      <c r="WLN570" s="271"/>
      <c r="WLO570" s="271"/>
      <c r="WLP570" s="271"/>
      <c r="WLQ570" s="395"/>
      <c r="WLR570" s="259"/>
      <c r="WLS570" s="259"/>
      <c r="WLT570" s="394"/>
      <c r="WLU570" s="394"/>
      <c r="WLV570" s="270"/>
      <c r="WLW570" s="263"/>
      <c r="WLX570" s="271"/>
      <c r="WLY570" s="271"/>
      <c r="WLZ570" s="271"/>
      <c r="WMA570" s="271"/>
      <c r="WMB570" s="271"/>
      <c r="WMC570" s="395"/>
      <c r="WMD570" s="259"/>
      <c r="WME570" s="259"/>
      <c r="WMF570" s="394"/>
      <c r="WMG570" s="394"/>
      <c r="WMH570" s="270"/>
      <c r="WMI570" s="263"/>
      <c r="WMJ570" s="271"/>
      <c r="WMK570" s="271"/>
      <c r="WML570" s="271"/>
      <c r="WMM570" s="271"/>
      <c r="WMN570" s="271"/>
      <c r="WMO570" s="395"/>
      <c r="WMP570" s="259"/>
      <c r="WMQ570" s="259"/>
      <c r="WMR570" s="394"/>
      <c r="WMS570" s="394"/>
      <c r="WMT570" s="270"/>
      <c r="WMU570" s="263"/>
      <c r="WMV570" s="271"/>
      <c r="WMW570" s="271"/>
      <c r="WMX570" s="271"/>
      <c r="WMY570" s="271"/>
      <c r="WMZ570" s="271"/>
      <c r="WNA570" s="395"/>
      <c r="WNB570" s="259"/>
      <c r="WNC570" s="259"/>
      <c r="WND570" s="394"/>
      <c r="WNE570" s="394"/>
      <c r="WNF570" s="270"/>
      <c r="WNG570" s="263"/>
      <c r="WNH570" s="271"/>
      <c r="WNI570" s="271"/>
      <c r="WNJ570" s="271"/>
      <c r="WNK570" s="271"/>
      <c r="WNL570" s="271"/>
      <c r="WNM570" s="395"/>
      <c r="WNN570" s="259"/>
      <c r="WNO570" s="259"/>
      <c r="WNP570" s="394"/>
      <c r="WNQ570" s="394"/>
      <c r="WNR570" s="270"/>
      <c r="WNS570" s="263"/>
      <c r="WNT570" s="271"/>
      <c r="WNU570" s="271"/>
      <c r="WNV570" s="271"/>
      <c r="WNW570" s="271"/>
      <c r="WNX570" s="271"/>
      <c r="WNY570" s="395"/>
      <c r="WNZ570" s="259"/>
      <c r="WOA570" s="259"/>
      <c r="WOB570" s="394"/>
      <c r="WOC570" s="394"/>
      <c r="WOD570" s="270"/>
      <c r="WOE570" s="263"/>
      <c r="WOF570" s="271"/>
      <c r="WOG570" s="271"/>
      <c r="WOH570" s="271"/>
      <c r="WOI570" s="271"/>
      <c r="WOJ570" s="271"/>
      <c r="WOK570" s="395"/>
      <c r="WOL570" s="259"/>
      <c r="WOM570" s="259"/>
      <c r="WON570" s="394"/>
      <c r="WOO570" s="394"/>
      <c r="WOP570" s="270"/>
      <c r="WOQ570" s="263"/>
      <c r="WOR570" s="271"/>
      <c r="WOS570" s="271"/>
      <c r="WOT570" s="271"/>
      <c r="WOU570" s="271"/>
      <c r="WOV570" s="271"/>
      <c r="WOW570" s="395"/>
      <c r="WOX570" s="259"/>
      <c r="WOY570" s="259"/>
      <c r="WOZ570" s="394"/>
      <c r="WPA570" s="394"/>
      <c r="WPB570" s="270"/>
      <c r="WPC570" s="263"/>
      <c r="WPD570" s="271"/>
      <c r="WPE570" s="271"/>
      <c r="WPF570" s="271"/>
      <c r="WPG570" s="271"/>
      <c r="WPH570" s="271"/>
      <c r="WPI570" s="395"/>
      <c r="WPJ570" s="259"/>
      <c r="WPK570" s="259"/>
      <c r="WPL570" s="394"/>
      <c r="WPM570" s="394"/>
      <c r="WPN570" s="270"/>
      <c r="WPO570" s="263"/>
      <c r="WPP570" s="271"/>
      <c r="WPQ570" s="271"/>
      <c r="WPR570" s="271"/>
      <c r="WPS570" s="271"/>
      <c r="WPT570" s="271"/>
      <c r="WPU570" s="395"/>
      <c r="WPV570" s="259"/>
      <c r="WPW570" s="259"/>
      <c r="WPX570" s="394"/>
      <c r="WPY570" s="394"/>
      <c r="WPZ570" s="270"/>
      <c r="WQA570" s="263"/>
      <c r="WQB570" s="271"/>
      <c r="WQC570" s="271"/>
      <c r="WQD570" s="271"/>
      <c r="WQE570" s="271"/>
      <c r="WQF570" s="271"/>
      <c r="WQG570" s="395"/>
      <c r="WQH570" s="259"/>
      <c r="WQI570" s="259"/>
      <c r="WQJ570" s="394"/>
      <c r="WQK570" s="394"/>
      <c r="WQL570" s="270"/>
      <c r="WQM570" s="263"/>
      <c r="WQN570" s="271"/>
      <c r="WQO570" s="271"/>
      <c r="WQP570" s="271"/>
      <c r="WQQ570" s="271"/>
      <c r="WQR570" s="271"/>
      <c r="WQS570" s="395"/>
      <c r="WQT570" s="259"/>
      <c r="WQU570" s="259"/>
      <c r="WQV570" s="394"/>
      <c r="WQW570" s="394"/>
      <c r="WQX570" s="270"/>
      <c r="WQY570" s="263"/>
      <c r="WQZ570" s="271"/>
      <c r="WRA570" s="271"/>
      <c r="WRB570" s="271"/>
      <c r="WRC570" s="271"/>
      <c r="WRD570" s="271"/>
      <c r="WRE570" s="395"/>
      <c r="WRF570" s="259"/>
      <c r="WRG570" s="259"/>
      <c r="WRH570" s="394"/>
      <c r="WRI570" s="394"/>
      <c r="WRJ570" s="270"/>
      <c r="WRK570" s="263"/>
      <c r="WRL570" s="271"/>
      <c r="WRM570" s="271"/>
      <c r="WRN570" s="271"/>
      <c r="WRO570" s="271"/>
      <c r="WRP570" s="271"/>
      <c r="WRQ570" s="395"/>
      <c r="WRR570" s="259"/>
      <c r="WRS570" s="259"/>
      <c r="WRT570" s="394"/>
      <c r="WRU570" s="394"/>
      <c r="WRV570" s="270"/>
      <c r="WRW570" s="263"/>
      <c r="WRX570" s="271"/>
      <c r="WRY570" s="271"/>
      <c r="WRZ570" s="271"/>
      <c r="WSA570" s="271"/>
      <c r="WSB570" s="271"/>
      <c r="WSC570" s="395"/>
      <c r="WSD570" s="259"/>
      <c r="WSE570" s="259"/>
      <c r="WSF570" s="394"/>
      <c r="WSG570" s="394"/>
      <c r="WSH570" s="270"/>
      <c r="WSI570" s="263"/>
      <c r="WSJ570" s="271"/>
      <c r="WSK570" s="271"/>
      <c r="WSL570" s="271"/>
      <c r="WSM570" s="271"/>
      <c r="WSN570" s="271"/>
      <c r="WSO570" s="395"/>
      <c r="WSP570" s="259"/>
      <c r="WSQ570" s="259"/>
      <c r="WSR570" s="394"/>
      <c r="WSS570" s="394"/>
      <c r="WST570" s="270"/>
      <c r="WSU570" s="263"/>
      <c r="WSV570" s="271"/>
      <c r="WSW570" s="271"/>
      <c r="WSX570" s="271"/>
      <c r="WSY570" s="271"/>
      <c r="WSZ570" s="271"/>
      <c r="WTA570" s="395"/>
      <c r="WTB570" s="259"/>
      <c r="WTC570" s="259"/>
      <c r="WTD570" s="394"/>
      <c r="WTE570" s="394"/>
      <c r="WTF570" s="270"/>
      <c r="WTG570" s="263"/>
      <c r="WTH570" s="271"/>
      <c r="WTI570" s="271"/>
      <c r="WTJ570" s="271"/>
      <c r="WTK570" s="271"/>
      <c r="WTL570" s="271"/>
      <c r="WTM570" s="395"/>
      <c r="WTN570" s="259"/>
      <c r="WTO570" s="259"/>
      <c r="WTP570" s="394"/>
      <c r="WTQ570" s="394"/>
      <c r="WTR570" s="270"/>
      <c r="WTS570" s="263"/>
      <c r="WTT570" s="271"/>
      <c r="WTU570" s="271"/>
      <c r="WTV570" s="271"/>
      <c r="WTW570" s="271"/>
      <c r="WTX570" s="271"/>
      <c r="WTY570" s="395"/>
      <c r="WTZ570" s="259"/>
      <c r="WUA570" s="259"/>
      <c r="WUB570" s="394"/>
      <c r="WUC570" s="394"/>
      <c r="WUD570" s="270"/>
      <c r="WUE570" s="263"/>
      <c r="WUF570" s="271"/>
      <c r="WUG570" s="271"/>
      <c r="WUH570" s="271"/>
      <c r="WUI570" s="271"/>
      <c r="WUJ570" s="271"/>
      <c r="WUK570" s="395"/>
      <c r="WUL570" s="259"/>
      <c r="WUM570" s="259"/>
      <c r="WUN570" s="394"/>
      <c r="WUO570" s="394"/>
      <c r="WUP570" s="270"/>
      <c r="WUQ570" s="263"/>
      <c r="WUR570" s="271"/>
      <c r="WUS570" s="271"/>
      <c r="WUT570" s="271"/>
      <c r="WUU570" s="271"/>
      <c r="WUV570" s="271"/>
      <c r="WUW570" s="395"/>
      <c r="WUX570" s="259"/>
      <c r="WUY570" s="259"/>
      <c r="WUZ570" s="394"/>
      <c r="WVA570" s="394"/>
      <c r="WVB570" s="270"/>
      <c r="WVC570" s="263"/>
      <c r="WVD570" s="271"/>
      <c r="WVE570" s="271"/>
      <c r="WVF570" s="271"/>
      <c r="WVG570" s="271"/>
      <c r="WVH570" s="271"/>
      <c r="WVI570" s="395"/>
      <c r="WVJ570" s="259"/>
      <c r="WVK570" s="259"/>
      <c r="WVL570" s="394"/>
      <c r="WVM570" s="394"/>
      <c r="WVN570" s="270"/>
      <c r="WVO570" s="263"/>
      <c r="WVP570" s="271"/>
      <c r="WVQ570" s="271"/>
      <c r="WVR570" s="271"/>
      <c r="WVS570" s="271"/>
      <c r="WVT570" s="271"/>
      <c r="WVU570" s="395"/>
      <c r="WVV570" s="259"/>
      <c r="WVW570" s="259"/>
      <c r="WVX570" s="394"/>
      <c r="WVY570" s="394"/>
      <c r="WVZ570" s="270"/>
      <c r="WWA570" s="263"/>
      <c r="WWB570" s="271"/>
      <c r="WWC570" s="271"/>
      <c r="WWD570" s="271"/>
      <c r="WWE570" s="271"/>
      <c r="WWF570" s="271"/>
      <c r="WWG570" s="395"/>
      <c r="WWH570" s="259"/>
      <c r="WWI570" s="259"/>
      <c r="WWJ570" s="394"/>
      <c r="WWK570" s="394"/>
      <c r="WWL570" s="270"/>
      <c r="WWM570" s="263"/>
      <c r="WWN570" s="271"/>
      <c r="WWO570" s="271"/>
      <c r="WWP570" s="271"/>
      <c r="WWQ570" s="271"/>
      <c r="WWR570" s="271"/>
      <c r="WWS570" s="395"/>
      <c r="WWT570" s="259"/>
      <c r="WWU570" s="259"/>
      <c r="WWV570" s="394"/>
      <c r="WWW570" s="394"/>
      <c r="WWX570" s="270"/>
      <c r="WWY570" s="263"/>
      <c r="WWZ570" s="271"/>
      <c r="WXA570" s="271"/>
      <c r="WXB570" s="271"/>
      <c r="WXC570" s="271"/>
      <c r="WXD570" s="271"/>
      <c r="WXE570" s="395"/>
      <c r="WXF570" s="259"/>
      <c r="WXG570" s="259"/>
      <c r="WXH570" s="394"/>
      <c r="WXI570" s="394"/>
      <c r="WXJ570" s="270"/>
      <c r="WXK570" s="263"/>
      <c r="WXL570" s="271"/>
      <c r="WXM570" s="271"/>
      <c r="WXN570" s="271"/>
      <c r="WXO570" s="271"/>
      <c r="WXP570" s="271"/>
      <c r="WXQ570" s="395"/>
      <c r="WXR570" s="259"/>
      <c r="WXS570" s="259"/>
      <c r="WXT570" s="394"/>
      <c r="WXU570" s="394"/>
      <c r="WXV570" s="270"/>
      <c r="WXW570" s="263"/>
      <c r="WXX570" s="271"/>
      <c r="WXY570" s="271"/>
      <c r="WXZ570" s="271"/>
      <c r="WYA570" s="271"/>
      <c r="WYB570" s="271"/>
      <c r="WYC570" s="395"/>
      <c r="WYD570" s="259"/>
      <c r="WYE570" s="259"/>
      <c r="WYF570" s="394"/>
      <c r="WYG570" s="394"/>
      <c r="WYH570" s="270"/>
      <c r="WYI570" s="263"/>
      <c r="WYJ570" s="271"/>
      <c r="WYK570" s="271"/>
      <c r="WYL570" s="271"/>
      <c r="WYM570" s="271"/>
      <c r="WYN570" s="271"/>
      <c r="WYO570" s="395"/>
      <c r="WYP570" s="259"/>
      <c r="WYQ570" s="259"/>
      <c r="WYR570" s="394"/>
      <c r="WYS570" s="394"/>
      <c r="WYT570" s="270"/>
      <c r="WYU570" s="263"/>
      <c r="WYV570" s="271"/>
      <c r="WYW570" s="271"/>
      <c r="WYX570" s="271"/>
      <c r="WYY570" s="271"/>
      <c r="WYZ570" s="271"/>
      <c r="WZA570" s="395"/>
      <c r="WZB570" s="259"/>
      <c r="WZC570" s="259"/>
      <c r="WZD570" s="394"/>
      <c r="WZE570" s="394"/>
      <c r="WZF570" s="270"/>
      <c r="WZG570" s="263"/>
      <c r="WZH570" s="271"/>
      <c r="WZI570" s="271"/>
      <c r="WZJ570" s="271"/>
      <c r="WZK570" s="271"/>
      <c r="WZL570" s="271"/>
      <c r="WZM570" s="395"/>
      <c r="WZN570" s="259"/>
      <c r="WZO570" s="259"/>
      <c r="WZP570" s="394"/>
      <c r="WZQ570" s="394"/>
      <c r="WZR570" s="270"/>
      <c r="WZS570" s="263"/>
      <c r="WZT570" s="271"/>
      <c r="WZU570" s="271"/>
      <c r="WZV570" s="271"/>
      <c r="WZW570" s="271"/>
      <c r="WZX570" s="271"/>
      <c r="WZY570" s="395"/>
      <c r="WZZ570" s="259"/>
      <c r="XAA570" s="259"/>
      <c r="XAB570" s="394"/>
      <c r="XAC570" s="394"/>
      <c r="XAD570" s="270"/>
      <c r="XAE570" s="263"/>
      <c r="XAF570" s="271"/>
      <c r="XAG570" s="271"/>
      <c r="XAH570" s="271"/>
      <c r="XAI570" s="271"/>
      <c r="XAJ570" s="271"/>
      <c r="XAK570" s="395"/>
      <c r="XAL570" s="259"/>
      <c r="XAM570" s="259"/>
      <c r="XAN570" s="394"/>
      <c r="XAO570" s="394"/>
      <c r="XAP570" s="270"/>
      <c r="XAQ570" s="263"/>
      <c r="XAR570" s="271"/>
      <c r="XAS570" s="271"/>
      <c r="XAT570" s="271"/>
      <c r="XAU570" s="271"/>
      <c r="XAV570" s="271"/>
      <c r="XAW570" s="395"/>
      <c r="XAX570" s="259"/>
      <c r="XAY570" s="259"/>
      <c r="XAZ570" s="394"/>
      <c r="XBA570" s="394"/>
      <c r="XBB570" s="270"/>
      <c r="XBC570" s="263"/>
      <c r="XBD570" s="271"/>
      <c r="XBE570" s="271"/>
      <c r="XBF570" s="271"/>
      <c r="XBG570" s="271"/>
      <c r="XBH570" s="271"/>
      <c r="XBI570" s="395"/>
      <c r="XBJ570" s="259"/>
      <c r="XBK570" s="259"/>
      <c r="XBL570" s="394"/>
      <c r="XBM570" s="394"/>
      <c r="XBN570" s="270"/>
      <c r="XBO570" s="263"/>
      <c r="XBP570" s="271"/>
      <c r="XBQ570" s="271"/>
      <c r="XBR570" s="271"/>
      <c r="XBS570" s="271"/>
      <c r="XBT570" s="271"/>
      <c r="XBU570" s="395"/>
      <c r="XBV570" s="259"/>
      <c r="XBW570" s="259"/>
      <c r="XBX570" s="394"/>
      <c r="XBY570" s="394"/>
      <c r="XBZ570" s="270"/>
      <c r="XCA570" s="263"/>
      <c r="XCB570" s="271"/>
      <c r="XCC570" s="271"/>
      <c r="XCD570" s="271"/>
      <c r="XCE570" s="271"/>
      <c r="XCF570" s="271"/>
      <c r="XCG570" s="395"/>
      <c r="XCH570" s="259"/>
      <c r="XCI570" s="259"/>
      <c r="XCJ570" s="394"/>
      <c r="XCK570" s="394"/>
      <c r="XCL570" s="270"/>
      <c r="XCM570" s="263"/>
      <c r="XCN570" s="271"/>
      <c r="XCO570" s="271"/>
      <c r="XCP570" s="271"/>
      <c r="XCQ570" s="271"/>
      <c r="XCR570" s="271"/>
      <c r="XCS570" s="395"/>
      <c r="XCT570" s="259"/>
      <c r="XCU570" s="259"/>
      <c r="XCV570" s="394"/>
      <c r="XCW570" s="394"/>
      <c r="XCX570" s="270"/>
      <c r="XCY570" s="263"/>
      <c r="XCZ570" s="271"/>
      <c r="XDA570" s="271"/>
      <c r="XDB570" s="271"/>
      <c r="XDC570" s="271"/>
      <c r="XDD570" s="271"/>
      <c r="XDE570" s="395"/>
      <c r="XDF570" s="259"/>
      <c r="XDG570" s="259"/>
      <c r="XDH570" s="394"/>
      <c r="XDI570" s="394"/>
      <c r="XDJ570" s="270"/>
      <c r="XDK570" s="263"/>
      <c r="XDL570" s="271"/>
      <c r="XDM570" s="271"/>
      <c r="XDN570" s="271"/>
      <c r="XDO570" s="271"/>
      <c r="XDP570" s="271"/>
      <c r="XDQ570" s="395"/>
      <c r="XDR570" s="259"/>
      <c r="XDS570" s="259"/>
      <c r="XDT570" s="394"/>
      <c r="XDU570" s="394"/>
      <c r="XDV570" s="270"/>
      <c r="XDW570" s="263"/>
      <c r="XDX570" s="271"/>
      <c r="XDY570" s="271"/>
      <c r="XDZ570" s="271"/>
      <c r="XEA570" s="271"/>
      <c r="XEB570" s="271"/>
      <c r="XEC570" s="395"/>
      <c r="XED570" s="259"/>
      <c r="XEE570" s="259"/>
      <c r="XEF570" s="394"/>
      <c r="XEG570" s="394"/>
      <c r="XEH570" s="270"/>
      <c r="XEI570" s="263"/>
      <c r="XEJ570" s="271"/>
      <c r="XEK570" s="271"/>
      <c r="XEL570" s="271"/>
      <c r="XEM570" s="271"/>
      <c r="XEN570" s="271"/>
      <c r="XEO570" s="395"/>
      <c r="XEP570" s="259"/>
      <c r="XEQ570" s="259"/>
      <c r="XER570" s="394"/>
    </row>
    <row r="571" spans="1:16372" x14ac:dyDescent="0.25">
      <c r="A571" s="241" t="s">
        <v>663</v>
      </c>
      <c r="B571" s="285" t="s">
        <v>75</v>
      </c>
      <c r="C571" s="286">
        <v>11</v>
      </c>
      <c r="D571" s="287"/>
      <c r="E571" s="317">
        <v>32</v>
      </c>
      <c r="F571" s="288"/>
      <c r="G571" s="289"/>
      <c r="H571" s="290">
        <f t="shared" ref="H571" si="220">H572+H574</f>
        <v>10870000</v>
      </c>
    </row>
    <row r="572" spans="1:16372" s="320" customFormat="1" ht="15.6" customHeight="1" x14ac:dyDescent="0.25">
      <c r="A572" s="241" t="s">
        <v>663</v>
      </c>
      <c r="B572" s="153" t="s">
        <v>75</v>
      </c>
      <c r="C572" s="154">
        <v>11</v>
      </c>
      <c r="D572" s="182"/>
      <c r="E572" s="156">
        <v>321</v>
      </c>
      <c r="F572" s="244"/>
      <c r="G572" s="157"/>
      <c r="H572" s="158">
        <f t="shared" ref="H572" si="221">H573</f>
        <v>50000</v>
      </c>
    </row>
    <row r="573" spans="1:16372" s="318" customFormat="1" ht="15" customHeight="1" x14ac:dyDescent="0.25">
      <c r="A573" s="241" t="s">
        <v>663</v>
      </c>
      <c r="B573" s="160" t="s">
        <v>75</v>
      </c>
      <c r="C573" s="161">
        <v>11</v>
      </c>
      <c r="D573" s="183" t="s">
        <v>25</v>
      </c>
      <c r="E573" s="163">
        <v>3213</v>
      </c>
      <c r="F573" s="245" t="s">
        <v>112</v>
      </c>
      <c r="G573" s="164"/>
      <c r="H573" s="234">
        <v>50000</v>
      </c>
    </row>
    <row r="574" spans="1:16372" s="152" customFormat="1" ht="15.6" customHeight="1" x14ac:dyDescent="0.25">
      <c r="A574" s="241" t="s">
        <v>663</v>
      </c>
      <c r="B574" s="153" t="s">
        <v>75</v>
      </c>
      <c r="C574" s="154">
        <v>11</v>
      </c>
      <c r="D574" s="182"/>
      <c r="E574" s="156">
        <v>323</v>
      </c>
      <c r="F574" s="244"/>
      <c r="G574" s="157"/>
      <c r="H574" s="158">
        <f t="shared" ref="H574" si="222">SUM(H575:H579)</f>
        <v>10820000</v>
      </c>
    </row>
    <row r="575" spans="1:16372" ht="15" customHeight="1" x14ac:dyDescent="0.25">
      <c r="A575" s="241" t="s">
        <v>663</v>
      </c>
      <c r="B575" s="160" t="s">
        <v>75</v>
      </c>
      <c r="C575" s="161">
        <v>11</v>
      </c>
      <c r="D575" s="183" t="s">
        <v>25</v>
      </c>
      <c r="E575" s="163">
        <v>3231</v>
      </c>
      <c r="F575" s="245" t="s">
        <v>117</v>
      </c>
      <c r="G575" s="164"/>
      <c r="H575" s="234">
        <v>120000</v>
      </c>
    </row>
    <row r="576" spans="1:16372" ht="15" customHeight="1" x14ac:dyDescent="0.25">
      <c r="A576" s="241" t="s">
        <v>663</v>
      </c>
      <c r="B576" s="160" t="s">
        <v>75</v>
      </c>
      <c r="C576" s="161">
        <v>11</v>
      </c>
      <c r="D576" s="183" t="s">
        <v>25</v>
      </c>
      <c r="E576" s="163">
        <v>3232</v>
      </c>
      <c r="F576" s="245" t="s">
        <v>118</v>
      </c>
      <c r="G576" s="164"/>
      <c r="H576" s="234">
        <v>9500000</v>
      </c>
    </row>
    <row r="577" spans="1:8" ht="15" customHeight="1" x14ac:dyDescent="0.25">
      <c r="A577" s="241" t="s">
        <v>663</v>
      </c>
      <c r="B577" s="160" t="s">
        <v>75</v>
      </c>
      <c r="C577" s="161">
        <v>11</v>
      </c>
      <c r="D577" s="183" t="s">
        <v>25</v>
      </c>
      <c r="E577" s="163">
        <v>3235</v>
      </c>
      <c r="F577" s="245" t="s">
        <v>42</v>
      </c>
      <c r="G577" s="164"/>
      <c r="H577" s="234">
        <v>500000</v>
      </c>
    </row>
    <row r="578" spans="1:8" s="318" customFormat="1" ht="15" customHeight="1" x14ac:dyDescent="0.25">
      <c r="A578" s="241" t="s">
        <v>663</v>
      </c>
      <c r="B578" s="160" t="s">
        <v>75</v>
      </c>
      <c r="C578" s="161">
        <v>11</v>
      </c>
      <c r="D578" s="183" t="s">
        <v>25</v>
      </c>
      <c r="E578" s="163">
        <v>3237</v>
      </c>
      <c r="F578" s="245" t="s">
        <v>36</v>
      </c>
      <c r="G578" s="164"/>
      <c r="H578" s="234">
        <v>400000</v>
      </c>
    </row>
    <row r="579" spans="1:8" s="318" customFormat="1" ht="15" customHeight="1" x14ac:dyDescent="0.25">
      <c r="A579" s="241" t="s">
        <v>663</v>
      </c>
      <c r="B579" s="160" t="s">
        <v>75</v>
      </c>
      <c r="C579" s="161">
        <v>11</v>
      </c>
      <c r="D579" s="183" t="s">
        <v>25</v>
      </c>
      <c r="E579" s="163">
        <v>3238</v>
      </c>
      <c r="F579" s="245" t="s">
        <v>122</v>
      </c>
      <c r="G579" s="164"/>
      <c r="H579" s="234">
        <v>300000</v>
      </c>
    </row>
    <row r="580" spans="1:8" x14ac:dyDescent="0.25">
      <c r="A580" s="241" t="s">
        <v>663</v>
      </c>
      <c r="B580" s="285" t="s">
        <v>75</v>
      </c>
      <c r="C580" s="286">
        <v>11</v>
      </c>
      <c r="D580" s="287"/>
      <c r="E580" s="317">
        <v>36</v>
      </c>
      <c r="F580" s="288"/>
      <c r="G580" s="289"/>
      <c r="H580" s="290">
        <f t="shared" ref="H580" si="223">H581</f>
        <v>10000</v>
      </c>
    </row>
    <row r="581" spans="1:8" s="152" customFormat="1" ht="15.6" customHeight="1" x14ac:dyDescent="0.25">
      <c r="A581" s="241" t="s">
        <v>663</v>
      </c>
      <c r="B581" s="153" t="s">
        <v>75</v>
      </c>
      <c r="C581" s="154">
        <v>11</v>
      </c>
      <c r="D581" s="182"/>
      <c r="E581" s="156">
        <v>363</v>
      </c>
      <c r="F581" s="244"/>
      <c r="G581" s="157"/>
      <c r="H581" s="185">
        <f t="shared" ref="H581" si="224">SUM(H582:H583)</f>
        <v>10000</v>
      </c>
    </row>
    <row r="582" spans="1:8" ht="30" customHeight="1" x14ac:dyDescent="0.25">
      <c r="A582" s="241" t="s">
        <v>663</v>
      </c>
      <c r="B582" s="160" t="s">
        <v>75</v>
      </c>
      <c r="C582" s="161">
        <v>11</v>
      </c>
      <c r="D582" s="183" t="s">
        <v>25</v>
      </c>
      <c r="E582" s="163">
        <v>3631</v>
      </c>
      <c r="F582" s="245" t="s">
        <v>404</v>
      </c>
      <c r="G582" s="164"/>
      <c r="H582" s="234">
        <v>5000</v>
      </c>
    </row>
    <row r="583" spans="1:8" ht="30" customHeight="1" x14ac:dyDescent="0.25">
      <c r="A583" s="241" t="s">
        <v>663</v>
      </c>
      <c r="B583" s="160" t="s">
        <v>75</v>
      </c>
      <c r="C583" s="161">
        <v>11</v>
      </c>
      <c r="D583" s="183" t="s">
        <v>25</v>
      </c>
      <c r="E583" s="163">
        <v>3632</v>
      </c>
      <c r="F583" s="245" t="s">
        <v>310</v>
      </c>
      <c r="G583" s="164"/>
      <c r="H583" s="234">
        <v>5000</v>
      </c>
    </row>
    <row r="584" spans="1:8" x14ac:dyDescent="0.25">
      <c r="A584" s="241" t="s">
        <v>663</v>
      </c>
      <c r="B584" s="285" t="s">
        <v>75</v>
      </c>
      <c r="C584" s="286">
        <v>11</v>
      </c>
      <c r="D584" s="287"/>
      <c r="E584" s="317">
        <v>38</v>
      </c>
      <c r="F584" s="288"/>
      <c r="G584" s="289"/>
      <c r="H584" s="290">
        <f t="shared" ref="H584" si="225">H585</f>
        <v>1600000</v>
      </c>
    </row>
    <row r="585" spans="1:8" s="152" customFormat="1" ht="15.6" customHeight="1" x14ac:dyDescent="0.25">
      <c r="A585" s="241" t="s">
        <v>663</v>
      </c>
      <c r="B585" s="153" t="s">
        <v>75</v>
      </c>
      <c r="C585" s="154">
        <v>11</v>
      </c>
      <c r="D585" s="182"/>
      <c r="E585" s="177">
        <v>382</v>
      </c>
      <c r="F585" s="244"/>
      <c r="G585" s="157"/>
      <c r="H585" s="158">
        <f t="shared" ref="H585" si="226">SUM(H586)</f>
        <v>1600000</v>
      </c>
    </row>
    <row r="586" spans="1:8" ht="45" x14ac:dyDescent="0.25">
      <c r="A586" s="241" t="s">
        <v>663</v>
      </c>
      <c r="B586" s="160" t="s">
        <v>75</v>
      </c>
      <c r="C586" s="161">
        <v>11</v>
      </c>
      <c r="D586" s="183" t="s">
        <v>25</v>
      </c>
      <c r="E586" s="163">
        <v>3821</v>
      </c>
      <c r="F586" s="245" t="s">
        <v>739</v>
      </c>
      <c r="G586" s="164"/>
      <c r="H586" s="234">
        <v>1600000</v>
      </c>
    </row>
    <row r="587" spans="1:8" x14ac:dyDescent="0.25">
      <c r="A587" s="241" t="s">
        <v>663</v>
      </c>
      <c r="B587" s="285" t="s">
        <v>75</v>
      </c>
      <c r="C587" s="286">
        <v>11</v>
      </c>
      <c r="D587" s="287"/>
      <c r="E587" s="317">
        <v>41</v>
      </c>
      <c r="F587" s="288"/>
      <c r="G587" s="289"/>
      <c r="H587" s="290">
        <f t="shared" ref="H587" si="227">H588</f>
        <v>650000</v>
      </c>
    </row>
    <row r="588" spans="1:8" s="152" customFormat="1" ht="15.6" customHeight="1" x14ac:dyDescent="0.25">
      <c r="A588" s="241" t="s">
        <v>663</v>
      </c>
      <c r="B588" s="153" t="s">
        <v>75</v>
      </c>
      <c r="C588" s="154">
        <v>11</v>
      </c>
      <c r="D588" s="182"/>
      <c r="E588" s="156">
        <v>412</v>
      </c>
      <c r="F588" s="244"/>
      <c r="G588" s="157"/>
      <c r="H588" s="185">
        <f t="shared" ref="H588" si="228">SUM(H589:H590)</f>
        <v>650000</v>
      </c>
    </row>
    <row r="589" spans="1:8" s="318" customFormat="1" ht="15" customHeight="1" x14ac:dyDescent="0.25">
      <c r="A589" s="241" t="s">
        <v>663</v>
      </c>
      <c r="B589" s="160" t="s">
        <v>75</v>
      </c>
      <c r="C589" s="161">
        <v>11</v>
      </c>
      <c r="D589" s="183" t="s">
        <v>25</v>
      </c>
      <c r="E589" s="163">
        <v>4123</v>
      </c>
      <c r="F589" s="245" t="s">
        <v>133</v>
      </c>
      <c r="G589" s="164"/>
      <c r="H589" s="234">
        <v>50000</v>
      </c>
    </row>
    <row r="590" spans="1:8" ht="15" customHeight="1" x14ac:dyDescent="0.25">
      <c r="A590" s="241" t="s">
        <v>663</v>
      </c>
      <c r="B590" s="160" t="s">
        <v>75</v>
      </c>
      <c r="C590" s="161">
        <v>11</v>
      </c>
      <c r="D590" s="183" t="s">
        <v>25</v>
      </c>
      <c r="E590" s="163">
        <v>4126</v>
      </c>
      <c r="F590" s="245" t="s">
        <v>4</v>
      </c>
      <c r="G590" s="164"/>
      <c r="H590" s="234">
        <v>600000</v>
      </c>
    </row>
    <row r="591" spans="1:8" x14ac:dyDescent="0.25">
      <c r="A591" s="241" t="s">
        <v>663</v>
      </c>
      <c r="B591" s="285" t="s">
        <v>75</v>
      </c>
      <c r="C591" s="286">
        <v>11</v>
      </c>
      <c r="D591" s="287"/>
      <c r="E591" s="317">
        <v>42</v>
      </c>
      <c r="F591" s="288"/>
      <c r="G591" s="289"/>
      <c r="H591" s="290">
        <f t="shared" ref="H591" si="229">H592+H594</f>
        <v>850000</v>
      </c>
    </row>
    <row r="592" spans="1:8" s="152" customFormat="1" ht="15.6" customHeight="1" x14ac:dyDescent="0.25">
      <c r="A592" s="241" t="s">
        <v>663</v>
      </c>
      <c r="B592" s="168" t="s">
        <v>75</v>
      </c>
      <c r="C592" s="169">
        <v>11</v>
      </c>
      <c r="D592" s="187"/>
      <c r="E592" s="171">
        <v>421</v>
      </c>
      <c r="F592" s="250"/>
      <c r="G592" s="202"/>
      <c r="H592" s="208">
        <f t="shared" ref="H592:H594" si="230">SUM(H593)</f>
        <v>800000</v>
      </c>
    </row>
    <row r="593" spans="1:16372" ht="15" customHeight="1" x14ac:dyDescent="0.25">
      <c r="A593" s="241" t="s">
        <v>663</v>
      </c>
      <c r="B593" s="144" t="s">
        <v>75</v>
      </c>
      <c r="C593" s="145">
        <v>11</v>
      </c>
      <c r="D593" s="146" t="s">
        <v>25</v>
      </c>
      <c r="E593" s="173">
        <v>4214</v>
      </c>
      <c r="F593" s="248" t="s">
        <v>154</v>
      </c>
      <c r="G593" s="191"/>
      <c r="H593" s="234">
        <v>800000</v>
      </c>
    </row>
    <row r="594" spans="1:16372" s="320" customFormat="1" ht="15.6" customHeight="1" x14ac:dyDescent="0.25">
      <c r="A594" s="241" t="s">
        <v>663</v>
      </c>
      <c r="B594" s="168" t="s">
        <v>75</v>
      </c>
      <c r="C594" s="169">
        <v>11</v>
      </c>
      <c r="D594" s="187"/>
      <c r="E594" s="171">
        <v>426</v>
      </c>
      <c r="F594" s="250"/>
      <c r="G594" s="202"/>
      <c r="H594" s="208">
        <f t="shared" si="230"/>
        <v>50000</v>
      </c>
    </row>
    <row r="595" spans="1:16372" s="318" customFormat="1" ht="15" customHeight="1" x14ac:dyDescent="0.25">
      <c r="A595" s="241" t="s">
        <v>663</v>
      </c>
      <c r="B595" s="144" t="s">
        <v>75</v>
      </c>
      <c r="C595" s="145">
        <v>11</v>
      </c>
      <c r="D595" s="146" t="s">
        <v>25</v>
      </c>
      <c r="E595" s="173">
        <v>4262</v>
      </c>
      <c r="F595" s="248" t="s">
        <v>135</v>
      </c>
      <c r="G595" s="191"/>
      <c r="H595" s="234">
        <v>50000</v>
      </c>
    </row>
    <row r="596" spans="1:16372" x14ac:dyDescent="0.25">
      <c r="A596" s="241" t="s">
        <v>663</v>
      </c>
      <c r="B596" s="285" t="s">
        <v>75</v>
      </c>
      <c r="C596" s="286">
        <v>11</v>
      </c>
      <c r="D596" s="287"/>
      <c r="E596" s="317">
        <v>45</v>
      </c>
      <c r="F596" s="288"/>
      <c r="G596" s="289"/>
      <c r="H596" s="290">
        <f>H597</f>
        <v>200000</v>
      </c>
    </row>
    <row r="597" spans="1:16372" s="152" customFormat="1" ht="15.6" customHeight="1" x14ac:dyDescent="0.25">
      <c r="A597" s="241" t="s">
        <v>663</v>
      </c>
      <c r="B597" s="153" t="s">
        <v>75</v>
      </c>
      <c r="C597" s="154">
        <v>11</v>
      </c>
      <c r="D597" s="182"/>
      <c r="E597" s="156">
        <v>454</v>
      </c>
      <c r="F597" s="244"/>
      <c r="G597" s="157"/>
      <c r="H597" s="158">
        <f t="shared" ref="H597" si="231">SUM(H598)</f>
        <v>200000</v>
      </c>
    </row>
    <row r="598" spans="1:16372" ht="30" customHeight="1" x14ac:dyDescent="0.25">
      <c r="A598" s="241" t="s">
        <v>663</v>
      </c>
      <c r="B598" s="160" t="s">
        <v>75</v>
      </c>
      <c r="C598" s="161">
        <v>11</v>
      </c>
      <c r="D598" s="183" t="s">
        <v>25</v>
      </c>
      <c r="E598" s="184">
        <v>4541</v>
      </c>
      <c r="F598" s="245" t="s">
        <v>155</v>
      </c>
      <c r="G598" s="164"/>
      <c r="H598" s="234">
        <v>200000</v>
      </c>
    </row>
    <row r="599" spans="1:16372" s="396" customFormat="1" ht="31.2" x14ac:dyDescent="0.25">
      <c r="A599" s="354" t="s">
        <v>663</v>
      </c>
      <c r="B599" s="292" t="s">
        <v>97</v>
      </c>
      <c r="C599" s="292"/>
      <c r="D599" s="293"/>
      <c r="E599" s="293"/>
      <c r="F599" s="294" t="s">
        <v>94</v>
      </c>
      <c r="G599" s="295" t="s">
        <v>724</v>
      </c>
      <c r="H599" s="296">
        <f t="shared" ref="H599:H601" si="232">H600</f>
        <v>4000000</v>
      </c>
      <c r="I599" s="271"/>
      <c r="J599" s="271"/>
      <c r="K599" s="271"/>
      <c r="L599" s="271"/>
      <c r="M599" s="395"/>
      <c r="N599" s="259"/>
      <c r="O599" s="259"/>
      <c r="P599" s="394"/>
      <c r="Q599" s="394"/>
      <c r="R599" s="270"/>
      <c r="S599" s="263"/>
      <c r="T599" s="271"/>
      <c r="U599" s="271"/>
      <c r="V599" s="271"/>
      <c r="W599" s="271"/>
      <c r="X599" s="271"/>
      <c r="Y599" s="395"/>
      <c r="Z599" s="259"/>
      <c r="AA599" s="259"/>
      <c r="AB599" s="394"/>
      <c r="AC599" s="394"/>
      <c r="AD599" s="270"/>
      <c r="AE599" s="263"/>
      <c r="AF599" s="271"/>
      <c r="AG599" s="271"/>
      <c r="AH599" s="271"/>
      <c r="AI599" s="271"/>
      <c r="AJ599" s="271"/>
      <c r="AK599" s="395"/>
      <c r="AL599" s="259"/>
      <c r="AM599" s="259"/>
      <c r="AN599" s="394"/>
      <c r="AO599" s="394"/>
      <c r="AP599" s="270"/>
      <c r="AQ599" s="263"/>
      <c r="AR599" s="271"/>
      <c r="AS599" s="271"/>
      <c r="AT599" s="271"/>
      <c r="AU599" s="271"/>
      <c r="AV599" s="271"/>
      <c r="AW599" s="395"/>
      <c r="AX599" s="259"/>
      <c r="AY599" s="259"/>
      <c r="AZ599" s="394"/>
      <c r="BA599" s="394"/>
      <c r="BB599" s="270"/>
      <c r="BC599" s="263"/>
      <c r="BD599" s="271"/>
      <c r="BE599" s="271"/>
      <c r="BF599" s="271"/>
      <c r="BG599" s="271"/>
      <c r="BH599" s="271"/>
      <c r="BI599" s="395"/>
      <c r="BJ599" s="259"/>
      <c r="BK599" s="259"/>
      <c r="BL599" s="394"/>
      <c r="BM599" s="394"/>
      <c r="BN599" s="270"/>
      <c r="BO599" s="263"/>
      <c r="BP599" s="271"/>
      <c r="BQ599" s="271"/>
      <c r="BR599" s="271"/>
      <c r="BS599" s="271"/>
      <c r="BT599" s="271"/>
      <c r="BU599" s="395"/>
      <c r="BV599" s="259"/>
      <c r="BW599" s="259"/>
      <c r="BX599" s="394"/>
      <c r="BY599" s="394"/>
      <c r="BZ599" s="270"/>
      <c r="CA599" s="263"/>
      <c r="CB599" s="271"/>
      <c r="CC599" s="271"/>
      <c r="CD599" s="271"/>
      <c r="CE599" s="271"/>
      <c r="CF599" s="271"/>
      <c r="CG599" s="395"/>
      <c r="CH599" s="259"/>
      <c r="CI599" s="259"/>
      <c r="CJ599" s="394"/>
      <c r="CK599" s="394"/>
      <c r="CL599" s="270"/>
      <c r="CM599" s="263"/>
      <c r="CN599" s="271"/>
      <c r="CO599" s="271"/>
      <c r="CP599" s="271"/>
      <c r="CQ599" s="271"/>
      <c r="CR599" s="271"/>
      <c r="CS599" s="395"/>
      <c r="CT599" s="259"/>
      <c r="CU599" s="259"/>
      <c r="CV599" s="394"/>
      <c r="CW599" s="394"/>
      <c r="CX599" s="270"/>
      <c r="CY599" s="263"/>
      <c r="CZ599" s="271"/>
      <c r="DA599" s="271"/>
      <c r="DB599" s="271"/>
      <c r="DC599" s="271"/>
      <c r="DD599" s="271"/>
      <c r="DE599" s="395"/>
      <c r="DF599" s="259"/>
      <c r="DG599" s="259"/>
      <c r="DH599" s="394"/>
      <c r="DI599" s="394"/>
      <c r="DJ599" s="270"/>
      <c r="DK599" s="263"/>
      <c r="DL599" s="271"/>
      <c r="DM599" s="271"/>
      <c r="DN599" s="271"/>
      <c r="DO599" s="271"/>
      <c r="DP599" s="271"/>
      <c r="DQ599" s="395"/>
      <c r="DR599" s="259"/>
      <c r="DS599" s="259"/>
      <c r="DT599" s="394"/>
      <c r="DU599" s="394"/>
      <c r="DV599" s="270"/>
      <c r="DW599" s="263"/>
      <c r="DX599" s="271"/>
      <c r="DY599" s="271"/>
      <c r="DZ599" s="271"/>
      <c r="EA599" s="271"/>
      <c r="EB599" s="271"/>
      <c r="EC599" s="395"/>
      <c r="ED599" s="259"/>
      <c r="EE599" s="259"/>
      <c r="EF599" s="394"/>
      <c r="EG599" s="394"/>
      <c r="EH599" s="270"/>
      <c r="EI599" s="263"/>
      <c r="EJ599" s="271"/>
      <c r="EK599" s="271"/>
      <c r="EL599" s="271"/>
      <c r="EM599" s="271"/>
      <c r="EN599" s="271"/>
      <c r="EO599" s="395"/>
      <c r="EP599" s="259"/>
      <c r="EQ599" s="259"/>
      <c r="ER599" s="394"/>
      <c r="ES599" s="394"/>
      <c r="ET599" s="270"/>
      <c r="EU599" s="263"/>
      <c r="EV599" s="271"/>
      <c r="EW599" s="271"/>
      <c r="EX599" s="271"/>
      <c r="EY599" s="271"/>
      <c r="EZ599" s="271"/>
      <c r="FA599" s="395"/>
      <c r="FB599" s="259"/>
      <c r="FC599" s="259"/>
      <c r="FD599" s="394"/>
      <c r="FE599" s="394"/>
      <c r="FF599" s="270"/>
      <c r="FG599" s="263"/>
      <c r="FH599" s="271"/>
      <c r="FI599" s="271"/>
      <c r="FJ599" s="271"/>
      <c r="FK599" s="271"/>
      <c r="FL599" s="271"/>
      <c r="FM599" s="395"/>
      <c r="FN599" s="259"/>
      <c r="FO599" s="259"/>
      <c r="FP599" s="394"/>
      <c r="FQ599" s="394"/>
      <c r="FR599" s="270"/>
      <c r="FS599" s="263"/>
      <c r="FT599" s="271"/>
      <c r="FU599" s="271"/>
      <c r="FV599" s="271"/>
      <c r="FW599" s="271"/>
      <c r="FX599" s="271"/>
      <c r="FY599" s="395"/>
      <c r="FZ599" s="259"/>
      <c r="GA599" s="259"/>
      <c r="GB599" s="394"/>
      <c r="GC599" s="394"/>
      <c r="GD599" s="270"/>
      <c r="GE599" s="263"/>
      <c r="GF599" s="271"/>
      <c r="GG599" s="271"/>
      <c r="GH599" s="271"/>
      <c r="GI599" s="271"/>
      <c r="GJ599" s="271"/>
      <c r="GK599" s="395"/>
      <c r="GL599" s="259"/>
      <c r="GM599" s="259"/>
      <c r="GN599" s="394"/>
      <c r="GO599" s="394"/>
      <c r="GP599" s="270"/>
      <c r="GQ599" s="263"/>
      <c r="GR599" s="271"/>
      <c r="GS599" s="271"/>
      <c r="GT599" s="271"/>
      <c r="GU599" s="271"/>
      <c r="GV599" s="271"/>
      <c r="GW599" s="395"/>
      <c r="GX599" s="259"/>
      <c r="GY599" s="259"/>
      <c r="GZ599" s="394"/>
      <c r="HA599" s="394"/>
      <c r="HB599" s="270"/>
      <c r="HC599" s="263"/>
      <c r="HD599" s="271"/>
      <c r="HE599" s="271"/>
      <c r="HF599" s="271"/>
      <c r="HG599" s="271"/>
      <c r="HH599" s="271"/>
      <c r="HI599" s="395"/>
      <c r="HJ599" s="259"/>
      <c r="HK599" s="259"/>
      <c r="HL599" s="394"/>
      <c r="HM599" s="394"/>
      <c r="HN599" s="270"/>
      <c r="HO599" s="263"/>
      <c r="HP599" s="271"/>
      <c r="HQ599" s="271"/>
      <c r="HR599" s="271"/>
      <c r="HS599" s="271"/>
      <c r="HT599" s="271"/>
      <c r="HU599" s="395"/>
      <c r="HV599" s="259"/>
      <c r="HW599" s="259"/>
      <c r="HX599" s="394"/>
      <c r="HY599" s="394"/>
      <c r="HZ599" s="270"/>
      <c r="IA599" s="263"/>
      <c r="IB599" s="271"/>
      <c r="IC599" s="271"/>
      <c r="ID599" s="271"/>
      <c r="IE599" s="271"/>
      <c r="IF599" s="271"/>
      <c r="IG599" s="395"/>
      <c r="IH599" s="259"/>
      <c r="II599" s="259"/>
      <c r="IJ599" s="394"/>
      <c r="IK599" s="394"/>
      <c r="IL599" s="270"/>
      <c r="IM599" s="263"/>
      <c r="IN599" s="271"/>
      <c r="IO599" s="271"/>
      <c r="IP599" s="271"/>
      <c r="IQ599" s="271"/>
      <c r="IR599" s="271"/>
      <c r="IS599" s="395"/>
      <c r="IT599" s="259"/>
      <c r="IU599" s="259"/>
      <c r="IV599" s="394"/>
      <c r="IW599" s="394"/>
      <c r="IX599" s="270"/>
      <c r="IY599" s="263"/>
      <c r="IZ599" s="271"/>
      <c r="JA599" s="271"/>
      <c r="JB599" s="271"/>
      <c r="JC599" s="271"/>
      <c r="JD599" s="271"/>
      <c r="JE599" s="395"/>
      <c r="JF599" s="259"/>
      <c r="JG599" s="259"/>
      <c r="JH599" s="394"/>
      <c r="JI599" s="394"/>
      <c r="JJ599" s="270"/>
      <c r="JK599" s="263"/>
      <c r="JL599" s="271"/>
      <c r="JM599" s="271"/>
      <c r="JN599" s="271"/>
      <c r="JO599" s="271"/>
      <c r="JP599" s="271"/>
      <c r="JQ599" s="395"/>
      <c r="JR599" s="259"/>
      <c r="JS599" s="259"/>
      <c r="JT599" s="394"/>
      <c r="JU599" s="394"/>
      <c r="JV599" s="270"/>
      <c r="JW599" s="263"/>
      <c r="JX599" s="271"/>
      <c r="JY599" s="271"/>
      <c r="JZ599" s="271"/>
      <c r="KA599" s="271"/>
      <c r="KB599" s="271"/>
      <c r="KC599" s="395"/>
      <c r="KD599" s="259"/>
      <c r="KE599" s="259"/>
      <c r="KF599" s="394"/>
      <c r="KG599" s="394"/>
      <c r="KH599" s="270"/>
      <c r="KI599" s="263"/>
      <c r="KJ599" s="271"/>
      <c r="KK599" s="271"/>
      <c r="KL599" s="271"/>
      <c r="KM599" s="271"/>
      <c r="KN599" s="271"/>
      <c r="KO599" s="395"/>
      <c r="KP599" s="259"/>
      <c r="KQ599" s="259"/>
      <c r="KR599" s="394"/>
      <c r="KS599" s="394"/>
      <c r="KT599" s="270"/>
      <c r="KU599" s="263"/>
      <c r="KV599" s="271"/>
      <c r="KW599" s="271"/>
      <c r="KX599" s="271"/>
      <c r="KY599" s="271"/>
      <c r="KZ599" s="271"/>
      <c r="LA599" s="395"/>
      <c r="LB599" s="259"/>
      <c r="LC599" s="259"/>
      <c r="LD599" s="394"/>
      <c r="LE599" s="394"/>
      <c r="LF599" s="270"/>
      <c r="LG599" s="263"/>
      <c r="LH599" s="271"/>
      <c r="LI599" s="271"/>
      <c r="LJ599" s="271"/>
      <c r="LK599" s="271"/>
      <c r="LL599" s="271"/>
      <c r="LM599" s="395"/>
      <c r="LN599" s="259"/>
      <c r="LO599" s="259"/>
      <c r="LP599" s="394"/>
      <c r="LQ599" s="394"/>
      <c r="LR599" s="270"/>
      <c r="LS599" s="263"/>
      <c r="LT599" s="271"/>
      <c r="LU599" s="271"/>
      <c r="LV599" s="271"/>
      <c r="LW599" s="271"/>
      <c r="LX599" s="271"/>
      <c r="LY599" s="395"/>
      <c r="LZ599" s="259"/>
      <c r="MA599" s="259"/>
      <c r="MB599" s="394"/>
      <c r="MC599" s="394"/>
      <c r="MD599" s="270"/>
      <c r="ME599" s="263"/>
      <c r="MF599" s="271"/>
      <c r="MG599" s="271"/>
      <c r="MH599" s="271"/>
      <c r="MI599" s="271"/>
      <c r="MJ599" s="271"/>
      <c r="MK599" s="395"/>
      <c r="ML599" s="259"/>
      <c r="MM599" s="259"/>
      <c r="MN599" s="394"/>
      <c r="MO599" s="394"/>
      <c r="MP599" s="270"/>
      <c r="MQ599" s="263"/>
      <c r="MR599" s="271"/>
      <c r="MS599" s="271"/>
      <c r="MT599" s="271"/>
      <c r="MU599" s="271"/>
      <c r="MV599" s="271"/>
      <c r="MW599" s="395"/>
      <c r="MX599" s="259"/>
      <c r="MY599" s="259"/>
      <c r="MZ599" s="394"/>
      <c r="NA599" s="394"/>
      <c r="NB599" s="270"/>
      <c r="NC599" s="263"/>
      <c r="ND599" s="271"/>
      <c r="NE599" s="271"/>
      <c r="NF599" s="271"/>
      <c r="NG599" s="271"/>
      <c r="NH599" s="271"/>
      <c r="NI599" s="395"/>
      <c r="NJ599" s="259"/>
      <c r="NK599" s="259"/>
      <c r="NL599" s="394"/>
      <c r="NM599" s="394"/>
      <c r="NN599" s="270"/>
      <c r="NO599" s="263"/>
      <c r="NP599" s="271"/>
      <c r="NQ599" s="271"/>
      <c r="NR599" s="271"/>
      <c r="NS599" s="271"/>
      <c r="NT599" s="271"/>
      <c r="NU599" s="395"/>
      <c r="NV599" s="259"/>
      <c r="NW599" s="259"/>
      <c r="NX599" s="394"/>
      <c r="NY599" s="394"/>
      <c r="NZ599" s="270"/>
      <c r="OA599" s="263"/>
      <c r="OB599" s="271"/>
      <c r="OC599" s="271"/>
      <c r="OD599" s="271"/>
      <c r="OE599" s="271"/>
      <c r="OF599" s="271"/>
      <c r="OG599" s="395"/>
      <c r="OH599" s="259"/>
      <c r="OI599" s="259"/>
      <c r="OJ599" s="394"/>
      <c r="OK599" s="394"/>
      <c r="OL599" s="270"/>
      <c r="OM599" s="263"/>
      <c r="ON599" s="271"/>
      <c r="OO599" s="271"/>
      <c r="OP599" s="271"/>
      <c r="OQ599" s="271"/>
      <c r="OR599" s="271"/>
      <c r="OS599" s="395"/>
      <c r="OT599" s="259"/>
      <c r="OU599" s="259"/>
      <c r="OV599" s="394"/>
      <c r="OW599" s="394"/>
      <c r="OX599" s="270"/>
      <c r="OY599" s="263"/>
      <c r="OZ599" s="271"/>
      <c r="PA599" s="271"/>
      <c r="PB599" s="271"/>
      <c r="PC599" s="271"/>
      <c r="PD599" s="271"/>
      <c r="PE599" s="395"/>
      <c r="PF599" s="259"/>
      <c r="PG599" s="259"/>
      <c r="PH599" s="394"/>
      <c r="PI599" s="394"/>
      <c r="PJ599" s="270"/>
      <c r="PK599" s="263"/>
      <c r="PL599" s="271"/>
      <c r="PM599" s="271"/>
      <c r="PN599" s="271"/>
      <c r="PO599" s="271"/>
      <c r="PP599" s="271"/>
      <c r="PQ599" s="395"/>
      <c r="PR599" s="259"/>
      <c r="PS599" s="259"/>
      <c r="PT599" s="394"/>
      <c r="PU599" s="394"/>
      <c r="PV599" s="270"/>
      <c r="PW599" s="263"/>
      <c r="PX599" s="271"/>
      <c r="PY599" s="271"/>
      <c r="PZ599" s="271"/>
      <c r="QA599" s="271"/>
      <c r="QB599" s="271"/>
      <c r="QC599" s="395"/>
      <c r="QD599" s="259"/>
      <c r="QE599" s="259"/>
      <c r="QF599" s="394"/>
      <c r="QG599" s="394"/>
      <c r="QH599" s="270"/>
      <c r="QI599" s="263"/>
      <c r="QJ599" s="271"/>
      <c r="QK599" s="271"/>
      <c r="QL599" s="271"/>
      <c r="QM599" s="271"/>
      <c r="QN599" s="271"/>
      <c r="QO599" s="395"/>
      <c r="QP599" s="259"/>
      <c r="QQ599" s="259"/>
      <c r="QR599" s="394"/>
      <c r="QS599" s="394"/>
      <c r="QT599" s="270"/>
      <c r="QU599" s="263"/>
      <c r="QV599" s="271"/>
      <c r="QW599" s="271"/>
      <c r="QX599" s="271"/>
      <c r="QY599" s="271"/>
      <c r="QZ599" s="271"/>
      <c r="RA599" s="395"/>
      <c r="RB599" s="259"/>
      <c r="RC599" s="259"/>
      <c r="RD599" s="394"/>
      <c r="RE599" s="394"/>
      <c r="RF599" s="270"/>
      <c r="RG599" s="263"/>
      <c r="RH599" s="271"/>
      <c r="RI599" s="271"/>
      <c r="RJ599" s="271"/>
      <c r="RK599" s="271"/>
      <c r="RL599" s="271"/>
      <c r="RM599" s="395"/>
      <c r="RN599" s="259"/>
      <c r="RO599" s="259"/>
      <c r="RP599" s="394"/>
      <c r="RQ599" s="394"/>
      <c r="RR599" s="270"/>
      <c r="RS599" s="263"/>
      <c r="RT599" s="271"/>
      <c r="RU599" s="271"/>
      <c r="RV599" s="271"/>
      <c r="RW599" s="271"/>
      <c r="RX599" s="271"/>
      <c r="RY599" s="395"/>
      <c r="RZ599" s="259"/>
      <c r="SA599" s="259"/>
      <c r="SB599" s="394"/>
      <c r="SC599" s="394"/>
      <c r="SD599" s="270"/>
      <c r="SE599" s="263"/>
      <c r="SF599" s="271"/>
      <c r="SG599" s="271"/>
      <c r="SH599" s="271"/>
      <c r="SI599" s="271"/>
      <c r="SJ599" s="271"/>
      <c r="SK599" s="395"/>
      <c r="SL599" s="259"/>
      <c r="SM599" s="259"/>
      <c r="SN599" s="394"/>
      <c r="SO599" s="394"/>
      <c r="SP599" s="270"/>
      <c r="SQ599" s="263"/>
      <c r="SR599" s="271"/>
      <c r="SS599" s="271"/>
      <c r="ST599" s="271"/>
      <c r="SU599" s="271"/>
      <c r="SV599" s="271"/>
      <c r="SW599" s="395"/>
      <c r="SX599" s="259"/>
      <c r="SY599" s="259"/>
      <c r="SZ599" s="394"/>
      <c r="TA599" s="394"/>
      <c r="TB599" s="270"/>
      <c r="TC599" s="263"/>
      <c r="TD599" s="271"/>
      <c r="TE599" s="271"/>
      <c r="TF599" s="271"/>
      <c r="TG599" s="271"/>
      <c r="TH599" s="271"/>
      <c r="TI599" s="395"/>
      <c r="TJ599" s="259"/>
      <c r="TK599" s="259"/>
      <c r="TL599" s="394"/>
      <c r="TM599" s="394"/>
      <c r="TN599" s="270"/>
      <c r="TO599" s="263"/>
      <c r="TP599" s="271"/>
      <c r="TQ599" s="271"/>
      <c r="TR599" s="271"/>
      <c r="TS599" s="271"/>
      <c r="TT599" s="271"/>
      <c r="TU599" s="395"/>
      <c r="TV599" s="259"/>
      <c r="TW599" s="259"/>
      <c r="TX599" s="394"/>
      <c r="TY599" s="394"/>
      <c r="TZ599" s="270"/>
      <c r="UA599" s="263"/>
      <c r="UB599" s="271"/>
      <c r="UC599" s="271"/>
      <c r="UD599" s="271"/>
      <c r="UE599" s="271"/>
      <c r="UF599" s="271"/>
      <c r="UG599" s="395"/>
      <c r="UH599" s="259"/>
      <c r="UI599" s="259"/>
      <c r="UJ599" s="394"/>
      <c r="UK599" s="394"/>
      <c r="UL599" s="270"/>
      <c r="UM599" s="263"/>
      <c r="UN599" s="271"/>
      <c r="UO599" s="271"/>
      <c r="UP599" s="271"/>
      <c r="UQ599" s="271"/>
      <c r="UR599" s="271"/>
      <c r="US599" s="395"/>
      <c r="UT599" s="259"/>
      <c r="UU599" s="259"/>
      <c r="UV599" s="394"/>
      <c r="UW599" s="394"/>
      <c r="UX599" s="270"/>
      <c r="UY599" s="263"/>
      <c r="UZ599" s="271"/>
      <c r="VA599" s="271"/>
      <c r="VB599" s="271"/>
      <c r="VC599" s="271"/>
      <c r="VD599" s="271"/>
      <c r="VE599" s="395"/>
      <c r="VF599" s="259"/>
      <c r="VG599" s="259"/>
      <c r="VH599" s="394"/>
      <c r="VI599" s="394"/>
      <c r="VJ599" s="270"/>
      <c r="VK599" s="263"/>
      <c r="VL599" s="271"/>
      <c r="VM599" s="271"/>
      <c r="VN599" s="271"/>
      <c r="VO599" s="271"/>
      <c r="VP599" s="271"/>
      <c r="VQ599" s="395"/>
      <c r="VR599" s="259"/>
      <c r="VS599" s="259"/>
      <c r="VT599" s="394"/>
      <c r="VU599" s="394"/>
      <c r="VV599" s="270"/>
      <c r="VW599" s="263"/>
      <c r="VX599" s="271"/>
      <c r="VY599" s="271"/>
      <c r="VZ599" s="271"/>
      <c r="WA599" s="271"/>
      <c r="WB599" s="271"/>
      <c r="WC599" s="395"/>
      <c r="WD599" s="259"/>
      <c r="WE599" s="259"/>
      <c r="WF599" s="394"/>
      <c r="WG599" s="394"/>
      <c r="WH599" s="270"/>
      <c r="WI599" s="263"/>
      <c r="WJ599" s="271"/>
      <c r="WK599" s="271"/>
      <c r="WL599" s="271"/>
      <c r="WM599" s="271"/>
      <c r="WN599" s="271"/>
      <c r="WO599" s="395"/>
      <c r="WP599" s="259"/>
      <c r="WQ599" s="259"/>
      <c r="WR599" s="394"/>
      <c r="WS599" s="394"/>
      <c r="WT599" s="270"/>
      <c r="WU599" s="263"/>
      <c r="WV599" s="271"/>
      <c r="WW599" s="271"/>
      <c r="WX599" s="271"/>
      <c r="WY599" s="271"/>
      <c r="WZ599" s="271"/>
      <c r="XA599" s="395"/>
      <c r="XB599" s="259"/>
      <c r="XC599" s="259"/>
      <c r="XD599" s="394"/>
      <c r="XE599" s="394"/>
      <c r="XF599" s="270"/>
      <c r="XG599" s="263"/>
      <c r="XH599" s="271"/>
      <c r="XI599" s="271"/>
      <c r="XJ599" s="271"/>
      <c r="XK599" s="271"/>
      <c r="XL599" s="271"/>
      <c r="XM599" s="395"/>
      <c r="XN599" s="259"/>
      <c r="XO599" s="259"/>
      <c r="XP599" s="394"/>
      <c r="XQ599" s="394"/>
      <c r="XR599" s="270"/>
      <c r="XS599" s="263"/>
      <c r="XT599" s="271"/>
      <c r="XU599" s="271"/>
      <c r="XV599" s="271"/>
      <c r="XW599" s="271"/>
      <c r="XX599" s="271"/>
      <c r="XY599" s="395"/>
      <c r="XZ599" s="259"/>
      <c r="YA599" s="259"/>
      <c r="YB599" s="394"/>
      <c r="YC599" s="394"/>
      <c r="YD599" s="270"/>
      <c r="YE599" s="263"/>
      <c r="YF599" s="271"/>
      <c r="YG599" s="271"/>
      <c r="YH599" s="271"/>
      <c r="YI599" s="271"/>
      <c r="YJ599" s="271"/>
      <c r="YK599" s="395"/>
      <c r="YL599" s="259"/>
      <c r="YM599" s="259"/>
      <c r="YN599" s="394"/>
      <c r="YO599" s="394"/>
      <c r="YP599" s="270"/>
      <c r="YQ599" s="263"/>
      <c r="YR599" s="271"/>
      <c r="YS599" s="271"/>
      <c r="YT599" s="271"/>
      <c r="YU599" s="271"/>
      <c r="YV599" s="271"/>
      <c r="YW599" s="395"/>
      <c r="YX599" s="259"/>
      <c r="YY599" s="259"/>
      <c r="YZ599" s="394"/>
      <c r="ZA599" s="394"/>
      <c r="ZB599" s="270"/>
      <c r="ZC599" s="263"/>
      <c r="ZD599" s="271"/>
      <c r="ZE599" s="271"/>
      <c r="ZF599" s="271"/>
      <c r="ZG599" s="271"/>
      <c r="ZH599" s="271"/>
      <c r="ZI599" s="395"/>
      <c r="ZJ599" s="259"/>
      <c r="ZK599" s="259"/>
      <c r="ZL599" s="394"/>
      <c r="ZM599" s="394"/>
      <c r="ZN599" s="270"/>
      <c r="ZO599" s="263"/>
      <c r="ZP599" s="271"/>
      <c r="ZQ599" s="271"/>
      <c r="ZR599" s="271"/>
      <c r="ZS599" s="271"/>
      <c r="ZT599" s="271"/>
      <c r="ZU599" s="395"/>
      <c r="ZV599" s="259"/>
      <c r="ZW599" s="259"/>
      <c r="ZX599" s="394"/>
      <c r="ZY599" s="394"/>
      <c r="ZZ599" s="270"/>
      <c r="AAA599" s="263"/>
      <c r="AAB599" s="271"/>
      <c r="AAC599" s="271"/>
      <c r="AAD599" s="271"/>
      <c r="AAE599" s="271"/>
      <c r="AAF599" s="271"/>
      <c r="AAG599" s="395"/>
      <c r="AAH599" s="259"/>
      <c r="AAI599" s="259"/>
      <c r="AAJ599" s="394"/>
      <c r="AAK599" s="394"/>
      <c r="AAL599" s="270"/>
      <c r="AAM599" s="263"/>
      <c r="AAN599" s="271"/>
      <c r="AAO599" s="271"/>
      <c r="AAP599" s="271"/>
      <c r="AAQ599" s="271"/>
      <c r="AAR599" s="271"/>
      <c r="AAS599" s="395"/>
      <c r="AAT599" s="259"/>
      <c r="AAU599" s="259"/>
      <c r="AAV599" s="394"/>
      <c r="AAW599" s="394"/>
      <c r="AAX599" s="270"/>
      <c r="AAY599" s="263"/>
      <c r="AAZ599" s="271"/>
      <c r="ABA599" s="271"/>
      <c r="ABB599" s="271"/>
      <c r="ABC599" s="271"/>
      <c r="ABD599" s="271"/>
      <c r="ABE599" s="395"/>
      <c r="ABF599" s="259"/>
      <c r="ABG599" s="259"/>
      <c r="ABH599" s="394"/>
      <c r="ABI599" s="394"/>
      <c r="ABJ599" s="270"/>
      <c r="ABK599" s="263"/>
      <c r="ABL599" s="271"/>
      <c r="ABM599" s="271"/>
      <c r="ABN599" s="271"/>
      <c r="ABO599" s="271"/>
      <c r="ABP599" s="271"/>
      <c r="ABQ599" s="395"/>
      <c r="ABR599" s="259"/>
      <c r="ABS599" s="259"/>
      <c r="ABT599" s="394"/>
      <c r="ABU599" s="394"/>
      <c r="ABV599" s="270"/>
      <c r="ABW599" s="263"/>
      <c r="ABX599" s="271"/>
      <c r="ABY599" s="271"/>
      <c r="ABZ599" s="271"/>
      <c r="ACA599" s="271"/>
      <c r="ACB599" s="271"/>
      <c r="ACC599" s="395"/>
      <c r="ACD599" s="259"/>
      <c r="ACE599" s="259"/>
      <c r="ACF599" s="394"/>
      <c r="ACG599" s="394"/>
      <c r="ACH599" s="270"/>
      <c r="ACI599" s="263"/>
      <c r="ACJ599" s="271"/>
      <c r="ACK599" s="271"/>
      <c r="ACL599" s="271"/>
      <c r="ACM599" s="271"/>
      <c r="ACN599" s="271"/>
      <c r="ACO599" s="395"/>
      <c r="ACP599" s="259"/>
      <c r="ACQ599" s="259"/>
      <c r="ACR599" s="394"/>
      <c r="ACS599" s="394"/>
      <c r="ACT599" s="270"/>
      <c r="ACU599" s="263"/>
      <c r="ACV599" s="271"/>
      <c r="ACW599" s="271"/>
      <c r="ACX599" s="271"/>
      <c r="ACY599" s="271"/>
      <c r="ACZ599" s="271"/>
      <c r="ADA599" s="395"/>
      <c r="ADB599" s="259"/>
      <c r="ADC599" s="259"/>
      <c r="ADD599" s="394"/>
      <c r="ADE599" s="394"/>
      <c r="ADF599" s="270"/>
      <c r="ADG599" s="263"/>
      <c r="ADH599" s="271"/>
      <c r="ADI599" s="271"/>
      <c r="ADJ599" s="271"/>
      <c r="ADK599" s="271"/>
      <c r="ADL599" s="271"/>
      <c r="ADM599" s="395"/>
      <c r="ADN599" s="259"/>
      <c r="ADO599" s="259"/>
      <c r="ADP599" s="394"/>
      <c r="ADQ599" s="394"/>
      <c r="ADR599" s="270"/>
      <c r="ADS599" s="263"/>
      <c r="ADT599" s="271"/>
      <c r="ADU599" s="271"/>
      <c r="ADV599" s="271"/>
      <c r="ADW599" s="271"/>
      <c r="ADX599" s="271"/>
      <c r="ADY599" s="395"/>
      <c r="ADZ599" s="259"/>
      <c r="AEA599" s="259"/>
      <c r="AEB599" s="394"/>
      <c r="AEC599" s="394"/>
      <c r="AED599" s="270"/>
      <c r="AEE599" s="263"/>
      <c r="AEF599" s="271"/>
      <c r="AEG599" s="271"/>
      <c r="AEH599" s="271"/>
      <c r="AEI599" s="271"/>
      <c r="AEJ599" s="271"/>
      <c r="AEK599" s="395"/>
      <c r="AEL599" s="259"/>
      <c r="AEM599" s="259"/>
      <c r="AEN599" s="394"/>
      <c r="AEO599" s="394"/>
      <c r="AEP599" s="270"/>
      <c r="AEQ599" s="263"/>
      <c r="AER599" s="271"/>
      <c r="AES599" s="271"/>
      <c r="AET599" s="271"/>
      <c r="AEU599" s="271"/>
      <c r="AEV599" s="271"/>
      <c r="AEW599" s="395"/>
      <c r="AEX599" s="259"/>
      <c r="AEY599" s="259"/>
      <c r="AEZ599" s="394"/>
      <c r="AFA599" s="394"/>
      <c r="AFB599" s="270"/>
      <c r="AFC599" s="263"/>
      <c r="AFD599" s="271"/>
      <c r="AFE599" s="271"/>
      <c r="AFF599" s="271"/>
      <c r="AFG599" s="271"/>
      <c r="AFH599" s="271"/>
      <c r="AFI599" s="395"/>
      <c r="AFJ599" s="259"/>
      <c r="AFK599" s="259"/>
      <c r="AFL599" s="394"/>
      <c r="AFM599" s="394"/>
      <c r="AFN599" s="270"/>
      <c r="AFO599" s="263"/>
      <c r="AFP599" s="271"/>
      <c r="AFQ599" s="271"/>
      <c r="AFR599" s="271"/>
      <c r="AFS599" s="271"/>
      <c r="AFT599" s="271"/>
      <c r="AFU599" s="395"/>
      <c r="AFV599" s="259"/>
      <c r="AFW599" s="259"/>
      <c r="AFX599" s="394"/>
      <c r="AFY599" s="394"/>
      <c r="AFZ599" s="270"/>
      <c r="AGA599" s="263"/>
      <c r="AGB599" s="271"/>
      <c r="AGC599" s="271"/>
      <c r="AGD599" s="271"/>
      <c r="AGE599" s="271"/>
      <c r="AGF599" s="271"/>
      <c r="AGG599" s="395"/>
      <c r="AGH599" s="259"/>
      <c r="AGI599" s="259"/>
      <c r="AGJ599" s="394"/>
      <c r="AGK599" s="394"/>
      <c r="AGL599" s="270"/>
      <c r="AGM599" s="263"/>
      <c r="AGN599" s="271"/>
      <c r="AGO599" s="271"/>
      <c r="AGP599" s="271"/>
      <c r="AGQ599" s="271"/>
      <c r="AGR599" s="271"/>
      <c r="AGS599" s="395"/>
      <c r="AGT599" s="259"/>
      <c r="AGU599" s="259"/>
      <c r="AGV599" s="394"/>
      <c r="AGW599" s="394"/>
      <c r="AGX599" s="270"/>
      <c r="AGY599" s="263"/>
      <c r="AGZ599" s="271"/>
      <c r="AHA599" s="271"/>
      <c r="AHB599" s="271"/>
      <c r="AHC599" s="271"/>
      <c r="AHD599" s="271"/>
      <c r="AHE599" s="395"/>
      <c r="AHF599" s="259"/>
      <c r="AHG599" s="259"/>
      <c r="AHH599" s="394"/>
      <c r="AHI599" s="394"/>
      <c r="AHJ599" s="270"/>
      <c r="AHK599" s="263"/>
      <c r="AHL599" s="271"/>
      <c r="AHM599" s="271"/>
      <c r="AHN599" s="271"/>
      <c r="AHO599" s="271"/>
      <c r="AHP599" s="271"/>
      <c r="AHQ599" s="395"/>
      <c r="AHR599" s="259"/>
      <c r="AHS599" s="259"/>
      <c r="AHT599" s="394"/>
      <c r="AHU599" s="394"/>
      <c r="AHV599" s="270"/>
      <c r="AHW599" s="263"/>
      <c r="AHX599" s="271"/>
      <c r="AHY599" s="271"/>
      <c r="AHZ599" s="271"/>
      <c r="AIA599" s="271"/>
      <c r="AIB599" s="271"/>
      <c r="AIC599" s="395"/>
      <c r="AID599" s="259"/>
      <c r="AIE599" s="259"/>
      <c r="AIF599" s="394"/>
      <c r="AIG599" s="394"/>
      <c r="AIH599" s="270"/>
      <c r="AII599" s="263"/>
      <c r="AIJ599" s="271"/>
      <c r="AIK599" s="271"/>
      <c r="AIL599" s="271"/>
      <c r="AIM599" s="271"/>
      <c r="AIN599" s="271"/>
      <c r="AIO599" s="395"/>
      <c r="AIP599" s="259"/>
      <c r="AIQ599" s="259"/>
      <c r="AIR599" s="394"/>
      <c r="AIS599" s="394"/>
      <c r="AIT599" s="270"/>
      <c r="AIU599" s="263"/>
      <c r="AIV599" s="271"/>
      <c r="AIW599" s="271"/>
      <c r="AIX599" s="271"/>
      <c r="AIY599" s="271"/>
      <c r="AIZ599" s="271"/>
      <c r="AJA599" s="395"/>
      <c r="AJB599" s="259"/>
      <c r="AJC599" s="259"/>
      <c r="AJD599" s="394"/>
      <c r="AJE599" s="394"/>
      <c r="AJF599" s="270"/>
      <c r="AJG599" s="263"/>
      <c r="AJH599" s="271"/>
      <c r="AJI599" s="271"/>
      <c r="AJJ599" s="271"/>
      <c r="AJK599" s="271"/>
      <c r="AJL599" s="271"/>
      <c r="AJM599" s="395"/>
      <c r="AJN599" s="259"/>
      <c r="AJO599" s="259"/>
      <c r="AJP599" s="394"/>
      <c r="AJQ599" s="394"/>
      <c r="AJR599" s="270"/>
      <c r="AJS599" s="263"/>
      <c r="AJT599" s="271"/>
      <c r="AJU599" s="271"/>
      <c r="AJV599" s="271"/>
      <c r="AJW599" s="271"/>
      <c r="AJX599" s="271"/>
      <c r="AJY599" s="395"/>
      <c r="AJZ599" s="259"/>
      <c r="AKA599" s="259"/>
      <c r="AKB599" s="394"/>
      <c r="AKC599" s="394"/>
      <c r="AKD599" s="270"/>
      <c r="AKE599" s="263"/>
      <c r="AKF599" s="271"/>
      <c r="AKG599" s="271"/>
      <c r="AKH599" s="271"/>
      <c r="AKI599" s="271"/>
      <c r="AKJ599" s="271"/>
      <c r="AKK599" s="395"/>
      <c r="AKL599" s="259"/>
      <c r="AKM599" s="259"/>
      <c r="AKN599" s="394"/>
      <c r="AKO599" s="394"/>
      <c r="AKP599" s="270"/>
      <c r="AKQ599" s="263"/>
      <c r="AKR599" s="271"/>
      <c r="AKS599" s="271"/>
      <c r="AKT599" s="271"/>
      <c r="AKU599" s="271"/>
      <c r="AKV599" s="271"/>
      <c r="AKW599" s="395"/>
      <c r="AKX599" s="259"/>
      <c r="AKY599" s="259"/>
      <c r="AKZ599" s="394"/>
      <c r="ALA599" s="394"/>
      <c r="ALB599" s="270"/>
      <c r="ALC599" s="263"/>
      <c r="ALD599" s="271"/>
      <c r="ALE599" s="271"/>
      <c r="ALF599" s="271"/>
      <c r="ALG599" s="271"/>
      <c r="ALH599" s="271"/>
      <c r="ALI599" s="395"/>
      <c r="ALJ599" s="259"/>
      <c r="ALK599" s="259"/>
      <c r="ALL599" s="394"/>
      <c r="ALM599" s="394"/>
      <c r="ALN599" s="270"/>
      <c r="ALO599" s="263"/>
      <c r="ALP599" s="271"/>
      <c r="ALQ599" s="271"/>
      <c r="ALR599" s="271"/>
      <c r="ALS599" s="271"/>
      <c r="ALT599" s="271"/>
      <c r="ALU599" s="395"/>
      <c r="ALV599" s="259"/>
      <c r="ALW599" s="259"/>
      <c r="ALX599" s="394"/>
      <c r="ALY599" s="394"/>
      <c r="ALZ599" s="270"/>
      <c r="AMA599" s="263"/>
      <c r="AMB599" s="271"/>
      <c r="AMC599" s="271"/>
      <c r="AMD599" s="271"/>
      <c r="AME599" s="271"/>
      <c r="AMF599" s="271"/>
      <c r="AMG599" s="395"/>
      <c r="AMH599" s="259"/>
      <c r="AMI599" s="259"/>
      <c r="AMJ599" s="394"/>
      <c r="AMK599" s="394"/>
      <c r="AML599" s="270"/>
      <c r="AMM599" s="263"/>
      <c r="AMN599" s="271"/>
      <c r="AMO599" s="271"/>
      <c r="AMP599" s="271"/>
      <c r="AMQ599" s="271"/>
      <c r="AMR599" s="271"/>
      <c r="AMS599" s="395"/>
      <c r="AMT599" s="259"/>
      <c r="AMU599" s="259"/>
      <c r="AMV599" s="394"/>
      <c r="AMW599" s="394"/>
      <c r="AMX599" s="270"/>
      <c r="AMY599" s="263"/>
      <c r="AMZ599" s="271"/>
      <c r="ANA599" s="271"/>
      <c r="ANB599" s="271"/>
      <c r="ANC599" s="271"/>
      <c r="AND599" s="271"/>
      <c r="ANE599" s="395"/>
      <c r="ANF599" s="259"/>
      <c r="ANG599" s="259"/>
      <c r="ANH599" s="394"/>
      <c r="ANI599" s="394"/>
      <c r="ANJ599" s="270"/>
      <c r="ANK599" s="263"/>
      <c r="ANL599" s="271"/>
      <c r="ANM599" s="271"/>
      <c r="ANN599" s="271"/>
      <c r="ANO599" s="271"/>
      <c r="ANP599" s="271"/>
      <c r="ANQ599" s="395"/>
      <c r="ANR599" s="259"/>
      <c r="ANS599" s="259"/>
      <c r="ANT599" s="394"/>
      <c r="ANU599" s="394"/>
      <c r="ANV599" s="270"/>
      <c r="ANW599" s="263"/>
      <c r="ANX599" s="271"/>
      <c r="ANY599" s="271"/>
      <c r="ANZ599" s="271"/>
      <c r="AOA599" s="271"/>
      <c r="AOB599" s="271"/>
      <c r="AOC599" s="395"/>
      <c r="AOD599" s="259"/>
      <c r="AOE599" s="259"/>
      <c r="AOF599" s="394"/>
      <c r="AOG599" s="394"/>
      <c r="AOH599" s="270"/>
      <c r="AOI599" s="263"/>
      <c r="AOJ599" s="271"/>
      <c r="AOK599" s="271"/>
      <c r="AOL599" s="271"/>
      <c r="AOM599" s="271"/>
      <c r="AON599" s="271"/>
      <c r="AOO599" s="395"/>
      <c r="AOP599" s="259"/>
      <c r="AOQ599" s="259"/>
      <c r="AOR599" s="394"/>
      <c r="AOS599" s="394"/>
      <c r="AOT599" s="270"/>
      <c r="AOU599" s="263"/>
      <c r="AOV599" s="271"/>
      <c r="AOW599" s="271"/>
      <c r="AOX599" s="271"/>
      <c r="AOY599" s="271"/>
      <c r="AOZ599" s="271"/>
      <c r="APA599" s="395"/>
      <c r="APB599" s="259"/>
      <c r="APC599" s="259"/>
      <c r="APD599" s="394"/>
      <c r="APE599" s="394"/>
      <c r="APF599" s="270"/>
      <c r="APG599" s="263"/>
      <c r="APH599" s="271"/>
      <c r="API599" s="271"/>
      <c r="APJ599" s="271"/>
      <c r="APK599" s="271"/>
      <c r="APL599" s="271"/>
      <c r="APM599" s="395"/>
      <c r="APN599" s="259"/>
      <c r="APO599" s="259"/>
      <c r="APP599" s="394"/>
      <c r="APQ599" s="394"/>
      <c r="APR599" s="270"/>
      <c r="APS599" s="263"/>
      <c r="APT599" s="271"/>
      <c r="APU599" s="271"/>
      <c r="APV599" s="271"/>
      <c r="APW599" s="271"/>
      <c r="APX599" s="271"/>
      <c r="APY599" s="395"/>
      <c r="APZ599" s="259"/>
      <c r="AQA599" s="259"/>
      <c r="AQB599" s="394"/>
      <c r="AQC599" s="394"/>
      <c r="AQD599" s="270"/>
      <c r="AQE599" s="263"/>
      <c r="AQF599" s="271"/>
      <c r="AQG599" s="271"/>
      <c r="AQH599" s="271"/>
      <c r="AQI599" s="271"/>
      <c r="AQJ599" s="271"/>
      <c r="AQK599" s="395"/>
      <c r="AQL599" s="259"/>
      <c r="AQM599" s="259"/>
      <c r="AQN599" s="394"/>
      <c r="AQO599" s="394"/>
      <c r="AQP599" s="270"/>
      <c r="AQQ599" s="263"/>
      <c r="AQR599" s="271"/>
      <c r="AQS599" s="271"/>
      <c r="AQT599" s="271"/>
      <c r="AQU599" s="271"/>
      <c r="AQV599" s="271"/>
      <c r="AQW599" s="395"/>
      <c r="AQX599" s="259"/>
      <c r="AQY599" s="259"/>
      <c r="AQZ599" s="394"/>
      <c r="ARA599" s="394"/>
      <c r="ARB599" s="270"/>
      <c r="ARC599" s="263"/>
      <c r="ARD599" s="271"/>
      <c r="ARE599" s="271"/>
      <c r="ARF599" s="271"/>
      <c r="ARG599" s="271"/>
      <c r="ARH599" s="271"/>
      <c r="ARI599" s="395"/>
      <c r="ARJ599" s="259"/>
      <c r="ARK599" s="259"/>
      <c r="ARL599" s="394"/>
      <c r="ARM599" s="394"/>
      <c r="ARN599" s="270"/>
      <c r="ARO599" s="263"/>
      <c r="ARP599" s="271"/>
      <c r="ARQ599" s="271"/>
      <c r="ARR599" s="271"/>
      <c r="ARS599" s="271"/>
      <c r="ART599" s="271"/>
      <c r="ARU599" s="395"/>
      <c r="ARV599" s="259"/>
      <c r="ARW599" s="259"/>
      <c r="ARX599" s="394"/>
      <c r="ARY599" s="394"/>
      <c r="ARZ599" s="270"/>
      <c r="ASA599" s="263"/>
      <c r="ASB599" s="271"/>
      <c r="ASC599" s="271"/>
      <c r="ASD599" s="271"/>
      <c r="ASE599" s="271"/>
      <c r="ASF599" s="271"/>
      <c r="ASG599" s="395"/>
      <c r="ASH599" s="259"/>
      <c r="ASI599" s="259"/>
      <c r="ASJ599" s="394"/>
      <c r="ASK599" s="394"/>
      <c r="ASL599" s="270"/>
      <c r="ASM599" s="263"/>
      <c r="ASN599" s="271"/>
      <c r="ASO599" s="271"/>
      <c r="ASP599" s="271"/>
      <c r="ASQ599" s="271"/>
      <c r="ASR599" s="271"/>
      <c r="ASS599" s="395"/>
      <c r="AST599" s="259"/>
      <c r="ASU599" s="259"/>
      <c r="ASV599" s="394"/>
      <c r="ASW599" s="394"/>
      <c r="ASX599" s="270"/>
      <c r="ASY599" s="263"/>
      <c r="ASZ599" s="271"/>
      <c r="ATA599" s="271"/>
      <c r="ATB599" s="271"/>
      <c r="ATC599" s="271"/>
      <c r="ATD599" s="271"/>
      <c r="ATE599" s="395"/>
      <c r="ATF599" s="259"/>
      <c r="ATG599" s="259"/>
      <c r="ATH599" s="394"/>
      <c r="ATI599" s="394"/>
      <c r="ATJ599" s="270"/>
      <c r="ATK599" s="263"/>
      <c r="ATL599" s="271"/>
      <c r="ATM599" s="271"/>
      <c r="ATN599" s="271"/>
      <c r="ATO599" s="271"/>
      <c r="ATP599" s="271"/>
      <c r="ATQ599" s="395"/>
      <c r="ATR599" s="259"/>
      <c r="ATS599" s="259"/>
      <c r="ATT599" s="394"/>
      <c r="ATU599" s="394"/>
      <c r="ATV599" s="270"/>
      <c r="ATW599" s="263"/>
      <c r="ATX599" s="271"/>
      <c r="ATY599" s="271"/>
      <c r="ATZ599" s="271"/>
      <c r="AUA599" s="271"/>
      <c r="AUB599" s="271"/>
      <c r="AUC599" s="395"/>
      <c r="AUD599" s="259"/>
      <c r="AUE599" s="259"/>
      <c r="AUF599" s="394"/>
      <c r="AUG599" s="394"/>
      <c r="AUH599" s="270"/>
      <c r="AUI599" s="263"/>
      <c r="AUJ599" s="271"/>
      <c r="AUK599" s="271"/>
      <c r="AUL599" s="271"/>
      <c r="AUM599" s="271"/>
      <c r="AUN599" s="271"/>
      <c r="AUO599" s="395"/>
      <c r="AUP599" s="259"/>
      <c r="AUQ599" s="259"/>
      <c r="AUR599" s="394"/>
      <c r="AUS599" s="394"/>
      <c r="AUT599" s="270"/>
      <c r="AUU599" s="263"/>
      <c r="AUV599" s="271"/>
      <c r="AUW599" s="271"/>
      <c r="AUX599" s="271"/>
      <c r="AUY599" s="271"/>
      <c r="AUZ599" s="271"/>
      <c r="AVA599" s="395"/>
      <c r="AVB599" s="259"/>
      <c r="AVC599" s="259"/>
      <c r="AVD599" s="394"/>
      <c r="AVE599" s="394"/>
      <c r="AVF599" s="270"/>
      <c r="AVG599" s="263"/>
      <c r="AVH599" s="271"/>
      <c r="AVI599" s="271"/>
      <c r="AVJ599" s="271"/>
      <c r="AVK599" s="271"/>
      <c r="AVL599" s="271"/>
      <c r="AVM599" s="395"/>
      <c r="AVN599" s="259"/>
      <c r="AVO599" s="259"/>
      <c r="AVP599" s="394"/>
      <c r="AVQ599" s="394"/>
      <c r="AVR599" s="270"/>
      <c r="AVS599" s="263"/>
      <c r="AVT599" s="271"/>
      <c r="AVU599" s="271"/>
      <c r="AVV599" s="271"/>
      <c r="AVW599" s="271"/>
      <c r="AVX599" s="271"/>
      <c r="AVY599" s="395"/>
      <c r="AVZ599" s="259"/>
      <c r="AWA599" s="259"/>
      <c r="AWB599" s="394"/>
      <c r="AWC599" s="394"/>
      <c r="AWD599" s="270"/>
      <c r="AWE599" s="263"/>
      <c r="AWF599" s="271"/>
      <c r="AWG599" s="271"/>
      <c r="AWH599" s="271"/>
      <c r="AWI599" s="271"/>
      <c r="AWJ599" s="271"/>
      <c r="AWK599" s="395"/>
      <c r="AWL599" s="259"/>
      <c r="AWM599" s="259"/>
      <c r="AWN599" s="394"/>
      <c r="AWO599" s="394"/>
      <c r="AWP599" s="270"/>
      <c r="AWQ599" s="263"/>
      <c r="AWR599" s="271"/>
      <c r="AWS599" s="271"/>
      <c r="AWT599" s="271"/>
      <c r="AWU599" s="271"/>
      <c r="AWV599" s="271"/>
      <c r="AWW599" s="395"/>
      <c r="AWX599" s="259"/>
      <c r="AWY599" s="259"/>
      <c r="AWZ599" s="394"/>
      <c r="AXA599" s="394"/>
      <c r="AXB599" s="270"/>
      <c r="AXC599" s="263"/>
      <c r="AXD599" s="271"/>
      <c r="AXE599" s="271"/>
      <c r="AXF599" s="271"/>
      <c r="AXG599" s="271"/>
      <c r="AXH599" s="271"/>
      <c r="AXI599" s="395"/>
      <c r="AXJ599" s="259"/>
      <c r="AXK599" s="259"/>
      <c r="AXL599" s="394"/>
      <c r="AXM599" s="394"/>
      <c r="AXN599" s="270"/>
      <c r="AXO599" s="263"/>
      <c r="AXP599" s="271"/>
      <c r="AXQ599" s="271"/>
      <c r="AXR599" s="271"/>
      <c r="AXS599" s="271"/>
      <c r="AXT599" s="271"/>
      <c r="AXU599" s="395"/>
      <c r="AXV599" s="259"/>
      <c r="AXW599" s="259"/>
      <c r="AXX599" s="394"/>
      <c r="AXY599" s="394"/>
      <c r="AXZ599" s="270"/>
      <c r="AYA599" s="263"/>
      <c r="AYB599" s="271"/>
      <c r="AYC599" s="271"/>
      <c r="AYD599" s="271"/>
      <c r="AYE599" s="271"/>
      <c r="AYF599" s="271"/>
      <c r="AYG599" s="395"/>
      <c r="AYH599" s="259"/>
      <c r="AYI599" s="259"/>
      <c r="AYJ599" s="394"/>
      <c r="AYK599" s="394"/>
      <c r="AYL599" s="270"/>
      <c r="AYM599" s="263"/>
      <c r="AYN599" s="271"/>
      <c r="AYO599" s="271"/>
      <c r="AYP599" s="271"/>
      <c r="AYQ599" s="271"/>
      <c r="AYR599" s="271"/>
      <c r="AYS599" s="395"/>
      <c r="AYT599" s="259"/>
      <c r="AYU599" s="259"/>
      <c r="AYV599" s="394"/>
      <c r="AYW599" s="394"/>
      <c r="AYX599" s="270"/>
      <c r="AYY599" s="263"/>
      <c r="AYZ599" s="271"/>
      <c r="AZA599" s="271"/>
      <c r="AZB599" s="271"/>
      <c r="AZC599" s="271"/>
      <c r="AZD599" s="271"/>
      <c r="AZE599" s="395"/>
      <c r="AZF599" s="259"/>
      <c r="AZG599" s="259"/>
      <c r="AZH599" s="394"/>
      <c r="AZI599" s="394"/>
      <c r="AZJ599" s="270"/>
      <c r="AZK599" s="263"/>
      <c r="AZL599" s="271"/>
      <c r="AZM599" s="271"/>
      <c r="AZN599" s="271"/>
      <c r="AZO599" s="271"/>
      <c r="AZP599" s="271"/>
      <c r="AZQ599" s="395"/>
      <c r="AZR599" s="259"/>
      <c r="AZS599" s="259"/>
      <c r="AZT599" s="394"/>
      <c r="AZU599" s="394"/>
      <c r="AZV599" s="270"/>
      <c r="AZW599" s="263"/>
      <c r="AZX599" s="271"/>
      <c r="AZY599" s="271"/>
      <c r="AZZ599" s="271"/>
      <c r="BAA599" s="271"/>
      <c r="BAB599" s="271"/>
      <c r="BAC599" s="395"/>
      <c r="BAD599" s="259"/>
      <c r="BAE599" s="259"/>
      <c r="BAF599" s="394"/>
      <c r="BAG599" s="394"/>
      <c r="BAH599" s="270"/>
      <c r="BAI599" s="263"/>
      <c r="BAJ599" s="271"/>
      <c r="BAK599" s="271"/>
      <c r="BAL599" s="271"/>
      <c r="BAM599" s="271"/>
      <c r="BAN599" s="271"/>
      <c r="BAO599" s="395"/>
      <c r="BAP599" s="259"/>
      <c r="BAQ599" s="259"/>
      <c r="BAR599" s="394"/>
      <c r="BAS599" s="394"/>
      <c r="BAT599" s="270"/>
      <c r="BAU599" s="263"/>
      <c r="BAV599" s="271"/>
      <c r="BAW599" s="271"/>
      <c r="BAX599" s="271"/>
      <c r="BAY599" s="271"/>
      <c r="BAZ599" s="271"/>
      <c r="BBA599" s="395"/>
      <c r="BBB599" s="259"/>
      <c r="BBC599" s="259"/>
      <c r="BBD599" s="394"/>
      <c r="BBE599" s="394"/>
      <c r="BBF599" s="270"/>
      <c r="BBG599" s="263"/>
      <c r="BBH599" s="271"/>
      <c r="BBI599" s="271"/>
      <c r="BBJ599" s="271"/>
      <c r="BBK599" s="271"/>
      <c r="BBL599" s="271"/>
      <c r="BBM599" s="395"/>
      <c r="BBN599" s="259"/>
      <c r="BBO599" s="259"/>
      <c r="BBP599" s="394"/>
      <c r="BBQ599" s="394"/>
      <c r="BBR599" s="270"/>
      <c r="BBS599" s="263"/>
      <c r="BBT599" s="271"/>
      <c r="BBU599" s="271"/>
      <c r="BBV599" s="271"/>
      <c r="BBW599" s="271"/>
      <c r="BBX599" s="271"/>
      <c r="BBY599" s="395"/>
      <c r="BBZ599" s="259"/>
      <c r="BCA599" s="259"/>
      <c r="BCB599" s="394"/>
      <c r="BCC599" s="394"/>
      <c r="BCD599" s="270"/>
      <c r="BCE599" s="263"/>
      <c r="BCF599" s="271"/>
      <c r="BCG599" s="271"/>
      <c r="BCH599" s="271"/>
      <c r="BCI599" s="271"/>
      <c r="BCJ599" s="271"/>
      <c r="BCK599" s="395"/>
      <c r="BCL599" s="259"/>
      <c r="BCM599" s="259"/>
      <c r="BCN599" s="394"/>
      <c r="BCO599" s="394"/>
      <c r="BCP599" s="270"/>
      <c r="BCQ599" s="263"/>
      <c r="BCR599" s="271"/>
      <c r="BCS599" s="271"/>
      <c r="BCT599" s="271"/>
      <c r="BCU599" s="271"/>
      <c r="BCV599" s="271"/>
      <c r="BCW599" s="395"/>
      <c r="BCX599" s="259"/>
      <c r="BCY599" s="259"/>
      <c r="BCZ599" s="394"/>
      <c r="BDA599" s="394"/>
      <c r="BDB599" s="270"/>
      <c r="BDC599" s="263"/>
      <c r="BDD599" s="271"/>
      <c r="BDE599" s="271"/>
      <c r="BDF599" s="271"/>
      <c r="BDG599" s="271"/>
      <c r="BDH599" s="271"/>
      <c r="BDI599" s="395"/>
      <c r="BDJ599" s="259"/>
      <c r="BDK599" s="259"/>
      <c r="BDL599" s="394"/>
      <c r="BDM599" s="394"/>
      <c r="BDN599" s="270"/>
      <c r="BDO599" s="263"/>
      <c r="BDP599" s="271"/>
      <c r="BDQ599" s="271"/>
      <c r="BDR599" s="271"/>
      <c r="BDS599" s="271"/>
      <c r="BDT599" s="271"/>
      <c r="BDU599" s="395"/>
      <c r="BDV599" s="259"/>
      <c r="BDW599" s="259"/>
      <c r="BDX599" s="394"/>
      <c r="BDY599" s="394"/>
      <c r="BDZ599" s="270"/>
      <c r="BEA599" s="263"/>
      <c r="BEB599" s="271"/>
      <c r="BEC599" s="271"/>
      <c r="BED599" s="271"/>
      <c r="BEE599" s="271"/>
      <c r="BEF599" s="271"/>
      <c r="BEG599" s="395"/>
      <c r="BEH599" s="259"/>
      <c r="BEI599" s="259"/>
      <c r="BEJ599" s="394"/>
      <c r="BEK599" s="394"/>
      <c r="BEL599" s="270"/>
      <c r="BEM599" s="263"/>
      <c r="BEN599" s="271"/>
      <c r="BEO599" s="271"/>
      <c r="BEP599" s="271"/>
      <c r="BEQ599" s="271"/>
      <c r="BER599" s="271"/>
      <c r="BES599" s="395"/>
      <c r="BET599" s="259"/>
      <c r="BEU599" s="259"/>
      <c r="BEV599" s="394"/>
      <c r="BEW599" s="394"/>
      <c r="BEX599" s="270"/>
      <c r="BEY599" s="263"/>
      <c r="BEZ599" s="271"/>
      <c r="BFA599" s="271"/>
      <c r="BFB599" s="271"/>
      <c r="BFC599" s="271"/>
      <c r="BFD599" s="271"/>
      <c r="BFE599" s="395"/>
      <c r="BFF599" s="259"/>
      <c r="BFG599" s="259"/>
      <c r="BFH599" s="394"/>
      <c r="BFI599" s="394"/>
      <c r="BFJ599" s="270"/>
      <c r="BFK599" s="263"/>
      <c r="BFL599" s="271"/>
      <c r="BFM599" s="271"/>
      <c r="BFN599" s="271"/>
      <c r="BFO599" s="271"/>
      <c r="BFP599" s="271"/>
      <c r="BFQ599" s="395"/>
      <c r="BFR599" s="259"/>
      <c r="BFS599" s="259"/>
      <c r="BFT599" s="394"/>
      <c r="BFU599" s="394"/>
      <c r="BFV599" s="270"/>
      <c r="BFW599" s="263"/>
      <c r="BFX599" s="271"/>
      <c r="BFY599" s="271"/>
      <c r="BFZ599" s="271"/>
      <c r="BGA599" s="271"/>
      <c r="BGB599" s="271"/>
      <c r="BGC599" s="395"/>
      <c r="BGD599" s="259"/>
      <c r="BGE599" s="259"/>
      <c r="BGF599" s="394"/>
      <c r="BGG599" s="394"/>
      <c r="BGH599" s="270"/>
      <c r="BGI599" s="263"/>
      <c r="BGJ599" s="271"/>
      <c r="BGK599" s="271"/>
      <c r="BGL599" s="271"/>
      <c r="BGM599" s="271"/>
      <c r="BGN599" s="271"/>
      <c r="BGO599" s="395"/>
      <c r="BGP599" s="259"/>
      <c r="BGQ599" s="259"/>
      <c r="BGR599" s="394"/>
      <c r="BGS599" s="394"/>
      <c r="BGT599" s="270"/>
      <c r="BGU599" s="263"/>
      <c r="BGV599" s="271"/>
      <c r="BGW599" s="271"/>
      <c r="BGX599" s="271"/>
      <c r="BGY599" s="271"/>
      <c r="BGZ599" s="271"/>
      <c r="BHA599" s="395"/>
      <c r="BHB599" s="259"/>
      <c r="BHC599" s="259"/>
      <c r="BHD599" s="394"/>
      <c r="BHE599" s="394"/>
      <c r="BHF599" s="270"/>
      <c r="BHG599" s="263"/>
      <c r="BHH599" s="271"/>
      <c r="BHI599" s="271"/>
      <c r="BHJ599" s="271"/>
      <c r="BHK599" s="271"/>
      <c r="BHL599" s="271"/>
      <c r="BHM599" s="395"/>
      <c r="BHN599" s="259"/>
      <c r="BHO599" s="259"/>
      <c r="BHP599" s="394"/>
      <c r="BHQ599" s="394"/>
      <c r="BHR599" s="270"/>
      <c r="BHS599" s="263"/>
      <c r="BHT599" s="271"/>
      <c r="BHU599" s="271"/>
      <c r="BHV599" s="271"/>
      <c r="BHW599" s="271"/>
      <c r="BHX599" s="271"/>
      <c r="BHY599" s="395"/>
      <c r="BHZ599" s="259"/>
      <c r="BIA599" s="259"/>
      <c r="BIB599" s="394"/>
      <c r="BIC599" s="394"/>
      <c r="BID599" s="270"/>
      <c r="BIE599" s="263"/>
      <c r="BIF599" s="271"/>
      <c r="BIG599" s="271"/>
      <c r="BIH599" s="271"/>
      <c r="BII599" s="271"/>
      <c r="BIJ599" s="271"/>
      <c r="BIK599" s="395"/>
      <c r="BIL599" s="259"/>
      <c r="BIM599" s="259"/>
      <c r="BIN599" s="394"/>
      <c r="BIO599" s="394"/>
      <c r="BIP599" s="270"/>
      <c r="BIQ599" s="263"/>
      <c r="BIR599" s="271"/>
      <c r="BIS599" s="271"/>
      <c r="BIT599" s="271"/>
      <c r="BIU599" s="271"/>
      <c r="BIV599" s="271"/>
      <c r="BIW599" s="395"/>
      <c r="BIX599" s="259"/>
      <c r="BIY599" s="259"/>
      <c r="BIZ599" s="394"/>
      <c r="BJA599" s="394"/>
      <c r="BJB599" s="270"/>
      <c r="BJC599" s="263"/>
      <c r="BJD599" s="271"/>
      <c r="BJE599" s="271"/>
      <c r="BJF599" s="271"/>
      <c r="BJG599" s="271"/>
      <c r="BJH599" s="271"/>
      <c r="BJI599" s="395"/>
      <c r="BJJ599" s="259"/>
      <c r="BJK599" s="259"/>
      <c r="BJL599" s="394"/>
      <c r="BJM599" s="394"/>
      <c r="BJN599" s="270"/>
      <c r="BJO599" s="263"/>
      <c r="BJP599" s="271"/>
      <c r="BJQ599" s="271"/>
      <c r="BJR599" s="271"/>
      <c r="BJS599" s="271"/>
      <c r="BJT599" s="271"/>
      <c r="BJU599" s="395"/>
      <c r="BJV599" s="259"/>
      <c r="BJW599" s="259"/>
      <c r="BJX599" s="394"/>
      <c r="BJY599" s="394"/>
      <c r="BJZ599" s="270"/>
      <c r="BKA599" s="263"/>
      <c r="BKB599" s="271"/>
      <c r="BKC599" s="271"/>
      <c r="BKD599" s="271"/>
      <c r="BKE599" s="271"/>
      <c r="BKF599" s="271"/>
      <c r="BKG599" s="395"/>
      <c r="BKH599" s="259"/>
      <c r="BKI599" s="259"/>
      <c r="BKJ599" s="394"/>
      <c r="BKK599" s="394"/>
      <c r="BKL599" s="270"/>
      <c r="BKM599" s="263"/>
      <c r="BKN599" s="271"/>
      <c r="BKO599" s="271"/>
      <c r="BKP599" s="271"/>
      <c r="BKQ599" s="271"/>
      <c r="BKR599" s="271"/>
      <c r="BKS599" s="395"/>
      <c r="BKT599" s="259"/>
      <c r="BKU599" s="259"/>
      <c r="BKV599" s="394"/>
      <c r="BKW599" s="394"/>
      <c r="BKX599" s="270"/>
      <c r="BKY599" s="263"/>
      <c r="BKZ599" s="271"/>
      <c r="BLA599" s="271"/>
      <c r="BLB599" s="271"/>
      <c r="BLC599" s="271"/>
      <c r="BLD599" s="271"/>
      <c r="BLE599" s="395"/>
      <c r="BLF599" s="259"/>
      <c r="BLG599" s="259"/>
      <c r="BLH599" s="394"/>
      <c r="BLI599" s="394"/>
      <c r="BLJ599" s="270"/>
      <c r="BLK599" s="263"/>
      <c r="BLL599" s="271"/>
      <c r="BLM599" s="271"/>
      <c r="BLN599" s="271"/>
      <c r="BLO599" s="271"/>
      <c r="BLP599" s="271"/>
      <c r="BLQ599" s="395"/>
      <c r="BLR599" s="259"/>
      <c r="BLS599" s="259"/>
      <c r="BLT599" s="394"/>
      <c r="BLU599" s="394"/>
      <c r="BLV599" s="270"/>
      <c r="BLW599" s="263"/>
      <c r="BLX599" s="271"/>
      <c r="BLY599" s="271"/>
      <c r="BLZ599" s="271"/>
      <c r="BMA599" s="271"/>
      <c r="BMB599" s="271"/>
      <c r="BMC599" s="395"/>
      <c r="BMD599" s="259"/>
      <c r="BME599" s="259"/>
      <c r="BMF599" s="394"/>
      <c r="BMG599" s="394"/>
      <c r="BMH599" s="270"/>
      <c r="BMI599" s="263"/>
      <c r="BMJ599" s="271"/>
      <c r="BMK599" s="271"/>
      <c r="BML599" s="271"/>
      <c r="BMM599" s="271"/>
      <c r="BMN599" s="271"/>
      <c r="BMO599" s="395"/>
      <c r="BMP599" s="259"/>
      <c r="BMQ599" s="259"/>
      <c r="BMR599" s="394"/>
      <c r="BMS599" s="394"/>
      <c r="BMT599" s="270"/>
      <c r="BMU599" s="263"/>
      <c r="BMV599" s="271"/>
      <c r="BMW599" s="271"/>
      <c r="BMX599" s="271"/>
      <c r="BMY599" s="271"/>
      <c r="BMZ599" s="271"/>
      <c r="BNA599" s="395"/>
      <c r="BNB599" s="259"/>
      <c r="BNC599" s="259"/>
      <c r="BND599" s="394"/>
      <c r="BNE599" s="394"/>
      <c r="BNF599" s="270"/>
      <c r="BNG599" s="263"/>
      <c r="BNH599" s="271"/>
      <c r="BNI599" s="271"/>
      <c r="BNJ599" s="271"/>
      <c r="BNK599" s="271"/>
      <c r="BNL599" s="271"/>
      <c r="BNM599" s="395"/>
      <c r="BNN599" s="259"/>
      <c r="BNO599" s="259"/>
      <c r="BNP599" s="394"/>
      <c r="BNQ599" s="394"/>
      <c r="BNR599" s="270"/>
      <c r="BNS599" s="263"/>
      <c r="BNT599" s="271"/>
      <c r="BNU599" s="271"/>
      <c r="BNV599" s="271"/>
      <c r="BNW599" s="271"/>
      <c r="BNX599" s="271"/>
      <c r="BNY599" s="395"/>
      <c r="BNZ599" s="259"/>
      <c r="BOA599" s="259"/>
      <c r="BOB599" s="394"/>
      <c r="BOC599" s="394"/>
      <c r="BOD599" s="270"/>
      <c r="BOE599" s="263"/>
      <c r="BOF599" s="271"/>
      <c r="BOG599" s="271"/>
      <c r="BOH599" s="271"/>
      <c r="BOI599" s="271"/>
      <c r="BOJ599" s="271"/>
      <c r="BOK599" s="395"/>
      <c r="BOL599" s="259"/>
      <c r="BOM599" s="259"/>
      <c r="BON599" s="394"/>
      <c r="BOO599" s="394"/>
      <c r="BOP599" s="270"/>
      <c r="BOQ599" s="263"/>
      <c r="BOR599" s="271"/>
      <c r="BOS599" s="271"/>
      <c r="BOT599" s="271"/>
      <c r="BOU599" s="271"/>
      <c r="BOV599" s="271"/>
      <c r="BOW599" s="395"/>
      <c r="BOX599" s="259"/>
      <c r="BOY599" s="259"/>
      <c r="BOZ599" s="394"/>
      <c r="BPA599" s="394"/>
      <c r="BPB599" s="270"/>
      <c r="BPC599" s="263"/>
      <c r="BPD599" s="271"/>
      <c r="BPE599" s="271"/>
      <c r="BPF599" s="271"/>
      <c r="BPG599" s="271"/>
      <c r="BPH599" s="271"/>
      <c r="BPI599" s="395"/>
      <c r="BPJ599" s="259"/>
      <c r="BPK599" s="259"/>
      <c r="BPL599" s="394"/>
      <c r="BPM599" s="394"/>
      <c r="BPN599" s="270"/>
      <c r="BPO599" s="263"/>
      <c r="BPP599" s="271"/>
      <c r="BPQ599" s="271"/>
      <c r="BPR599" s="271"/>
      <c r="BPS599" s="271"/>
      <c r="BPT599" s="271"/>
      <c r="BPU599" s="395"/>
      <c r="BPV599" s="259"/>
      <c r="BPW599" s="259"/>
      <c r="BPX599" s="394"/>
      <c r="BPY599" s="394"/>
      <c r="BPZ599" s="270"/>
      <c r="BQA599" s="263"/>
      <c r="BQB599" s="271"/>
      <c r="BQC599" s="271"/>
      <c r="BQD599" s="271"/>
      <c r="BQE599" s="271"/>
      <c r="BQF599" s="271"/>
      <c r="BQG599" s="395"/>
      <c r="BQH599" s="259"/>
      <c r="BQI599" s="259"/>
      <c r="BQJ599" s="394"/>
      <c r="BQK599" s="394"/>
      <c r="BQL599" s="270"/>
      <c r="BQM599" s="263"/>
      <c r="BQN599" s="271"/>
      <c r="BQO599" s="271"/>
      <c r="BQP599" s="271"/>
      <c r="BQQ599" s="271"/>
      <c r="BQR599" s="271"/>
      <c r="BQS599" s="395"/>
      <c r="BQT599" s="259"/>
      <c r="BQU599" s="259"/>
      <c r="BQV599" s="394"/>
      <c r="BQW599" s="394"/>
      <c r="BQX599" s="270"/>
      <c r="BQY599" s="263"/>
      <c r="BQZ599" s="271"/>
      <c r="BRA599" s="271"/>
      <c r="BRB599" s="271"/>
      <c r="BRC599" s="271"/>
      <c r="BRD599" s="271"/>
      <c r="BRE599" s="395"/>
      <c r="BRF599" s="259"/>
      <c r="BRG599" s="259"/>
      <c r="BRH599" s="394"/>
      <c r="BRI599" s="394"/>
      <c r="BRJ599" s="270"/>
      <c r="BRK599" s="263"/>
      <c r="BRL599" s="271"/>
      <c r="BRM599" s="271"/>
      <c r="BRN599" s="271"/>
      <c r="BRO599" s="271"/>
      <c r="BRP599" s="271"/>
      <c r="BRQ599" s="395"/>
      <c r="BRR599" s="259"/>
      <c r="BRS599" s="259"/>
      <c r="BRT599" s="394"/>
      <c r="BRU599" s="394"/>
      <c r="BRV599" s="270"/>
      <c r="BRW599" s="263"/>
      <c r="BRX599" s="271"/>
      <c r="BRY599" s="271"/>
      <c r="BRZ599" s="271"/>
      <c r="BSA599" s="271"/>
      <c r="BSB599" s="271"/>
      <c r="BSC599" s="395"/>
      <c r="BSD599" s="259"/>
      <c r="BSE599" s="259"/>
      <c r="BSF599" s="394"/>
      <c r="BSG599" s="394"/>
      <c r="BSH599" s="270"/>
      <c r="BSI599" s="263"/>
      <c r="BSJ599" s="271"/>
      <c r="BSK599" s="271"/>
      <c r="BSL599" s="271"/>
      <c r="BSM599" s="271"/>
      <c r="BSN599" s="271"/>
      <c r="BSO599" s="395"/>
      <c r="BSP599" s="259"/>
      <c r="BSQ599" s="259"/>
      <c r="BSR599" s="394"/>
      <c r="BSS599" s="394"/>
      <c r="BST599" s="270"/>
      <c r="BSU599" s="263"/>
      <c r="BSV599" s="271"/>
      <c r="BSW599" s="271"/>
      <c r="BSX599" s="271"/>
      <c r="BSY599" s="271"/>
      <c r="BSZ599" s="271"/>
      <c r="BTA599" s="395"/>
      <c r="BTB599" s="259"/>
      <c r="BTC599" s="259"/>
      <c r="BTD599" s="394"/>
      <c r="BTE599" s="394"/>
      <c r="BTF599" s="270"/>
      <c r="BTG599" s="263"/>
      <c r="BTH599" s="271"/>
      <c r="BTI599" s="271"/>
      <c r="BTJ599" s="271"/>
      <c r="BTK599" s="271"/>
      <c r="BTL599" s="271"/>
      <c r="BTM599" s="395"/>
      <c r="BTN599" s="259"/>
      <c r="BTO599" s="259"/>
      <c r="BTP599" s="394"/>
      <c r="BTQ599" s="394"/>
      <c r="BTR599" s="270"/>
      <c r="BTS599" s="263"/>
      <c r="BTT599" s="271"/>
      <c r="BTU599" s="271"/>
      <c r="BTV599" s="271"/>
      <c r="BTW599" s="271"/>
      <c r="BTX599" s="271"/>
      <c r="BTY599" s="395"/>
      <c r="BTZ599" s="259"/>
      <c r="BUA599" s="259"/>
      <c r="BUB599" s="394"/>
      <c r="BUC599" s="394"/>
      <c r="BUD599" s="270"/>
      <c r="BUE599" s="263"/>
      <c r="BUF599" s="271"/>
      <c r="BUG599" s="271"/>
      <c r="BUH599" s="271"/>
      <c r="BUI599" s="271"/>
      <c r="BUJ599" s="271"/>
      <c r="BUK599" s="395"/>
      <c r="BUL599" s="259"/>
      <c r="BUM599" s="259"/>
      <c r="BUN599" s="394"/>
      <c r="BUO599" s="394"/>
      <c r="BUP599" s="270"/>
      <c r="BUQ599" s="263"/>
      <c r="BUR599" s="271"/>
      <c r="BUS599" s="271"/>
      <c r="BUT599" s="271"/>
      <c r="BUU599" s="271"/>
      <c r="BUV599" s="271"/>
      <c r="BUW599" s="395"/>
      <c r="BUX599" s="259"/>
      <c r="BUY599" s="259"/>
      <c r="BUZ599" s="394"/>
      <c r="BVA599" s="394"/>
      <c r="BVB599" s="270"/>
      <c r="BVC599" s="263"/>
      <c r="BVD599" s="271"/>
      <c r="BVE599" s="271"/>
      <c r="BVF599" s="271"/>
      <c r="BVG599" s="271"/>
      <c r="BVH599" s="271"/>
      <c r="BVI599" s="395"/>
      <c r="BVJ599" s="259"/>
      <c r="BVK599" s="259"/>
      <c r="BVL599" s="394"/>
      <c r="BVM599" s="394"/>
      <c r="BVN599" s="270"/>
      <c r="BVO599" s="263"/>
      <c r="BVP599" s="271"/>
      <c r="BVQ599" s="271"/>
      <c r="BVR599" s="271"/>
      <c r="BVS599" s="271"/>
      <c r="BVT599" s="271"/>
      <c r="BVU599" s="395"/>
      <c r="BVV599" s="259"/>
      <c r="BVW599" s="259"/>
      <c r="BVX599" s="394"/>
      <c r="BVY599" s="394"/>
      <c r="BVZ599" s="270"/>
      <c r="BWA599" s="263"/>
      <c r="BWB599" s="271"/>
      <c r="BWC599" s="271"/>
      <c r="BWD599" s="271"/>
      <c r="BWE599" s="271"/>
      <c r="BWF599" s="271"/>
      <c r="BWG599" s="395"/>
      <c r="BWH599" s="259"/>
      <c r="BWI599" s="259"/>
      <c r="BWJ599" s="394"/>
      <c r="BWK599" s="394"/>
      <c r="BWL599" s="270"/>
      <c r="BWM599" s="263"/>
      <c r="BWN599" s="271"/>
      <c r="BWO599" s="271"/>
      <c r="BWP599" s="271"/>
      <c r="BWQ599" s="271"/>
      <c r="BWR599" s="271"/>
      <c r="BWS599" s="395"/>
      <c r="BWT599" s="259"/>
      <c r="BWU599" s="259"/>
      <c r="BWV599" s="394"/>
      <c r="BWW599" s="394"/>
      <c r="BWX599" s="270"/>
      <c r="BWY599" s="263"/>
      <c r="BWZ599" s="271"/>
      <c r="BXA599" s="271"/>
      <c r="BXB599" s="271"/>
      <c r="BXC599" s="271"/>
      <c r="BXD599" s="271"/>
      <c r="BXE599" s="395"/>
      <c r="BXF599" s="259"/>
      <c r="BXG599" s="259"/>
      <c r="BXH599" s="394"/>
      <c r="BXI599" s="394"/>
      <c r="BXJ599" s="270"/>
      <c r="BXK599" s="263"/>
      <c r="BXL599" s="271"/>
      <c r="BXM599" s="271"/>
      <c r="BXN599" s="271"/>
      <c r="BXO599" s="271"/>
      <c r="BXP599" s="271"/>
      <c r="BXQ599" s="395"/>
      <c r="BXR599" s="259"/>
      <c r="BXS599" s="259"/>
      <c r="BXT599" s="394"/>
      <c r="BXU599" s="394"/>
      <c r="BXV599" s="270"/>
      <c r="BXW599" s="263"/>
      <c r="BXX599" s="271"/>
      <c r="BXY599" s="271"/>
      <c r="BXZ599" s="271"/>
      <c r="BYA599" s="271"/>
      <c r="BYB599" s="271"/>
      <c r="BYC599" s="395"/>
      <c r="BYD599" s="259"/>
      <c r="BYE599" s="259"/>
      <c r="BYF599" s="394"/>
      <c r="BYG599" s="394"/>
      <c r="BYH599" s="270"/>
      <c r="BYI599" s="263"/>
      <c r="BYJ599" s="271"/>
      <c r="BYK599" s="271"/>
      <c r="BYL599" s="271"/>
      <c r="BYM599" s="271"/>
      <c r="BYN599" s="271"/>
      <c r="BYO599" s="395"/>
      <c r="BYP599" s="259"/>
      <c r="BYQ599" s="259"/>
      <c r="BYR599" s="394"/>
      <c r="BYS599" s="394"/>
      <c r="BYT599" s="270"/>
      <c r="BYU599" s="263"/>
      <c r="BYV599" s="271"/>
      <c r="BYW599" s="271"/>
      <c r="BYX599" s="271"/>
      <c r="BYY599" s="271"/>
      <c r="BYZ599" s="271"/>
      <c r="BZA599" s="395"/>
      <c r="BZB599" s="259"/>
      <c r="BZC599" s="259"/>
      <c r="BZD599" s="394"/>
      <c r="BZE599" s="394"/>
      <c r="BZF599" s="270"/>
      <c r="BZG599" s="263"/>
      <c r="BZH599" s="271"/>
      <c r="BZI599" s="271"/>
      <c r="BZJ599" s="271"/>
      <c r="BZK599" s="271"/>
      <c r="BZL599" s="271"/>
      <c r="BZM599" s="395"/>
      <c r="BZN599" s="259"/>
      <c r="BZO599" s="259"/>
      <c r="BZP599" s="394"/>
      <c r="BZQ599" s="394"/>
      <c r="BZR599" s="270"/>
      <c r="BZS599" s="263"/>
      <c r="BZT599" s="271"/>
      <c r="BZU599" s="271"/>
      <c r="BZV599" s="271"/>
      <c r="BZW599" s="271"/>
      <c r="BZX599" s="271"/>
      <c r="BZY599" s="395"/>
      <c r="BZZ599" s="259"/>
      <c r="CAA599" s="259"/>
      <c r="CAB599" s="394"/>
      <c r="CAC599" s="394"/>
      <c r="CAD599" s="270"/>
      <c r="CAE599" s="263"/>
      <c r="CAF599" s="271"/>
      <c r="CAG599" s="271"/>
      <c r="CAH599" s="271"/>
      <c r="CAI599" s="271"/>
      <c r="CAJ599" s="271"/>
      <c r="CAK599" s="395"/>
      <c r="CAL599" s="259"/>
      <c r="CAM599" s="259"/>
      <c r="CAN599" s="394"/>
      <c r="CAO599" s="394"/>
      <c r="CAP599" s="270"/>
      <c r="CAQ599" s="263"/>
      <c r="CAR599" s="271"/>
      <c r="CAS599" s="271"/>
      <c r="CAT599" s="271"/>
      <c r="CAU599" s="271"/>
      <c r="CAV599" s="271"/>
      <c r="CAW599" s="395"/>
      <c r="CAX599" s="259"/>
      <c r="CAY599" s="259"/>
      <c r="CAZ599" s="394"/>
      <c r="CBA599" s="394"/>
      <c r="CBB599" s="270"/>
      <c r="CBC599" s="263"/>
      <c r="CBD599" s="271"/>
      <c r="CBE599" s="271"/>
      <c r="CBF599" s="271"/>
      <c r="CBG599" s="271"/>
      <c r="CBH599" s="271"/>
      <c r="CBI599" s="395"/>
      <c r="CBJ599" s="259"/>
      <c r="CBK599" s="259"/>
      <c r="CBL599" s="394"/>
      <c r="CBM599" s="394"/>
      <c r="CBN599" s="270"/>
      <c r="CBO599" s="263"/>
      <c r="CBP599" s="271"/>
      <c r="CBQ599" s="271"/>
      <c r="CBR599" s="271"/>
      <c r="CBS599" s="271"/>
      <c r="CBT599" s="271"/>
      <c r="CBU599" s="395"/>
      <c r="CBV599" s="259"/>
      <c r="CBW599" s="259"/>
      <c r="CBX599" s="394"/>
      <c r="CBY599" s="394"/>
      <c r="CBZ599" s="270"/>
      <c r="CCA599" s="263"/>
      <c r="CCB599" s="271"/>
      <c r="CCC599" s="271"/>
      <c r="CCD599" s="271"/>
      <c r="CCE599" s="271"/>
      <c r="CCF599" s="271"/>
      <c r="CCG599" s="395"/>
      <c r="CCH599" s="259"/>
      <c r="CCI599" s="259"/>
      <c r="CCJ599" s="394"/>
      <c r="CCK599" s="394"/>
      <c r="CCL599" s="270"/>
      <c r="CCM599" s="263"/>
      <c r="CCN599" s="271"/>
      <c r="CCO599" s="271"/>
      <c r="CCP599" s="271"/>
      <c r="CCQ599" s="271"/>
      <c r="CCR599" s="271"/>
      <c r="CCS599" s="395"/>
      <c r="CCT599" s="259"/>
      <c r="CCU599" s="259"/>
      <c r="CCV599" s="394"/>
      <c r="CCW599" s="394"/>
      <c r="CCX599" s="270"/>
      <c r="CCY599" s="263"/>
      <c r="CCZ599" s="271"/>
      <c r="CDA599" s="271"/>
      <c r="CDB599" s="271"/>
      <c r="CDC599" s="271"/>
      <c r="CDD599" s="271"/>
      <c r="CDE599" s="395"/>
      <c r="CDF599" s="259"/>
      <c r="CDG599" s="259"/>
      <c r="CDH599" s="394"/>
      <c r="CDI599" s="394"/>
      <c r="CDJ599" s="270"/>
      <c r="CDK599" s="263"/>
      <c r="CDL599" s="271"/>
      <c r="CDM599" s="271"/>
      <c r="CDN599" s="271"/>
      <c r="CDO599" s="271"/>
      <c r="CDP599" s="271"/>
      <c r="CDQ599" s="395"/>
      <c r="CDR599" s="259"/>
      <c r="CDS599" s="259"/>
      <c r="CDT599" s="394"/>
      <c r="CDU599" s="394"/>
      <c r="CDV599" s="270"/>
      <c r="CDW599" s="263"/>
      <c r="CDX599" s="271"/>
      <c r="CDY599" s="271"/>
      <c r="CDZ599" s="271"/>
      <c r="CEA599" s="271"/>
      <c r="CEB599" s="271"/>
      <c r="CEC599" s="395"/>
      <c r="CED599" s="259"/>
      <c r="CEE599" s="259"/>
      <c r="CEF599" s="394"/>
      <c r="CEG599" s="394"/>
      <c r="CEH599" s="270"/>
      <c r="CEI599" s="263"/>
      <c r="CEJ599" s="271"/>
      <c r="CEK599" s="271"/>
      <c r="CEL599" s="271"/>
      <c r="CEM599" s="271"/>
      <c r="CEN599" s="271"/>
      <c r="CEO599" s="395"/>
      <c r="CEP599" s="259"/>
      <c r="CEQ599" s="259"/>
      <c r="CER599" s="394"/>
      <c r="CES599" s="394"/>
      <c r="CET599" s="270"/>
      <c r="CEU599" s="263"/>
      <c r="CEV599" s="271"/>
      <c r="CEW599" s="271"/>
      <c r="CEX599" s="271"/>
      <c r="CEY599" s="271"/>
      <c r="CEZ599" s="271"/>
      <c r="CFA599" s="395"/>
      <c r="CFB599" s="259"/>
      <c r="CFC599" s="259"/>
      <c r="CFD599" s="394"/>
      <c r="CFE599" s="394"/>
      <c r="CFF599" s="270"/>
      <c r="CFG599" s="263"/>
      <c r="CFH599" s="271"/>
      <c r="CFI599" s="271"/>
      <c r="CFJ599" s="271"/>
      <c r="CFK599" s="271"/>
      <c r="CFL599" s="271"/>
      <c r="CFM599" s="395"/>
      <c r="CFN599" s="259"/>
      <c r="CFO599" s="259"/>
      <c r="CFP599" s="394"/>
      <c r="CFQ599" s="394"/>
      <c r="CFR599" s="270"/>
      <c r="CFS599" s="263"/>
      <c r="CFT599" s="271"/>
      <c r="CFU599" s="271"/>
      <c r="CFV599" s="271"/>
      <c r="CFW599" s="271"/>
      <c r="CFX599" s="271"/>
      <c r="CFY599" s="395"/>
      <c r="CFZ599" s="259"/>
      <c r="CGA599" s="259"/>
      <c r="CGB599" s="394"/>
      <c r="CGC599" s="394"/>
      <c r="CGD599" s="270"/>
      <c r="CGE599" s="263"/>
      <c r="CGF599" s="271"/>
      <c r="CGG599" s="271"/>
      <c r="CGH599" s="271"/>
      <c r="CGI599" s="271"/>
      <c r="CGJ599" s="271"/>
      <c r="CGK599" s="395"/>
      <c r="CGL599" s="259"/>
      <c r="CGM599" s="259"/>
      <c r="CGN599" s="394"/>
      <c r="CGO599" s="394"/>
      <c r="CGP599" s="270"/>
      <c r="CGQ599" s="263"/>
      <c r="CGR599" s="271"/>
      <c r="CGS599" s="271"/>
      <c r="CGT599" s="271"/>
      <c r="CGU599" s="271"/>
      <c r="CGV599" s="271"/>
      <c r="CGW599" s="395"/>
      <c r="CGX599" s="259"/>
      <c r="CGY599" s="259"/>
      <c r="CGZ599" s="394"/>
      <c r="CHA599" s="394"/>
      <c r="CHB599" s="270"/>
      <c r="CHC599" s="263"/>
      <c r="CHD599" s="271"/>
      <c r="CHE599" s="271"/>
      <c r="CHF599" s="271"/>
      <c r="CHG599" s="271"/>
      <c r="CHH599" s="271"/>
      <c r="CHI599" s="395"/>
      <c r="CHJ599" s="259"/>
      <c r="CHK599" s="259"/>
      <c r="CHL599" s="394"/>
      <c r="CHM599" s="394"/>
      <c r="CHN599" s="270"/>
      <c r="CHO599" s="263"/>
      <c r="CHP599" s="271"/>
      <c r="CHQ599" s="271"/>
      <c r="CHR599" s="271"/>
      <c r="CHS599" s="271"/>
      <c r="CHT599" s="271"/>
      <c r="CHU599" s="395"/>
      <c r="CHV599" s="259"/>
      <c r="CHW599" s="259"/>
      <c r="CHX599" s="394"/>
      <c r="CHY599" s="394"/>
      <c r="CHZ599" s="270"/>
      <c r="CIA599" s="263"/>
      <c r="CIB599" s="271"/>
      <c r="CIC599" s="271"/>
      <c r="CID599" s="271"/>
      <c r="CIE599" s="271"/>
      <c r="CIF599" s="271"/>
      <c r="CIG599" s="395"/>
      <c r="CIH599" s="259"/>
      <c r="CII599" s="259"/>
      <c r="CIJ599" s="394"/>
      <c r="CIK599" s="394"/>
      <c r="CIL599" s="270"/>
      <c r="CIM599" s="263"/>
      <c r="CIN599" s="271"/>
      <c r="CIO599" s="271"/>
      <c r="CIP599" s="271"/>
      <c r="CIQ599" s="271"/>
      <c r="CIR599" s="271"/>
      <c r="CIS599" s="395"/>
      <c r="CIT599" s="259"/>
      <c r="CIU599" s="259"/>
      <c r="CIV599" s="394"/>
      <c r="CIW599" s="394"/>
      <c r="CIX599" s="270"/>
      <c r="CIY599" s="263"/>
      <c r="CIZ599" s="271"/>
      <c r="CJA599" s="271"/>
      <c r="CJB599" s="271"/>
      <c r="CJC599" s="271"/>
      <c r="CJD599" s="271"/>
      <c r="CJE599" s="395"/>
      <c r="CJF599" s="259"/>
      <c r="CJG599" s="259"/>
      <c r="CJH599" s="394"/>
      <c r="CJI599" s="394"/>
      <c r="CJJ599" s="270"/>
      <c r="CJK599" s="263"/>
      <c r="CJL599" s="271"/>
      <c r="CJM599" s="271"/>
      <c r="CJN599" s="271"/>
      <c r="CJO599" s="271"/>
      <c r="CJP599" s="271"/>
      <c r="CJQ599" s="395"/>
      <c r="CJR599" s="259"/>
      <c r="CJS599" s="259"/>
      <c r="CJT599" s="394"/>
      <c r="CJU599" s="394"/>
      <c r="CJV599" s="270"/>
      <c r="CJW599" s="263"/>
      <c r="CJX599" s="271"/>
      <c r="CJY599" s="271"/>
      <c r="CJZ599" s="271"/>
      <c r="CKA599" s="271"/>
      <c r="CKB599" s="271"/>
      <c r="CKC599" s="395"/>
      <c r="CKD599" s="259"/>
      <c r="CKE599" s="259"/>
      <c r="CKF599" s="394"/>
      <c r="CKG599" s="394"/>
      <c r="CKH599" s="270"/>
      <c r="CKI599" s="263"/>
      <c r="CKJ599" s="271"/>
      <c r="CKK599" s="271"/>
      <c r="CKL599" s="271"/>
      <c r="CKM599" s="271"/>
      <c r="CKN599" s="271"/>
      <c r="CKO599" s="395"/>
      <c r="CKP599" s="259"/>
      <c r="CKQ599" s="259"/>
      <c r="CKR599" s="394"/>
      <c r="CKS599" s="394"/>
      <c r="CKT599" s="270"/>
      <c r="CKU599" s="263"/>
      <c r="CKV599" s="271"/>
      <c r="CKW599" s="271"/>
      <c r="CKX599" s="271"/>
      <c r="CKY599" s="271"/>
      <c r="CKZ599" s="271"/>
      <c r="CLA599" s="395"/>
      <c r="CLB599" s="259"/>
      <c r="CLC599" s="259"/>
      <c r="CLD599" s="394"/>
      <c r="CLE599" s="394"/>
      <c r="CLF599" s="270"/>
      <c r="CLG599" s="263"/>
      <c r="CLH599" s="271"/>
      <c r="CLI599" s="271"/>
      <c r="CLJ599" s="271"/>
      <c r="CLK599" s="271"/>
      <c r="CLL599" s="271"/>
      <c r="CLM599" s="395"/>
      <c r="CLN599" s="259"/>
      <c r="CLO599" s="259"/>
      <c r="CLP599" s="394"/>
      <c r="CLQ599" s="394"/>
      <c r="CLR599" s="270"/>
      <c r="CLS599" s="263"/>
      <c r="CLT599" s="271"/>
      <c r="CLU599" s="271"/>
      <c r="CLV599" s="271"/>
      <c r="CLW599" s="271"/>
      <c r="CLX599" s="271"/>
      <c r="CLY599" s="395"/>
      <c r="CLZ599" s="259"/>
      <c r="CMA599" s="259"/>
      <c r="CMB599" s="394"/>
      <c r="CMC599" s="394"/>
      <c r="CMD599" s="270"/>
      <c r="CME599" s="263"/>
      <c r="CMF599" s="271"/>
      <c r="CMG599" s="271"/>
      <c r="CMH599" s="271"/>
      <c r="CMI599" s="271"/>
      <c r="CMJ599" s="271"/>
      <c r="CMK599" s="395"/>
      <c r="CML599" s="259"/>
      <c r="CMM599" s="259"/>
      <c r="CMN599" s="394"/>
      <c r="CMO599" s="394"/>
      <c r="CMP599" s="270"/>
      <c r="CMQ599" s="263"/>
      <c r="CMR599" s="271"/>
      <c r="CMS599" s="271"/>
      <c r="CMT599" s="271"/>
      <c r="CMU599" s="271"/>
      <c r="CMV599" s="271"/>
      <c r="CMW599" s="395"/>
      <c r="CMX599" s="259"/>
      <c r="CMY599" s="259"/>
      <c r="CMZ599" s="394"/>
      <c r="CNA599" s="394"/>
      <c r="CNB599" s="270"/>
      <c r="CNC599" s="263"/>
      <c r="CND599" s="271"/>
      <c r="CNE599" s="271"/>
      <c r="CNF599" s="271"/>
      <c r="CNG599" s="271"/>
      <c r="CNH599" s="271"/>
      <c r="CNI599" s="395"/>
      <c r="CNJ599" s="259"/>
      <c r="CNK599" s="259"/>
      <c r="CNL599" s="394"/>
      <c r="CNM599" s="394"/>
      <c r="CNN599" s="270"/>
      <c r="CNO599" s="263"/>
      <c r="CNP599" s="271"/>
      <c r="CNQ599" s="271"/>
      <c r="CNR599" s="271"/>
      <c r="CNS599" s="271"/>
      <c r="CNT599" s="271"/>
      <c r="CNU599" s="395"/>
      <c r="CNV599" s="259"/>
      <c r="CNW599" s="259"/>
      <c r="CNX599" s="394"/>
      <c r="CNY599" s="394"/>
      <c r="CNZ599" s="270"/>
      <c r="COA599" s="263"/>
      <c r="COB599" s="271"/>
      <c r="COC599" s="271"/>
      <c r="COD599" s="271"/>
      <c r="COE599" s="271"/>
      <c r="COF599" s="271"/>
      <c r="COG599" s="395"/>
      <c r="COH599" s="259"/>
      <c r="COI599" s="259"/>
      <c r="COJ599" s="394"/>
      <c r="COK599" s="394"/>
      <c r="COL599" s="270"/>
      <c r="COM599" s="263"/>
      <c r="CON599" s="271"/>
      <c r="COO599" s="271"/>
      <c r="COP599" s="271"/>
      <c r="COQ599" s="271"/>
      <c r="COR599" s="271"/>
      <c r="COS599" s="395"/>
      <c r="COT599" s="259"/>
      <c r="COU599" s="259"/>
      <c r="COV599" s="394"/>
      <c r="COW599" s="394"/>
      <c r="COX599" s="270"/>
      <c r="COY599" s="263"/>
      <c r="COZ599" s="271"/>
      <c r="CPA599" s="271"/>
      <c r="CPB599" s="271"/>
      <c r="CPC599" s="271"/>
      <c r="CPD599" s="271"/>
      <c r="CPE599" s="395"/>
      <c r="CPF599" s="259"/>
      <c r="CPG599" s="259"/>
      <c r="CPH599" s="394"/>
      <c r="CPI599" s="394"/>
      <c r="CPJ599" s="270"/>
      <c r="CPK599" s="263"/>
      <c r="CPL599" s="271"/>
      <c r="CPM599" s="271"/>
      <c r="CPN599" s="271"/>
      <c r="CPO599" s="271"/>
      <c r="CPP599" s="271"/>
      <c r="CPQ599" s="395"/>
      <c r="CPR599" s="259"/>
      <c r="CPS599" s="259"/>
      <c r="CPT599" s="394"/>
      <c r="CPU599" s="394"/>
      <c r="CPV599" s="270"/>
      <c r="CPW599" s="263"/>
      <c r="CPX599" s="271"/>
      <c r="CPY599" s="271"/>
      <c r="CPZ599" s="271"/>
      <c r="CQA599" s="271"/>
      <c r="CQB599" s="271"/>
      <c r="CQC599" s="395"/>
      <c r="CQD599" s="259"/>
      <c r="CQE599" s="259"/>
      <c r="CQF599" s="394"/>
      <c r="CQG599" s="394"/>
      <c r="CQH599" s="270"/>
      <c r="CQI599" s="263"/>
      <c r="CQJ599" s="271"/>
      <c r="CQK599" s="271"/>
      <c r="CQL599" s="271"/>
      <c r="CQM599" s="271"/>
      <c r="CQN599" s="271"/>
      <c r="CQO599" s="395"/>
      <c r="CQP599" s="259"/>
      <c r="CQQ599" s="259"/>
      <c r="CQR599" s="394"/>
      <c r="CQS599" s="394"/>
      <c r="CQT599" s="270"/>
      <c r="CQU599" s="263"/>
      <c r="CQV599" s="271"/>
      <c r="CQW599" s="271"/>
      <c r="CQX599" s="271"/>
      <c r="CQY599" s="271"/>
      <c r="CQZ599" s="271"/>
      <c r="CRA599" s="395"/>
      <c r="CRB599" s="259"/>
      <c r="CRC599" s="259"/>
      <c r="CRD599" s="394"/>
      <c r="CRE599" s="394"/>
      <c r="CRF599" s="270"/>
      <c r="CRG599" s="263"/>
      <c r="CRH599" s="271"/>
      <c r="CRI599" s="271"/>
      <c r="CRJ599" s="271"/>
      <c r="CRK599" s="271"/>
      <c r="CRL599" s="271"/>
      <c r="CRM599" s="395"/>
      <c r="CRN599" s="259"/>
      <c r="CRO599" s="259"/>
      <c r="CRP599" s="394"/>
      <c r="CRQ599" s="394"/>
      <c r="CRR599" s="270"/>
      <c r="CRS599" s="263"/>
      <c r="CRT599" s="271"/>
      <c r="CRU599" s="271"/>
      <c r="CRV599" s="271"/>
      <c r="CRW599" s="271"/>
      <c r="CRX599" s="271"/>
      <c r="CRY599" s="395"/>
      <c r="CRZ599" s="259"/>
      <c r="CSA599" s="259"/>
      <c r="CSB599" s="394"/>
      <c r="CSC599" s="394"/>
      <c r="CSD599" s="270"/>
      <c r="CSE599" s="263"/>
      <c r="CSF599" s="271"/>
      <c r="CSG599" s="271"/>
      <c r="CSH599" s="271"/>
      <c r="CSI599" s="271"/>
      <c r="CSJ599" s="271"/>
      <c r="CSK599" s="395"/>
      <c r="CSL599" s="259"/>
      <c r="CSM599" s="259"/>
      <c r="CSN599" s="394"/>
      <c r="CSO599" s="394"/>
      <c r="CSP599" s="270"/>
      <c r="CSQ599" s="263"/>
      <c r="CSR599" s="271"/>
      <c r="CSS599" s="271"/>
      <c r="CST599" s="271"/>
      <c r="CSU599" s="271"/>
      <c r="CSV599" s="271"/>
      <c r="CSW599" s="395"/>
      <c r="CSX599" s="259"/>
      <c r="CSY599" s="259"/>
      <c r="CSZ599" s="394"/>
      <c r="CTA599" s="394"/>
      <c r="CTB599" s="270"/>
      <c r="CTC599" s="263"/>
      <c r="CTD599" s="271"/>
      <c r="CTE599" s="271"/>
      <c r="CTF599" s="271"/>
      <c r="CTG599" s="271"/>
      <c r="CTH599" s="271"/>
      <c r="CTI599" s="395"/>
      <c r="CTJ599" s="259"/>
      <c r="CTK599" s="259"/>
      <c r="CTL599" s="394"/>
      <c r="CTM599" s="394"/>
      <c r="CTN599" s="270"/>
      <c r="CTO599" s="263"/>
      <c r="CTP599" s="271"/>
      <c r="CTQ599" s="271"/>
      <c r="CTR599" s="271"/>
      <c r="CTS599" s="271"/>
      <c r="CTT599" s="271"/>
      <c r="CTU599" s="395"/>
      <c r="CTV599" s="259"/>
      <c r="CTW599" s="259"/>
      <c r="CTX599" s="394"/>
      <c r="CTY599" s="394"/>
      <c r="CTZ599" s="270"/>
      <c r="CUA599" s="263"/>
      <c r="CUB599" s="271"/>
      <c r="CUC599" s="271"/>
      <c r="CUD599" s="271"/>
      <c r="CUE599" s="271"/>
      <c r="CUF599" s="271"/>
      <c r="CUG599" s="395"/>
      <c r="CUH599" s="259"/>
      <c r="CUI599" s="259"/>
      <c r="CUJ599" s="394"/>
      <c r="CUK599" s="394"/>
      <c r="CUL599" s="270"/>
      <c r="CUM599" s="263"/>
      <c r="CUN599" s="271"/>
      <c r="CUO599" s="271"/>
      <c r="CUP599" s="271"/>
      <c r="CUQ599" s="271"/>
      <c r="CUR599" s="271"/>
      <c r="CUS599" s="395"/>
      <c r="CUT599" s="259"/>
      <c r="CUU599" s="259"/>
      <c r="CUV599" s="394"/>
      <c r="CUW599" s="394"/>
      <c r="CUX599" s="270"/>
      <c r="CUY599" s="263"/>
      <c r="CUZ599" s="271"/>
      <c r="CVA599" s="271"/>
      <c r="CVB599" s="271"/>
      <c r="CVC599" s="271"/>
      <c r="CVD599" s="271"/>
      <c r="CVE599" s="395"/>
      <c r="CVF599" s="259"/>
      <c r="CVG599" s="259"/>
      <c r="CVH599" s="394"/>
      <c r="CVI599" s="394"/>
      <c r="CVJ599" s="270"/>
      <c r="CVK599" s="263"/>
      <c r="CVL599" s="271"/>
      <c r="CVM599" s="271"/>
      <c r="CVN599" s="271"/>
      <c r="CVO599" s="271"/>
      <c r="CVP599" s="271"/>
      <c r="CVQ599" s="395"/>
      <c r="CVR599" s="259"/>
      <c r="CVS599" s="259"/>
      <c r="CVT599" s="394"/>
      <c r="CVU599" s="394"/>
      <c r="CVV599" s="270"/>
      <c r="CVW599" s="263"/>
      <c r="CVX599" s="271"/>
      <c r="CVY599" s="271"/>
      <c r="CVZ599" s="271"/>
      <c r="CWA599" s="271"/>
      <c r="CWB599" s="271"/>
      <c r="CWC599" s="395"/>
      <c r="CWD599" s="259"/>
      <c r="CWE599" s="259"/>
      <c r="CWF599" s="394"/>
      <c r="CWG599" s="394"/>
      <c r="CWH599" s="270"/>
      <c r="CWI599" s="263"/>
      <c r="CWJ599" s="271"/>
      <c r="CWK599" s="271"/>
      <c r="CWL599" s="271"/>
      <c r="CWM599" s="271"/>
      <c r="CWN599" s="271"/>
      <c r="CWO599" s="395"/>
      <c r="CWP599" s="259"/>
      <c r="CWQ599" s="259"/>
      <c r="CWR599" s="394"/>
      <c r="CWS599" s="394"/>
      <c r="CWT599" s="270"/>
      <c r="CWU599" s="263"/>
      <c r="CWV599" s="271"/>
      <c r="CWW599" s="271"/>
      <c r="CWX599" s="271"/>
      <c r="CWY599" s="271"/>
      <c r="CWZ599" s="271"/>
      <c r="CXA599" s="395"/>
      <c r="CXB599" s="259"/>
      <c r="CXC599" s="259"/>
      <c r="CXD599" s="394"/>
      <c r="CXE599" s="394"/>
      <c r="CXF599" s="270"/>
      <c r="CXG599" s="263"/>
      <c r="CXH599" s="271"/>
      <c r="CXI599" s="271"/>
      <c r="CXJ599" s="271"/>
      <c r="CXK599" s="271"/>
      <c r="CXL599" s="271"/>
      <c r="CXM599" s="395"/>
      <c r="CXN599" s="259"/>
      <c r="CXO599" s="259"/>
      <c r="CXP599" s="394"/>
      <c r="CXQ599" s="394"/>
      <c r="CXR599" s="270"/>
      <c r="CXS599" s="263"/>
      <c r="CXT599" s="271"/>
      <c r="CXU599" s="271"/>
      <c r="CXV599" s="271"/>
      <c r="CXW599" s="271"/>
      <c r="CXX599" s="271"/>
      <c r="CXY599" s="395"/>
      <c r="CXZ599" s="259"/>
      <c r="CYA599" s="259"/>
      <c r="CYB599" s="394"/>
      <c r="CYC599" s="394"/>
      <c r="CYD599" s="270"/>
      <c r="CYE599" s="263"/>
      <c r="CYF599" s="271"/>
      <c r="CYG599" s="271"/>
      <c r="CYH599" s="271"/>
      <c r="CYI599" s="271"/>
      <c r="CYJ599" s="271"/>
      <c r="CYK599" s="395"/>
      <c r="CYL599" s="259"/>
      <c r="CYM599" s="259"/>
      <c r="CYN599" s="394"/>
      <c r="CYO599" s="394"/>
      <c r="CYP599" s="270"/>
      <c r="CYQ599" s="263"/>
      <c r="CYR599" s="271"/>
      <c r="CYS599" s="271"/>
      <c r="CYT599" s="271"/>
      <c r="CYU599" s="271"/>
      <c r="CYV599" s="271"/>
      <c r="CYW599" s="395"/>
      <c r="CYX599" s="259"/>
      <c r="CYY599" s="259"/>
      <c r="CYZ599" s="394"/>
      <c r="CZA599" s="394"/>
      <c r="CZB599" s="270"/>
      <c r="CZC599" s="263"/>
      <c r="CZD599" s="271"/>
      <c r="CZE599" s="271"/>
      <c r="CZF599" s="271"/>
      <c r="CZG599" s="271"/>
      <c r="CZH599" s="271"/>
      <c r="CZI599" s="395"/>
      <c r="CZJ599" s="259"/>
      <c r="CZK599" s="259"/>
      <c r="CZL599" s="394"/>
      <c r="CZM599" s="394"/>
      <c r="CZN599" s="270"/>
      <c r="CZO599" s="263"/>
      <c r="CZP599" s="271"/>
      <c r="CZQ599" s="271"/>
      <c r="CZR599" s="271"/>
      <c r="CZS599" s="271"/>
      <c r="CZT599" s="271"/>
      <c r="CZU599" s="395"/>
      <c r="CZV599" s="259"/>
      <c r="CZW599" s="259"/>
      <c r="CZX599" s="394"/>
      <c r="CZY599" s="394"/>
      <c r="CZZ599" s="270"/>
      <c r="DAA599" s="263"/>
      <c r="DAB599" s="271"/>
      <c r="DAC599" s="271"/>
      <c r="DAD599" s="271"/>
      <c r="DAE599" s="271"/>
      <c r="DAF599" s="271"/>
      <c r="DAG599" s="395"/>
      <c r="DAH599" s="259"/>
      <c r="DAI599" s="259"/>
      <c r="DAJ599" s="394"/>
      <c r="DAK599" s="394"/>
      <c r="DAL599" s="270"/>
      <c r="DAM599" s="263"/>
      <c r="DAN599" s="271"/>
      <c r="DAO599" s="271"/>
      <c r="DAP599" s="271"/>
      <c r="DAQ599" s="271"/>
      <c r="DAR599" s="271"/>
      <c r="DAS599" s="395"/>
      <c r="DAT599" s="259"/>
      <c r="DAU599" s="259"/>
      <c r="DAV599" s="394"/>
      <c r="DAW599" s="394"/>
      <c r="DAX599" s="270"/>
      <c r="DAY599" s="263"/>
      <c r="DAZ599" s="271"/>
      <c r="DBA599" s="271"/>
      <c r="DBB599" s="271"/>
      <c r="DBC599" s="271"/>
      <c r="DBD599" s="271"/>
      <c r="DBE599" s="395"/>
      <c r="DBF599" s="259"/>
      <c r="DBG599" s="259"/>
      <c r="DBH599" s="394"/>
      <c r="DBI599" s="394"/>
      <c r="DBJ599" s="270"/>
      <c r="DBK599" s="263"/>
      <c r="DBL599" s="271"/>
      <c r="DBM599" s="271"/>
      <c r="DBN599" s="271"/>
      <c r="DBO599" s="271"/>
      <c r="DBP599" s="271"/>
      <c r="DBQ599" s="395"/>
      <c r="DBR599" s="259"/>
      <c r="DBS599" s="259"/>
      <c r="DBT599" s="394"/>
      <c r="DBU599" s="394"/>
      <c r="DBV599" s="270"/>
      <c r="DBW599" s="263"/>
      <c r="DBX599" s="271"/>
      <c r="DBY599" s="271"/>
      <c r="DBZ599" s="271"/>
      <c r="DCA599" s="271"/>
      <c r="DCB599" s="271"/>
      <c r="DCC599" s="395"/>
      <c r="DCD599" s="259"/>
      <c r="DCE599" s="259"/>
      <c r="DCF599" s="394"/>
      <c r="DCG599" s="394"/>
      <c r="DCH599" s="270"/>
      <c r="DCI599" s="263"/>
      <c r="DCJ599" s="271"/>
      <c r="DCK599" s="271"/>
      <c r="DCL599" s="271"/>
      <c r="DCM599" s="271"/>
      <c r="DCN599" s="271"/>
      <c r="DCO599" s="395"/>
      <c r="DCP599" s="259"/>
      <c r="DCQ599" s="259"/>
      <c r="DCR599" s="394"/>
      <c r="DCS599" s="394"/>
      <c r="DCT599" s="270"/>
      <c r="DCU599" s="263"/>
      <c r="DCV599" s="271"/>
      <c r="DCW599" s="271"/>
      <c r="DCX599" s="271"/>
      <c r="DCY599" s="271"/>
      <c r="DCZ599" s="271"/>
      <c r="DDA599" s="395"/>
      <c r="DDB599" s="259"/>
      <c r="DDC599" s="259"/>
      <c r="DDD599" s="394"/>
      <c r="DDE599" s="394"/>
      <c r="DDF599" s="270"/>
      <c r="DDG599" s="263"/>
      <c r="DDH599" s="271"/>
      <c r="DDI599" s="271"/>
      <c r="DDJ599" s="271"/>
      <c r="DDK599" s="271"/>
      <c r="DDL599" s="271"/>
      <c r="DDM599" s="395"/>
      <c r="DDN599" s="259"/>
      <c r="DDO599" s="259"/>
      <c r="DDP599" s="394"/>
      <c r="DDQ599" s="394"/>
      <c r="DDR599" s="270"/>
      <c r="DDS599" s="263"/>
      <c r="DDT599" s="271"/>
      <c r="DDU599" s="271"/>
      <c r="DDV599" s="271"/>
      <c r="DDW599" s="271"/>
      <c r="DDX599" s="271"/>
      <c r="DDY599" s="395"/>
      <c r="DDZ599" s="259"/>
      <c r="DEA599" s="259"/>
      <c r="DEB599" s="394"/>
      <c r="DEC599" s="394"/>
      <c r="DED599" s="270"/>
      <c r="DEE599" s="263"/>
      <c r="DEF599" s="271"/>
      <c r="DEG599" s="271"/>
      <c r="DEH599" s="271"/>
      <c r="DEI599" s="271"/>
      <c r="DEJ599" s="271"/>
      <c r="DEK599" s="395"/>
      <c r="DEL599" s="259"/>
      <c r="DEM599" s="259"/>
      <c r="DEN599" s="394"/>
      <c r="DEO599" s="394"/>
      <c r="DEP599" s="270"/>
      <c r="DEQ599" s="263"/>
      <c r="DER599" s="271"/>
      <c r="DES599" s="271"/>
      <c r="DET599" s="271"/>
      <c r="DEU599" s="271"/>
      <c r="DEV599" s="271"/>
      <c r="DEW599" s="395"/>
      <c r="DEX599" s="259"/>
      <c r="DEY599" s="259"/>
      <c r="DEZ599" s="394"/>
      <c r="DFA599" s="394"/>
      <c r="DFB599" s="270"/>
      <c r="DFC599" s="263"/>
      <c r="DFD599" s="271"/>
      <c r="DFE599" s="271"/>
      <c r="DFF599" s="271"/>
      <c r="DFG599" s="271"/>
      <c r="DFH599" s="271"/>
      <c r="DFI599" s="395"/>
      <c r="DFJ599" s="259"/>
      <c r="DFK599" s="259"/>
      <c r="DFL599" s="394"/>
      <c r="DFM599" s="394"/>
      <c r="DFN599" s="270"/>
      <c r="DFO599" s="263"/>
      <c r="DFP599" s="271"/>
      <c r="DFQ599" s="271"/>
      <c r="DFR599" s="271"/>
      <c r="DFS599" s="271"/>
      <c r="DFT599" s="271"/>
      <c r="DFU599" s="395"/>
      <c r="DFV599" s="259"/>
      <c r="DFW599" s="259"/>
      <c r="DFX599" s="394"/>
      <c r="DFY599" s="394"/>
      <c r="DFZ599" s="270"/>
      <c r="DGA599" s="263"/>
      <c r="DGB599" s="271"/>
      <c r="DGC599" s="271"/>
      <c r="DGD599" s="271"/>
      <c r="DGE599" s="271"/>
      <c r="DGF599" s="271"/>
      <c r="DGG599" s="395"/>
      <c r="DGH599" s="259"/>
      <c r="DGI599" s="259"/>
      <c r="DGJ599" s="394"/>
      <c r="DGK599" s="394"/>
      <c r="DGL599" s="270"/>
      <c r="DGM599" s="263"/>
      <c r="DGN599" s="271"/>
      <c r="DGO599" s="271"/>
      <c r="DGP599" s="271"/>
      <c r="DGQ599" s="271"/>
      <c r="DGR599" s="271"/>
      <c r="DGS599" s="395"/>
      <c r="DGT599" s="259"/>
      <c r="DGU599" s="259"/>
      <c r="DGV599" s="394"/>
      <c r="DGW599" s="394"/>
      <c r="DGX599" s="270"/>
      <c r="DGY599" s="263"/>
      <c r="DGZ599" s="271"/>
      <c r="DHA599" s="271"/>
      <c r="DHB599" s="271"/>
      <c r="DHC599" s="271"/>
      <c r="DHD599" s="271"/>
      <c r="DHE599" s="395"/>
      <c r="DHF599" s="259"/>
      <c r="DHG599" s="259"/>
      <c r="DHH599" s="394"/>
      <c r="DHI599" s="394"/>
      <c r="DHJ599" s="270"/>
      <c r="DHK599" s="263"/>
      <c r="DHL599" s="271"/>
      <c r="DHM599" s="271"/>
      <c r="DHN599" s="271"/>
      <c r="DHO599" s="271"/>
      <c r="DHP599" s="271"/>
      <c r="DHQ599" s="395"/>
      <c r="DHR599" s="259"/>
      <c r="DHS599" s="259"/>
      <c r="DHT599" s="394"/>
      <c r="DHU599" s="394"/>
      <c r="DHV599" s="270"/>
      <c r="DHW599" s="263"/>
      <c r="DHX599" s="271"/>
      <c r="DHY599" s="271"/>
      <c r="DHZ599" s="271"/>
      <c r="DIA599" s="271"/>
      <c r="DIB599" s="271"/>
      <c r="DIC599" s="395"/>
      <c r="DID599" s="259"/>
      <c r="DIE599" s="259"/>
      <c r="DIF599" s="394"/>
      <c r="DIG599" s="394"/>
      <c r="DIH599" s="270"/>
      <c r="DII599" s="263"/>
      <c r="DIJ599" s="271"/>
      <c r="DIK599" s="271"/>
      <c r="DIL599" s="271"/>
      <c r="DIM599" s="271"/>
      <c r="DIN599" s="271"/>
      <c r="DIO599" s="395"/>
      <c r="DIP599" s="259"/>
      <c r="DIQ599" s="259"/>
      <c r="DIR599" s="394"/>
      <c r="DIS599" s="394"/>
      <c r="DIT599" s="270"/>
      <c r="DIU599" s="263"/>
      <c r="DIV599" s="271"/>
      <c r="DIW599" s="271"/>
      <c r="DIX599" s="271"/>
      <c r="DIY599" s="271"/>
      <c r="DIZ599" s="271"/>
      <c r="DJA599" s="395"/>
      <c r="DJB599" s="259"/>
      <c r="DJC599" s="259"/>
      <c r="DJD599" s="394"/>
      <c r="DJE599" s="394"/>
      <c r="DJF599" s="270"/>
      <c r="DJG599" s="263"/>
      <c r="DJH599" s="271"/>
      <c r="DJI599" s="271"/>
      <c r="DJJ599" s="271"/>
      <c r="DJK599" s="271"/>
      <c r="DJL599" s="271"/>
      <c r="DJM599" s="395"/>
      <c r="DJN599" s="259"/>
      <c r="DJO599" s="259"/>
      <c r="DJP599" s="394"/>
      <c r="DJQ599" s="394"/>
      <c r="DJR599" s="270"/>
      <c r="DJS599" s="263"/>
      <c r="DJT599" s="271"/>
      <c r="DJU599" s="271"/>
      <c r="DJV599" s="271"/>
      <c r="DJW599" s="271"/>
      <c r="DJX599" s="271"/>
      <c r="DJY599" s="395"/>
      <c r="DJZ599" s="259"/>
      <c r="DKA599" s="259"/>
      <c r="DKB599" s="394"/>
      <c r="DKC599" s="394"/>
      <c r="DKD599" s="270"/>
      <c r="DKE599" s="263"/>
      <c r="DKF599" s="271"/>
      <c r="DKG599" s="271"/>
      <c r="DKH599" s="271"/>
      <c r="DKI599" s="271"/>
      <c r="DKJ599" s="271"/>
      <c r="DKK599" s="395"/>
      <c r="DKL599" s="259"/>
      <c r="DKM599" s="259"/>
      <c r="DKN599" s="394"/>
      <c r="DKO599" s="394"/>
      <c r="DKP599" s="270"/>
      <c r="DKQ599" s="263"/>
      <c r="DKR599" s="271"/>
      <c r="DKS599" s="271"/>
      <c r="DKT599" s="271"/>
      <c r="DKU599" s="271"/>
      <c r="DKV599" s="271"/>
      <c r="DKW599" s="395"/>
      <c r="DKX599" s="259"/>
      <c r="DKY599" s="259"/>
      <c r="DKZ599" s="394"/>
      <c r="DLA599" s="394"/>
      <c r="DLB599" s="270"/>
      <c r="DLC599" s="263"/>
      <c r="DLD599" s="271"/>
      <c r="DLE599" s="271"/>
      <c r="DLF599" s="271"/>
      <c r="DLG599" s="271"/>
      <c r="DLH599" s="271"/>
      <c r="DLI599" s="395"/>
      <c r="DLJ599" s="259"/>
      <c r="DLK599" s="259"/>
      <c r="DLL599" s="394"/>
      <c r="DLM599" s="394"/>
      <c r="DLN599" s="270"/>
      <c r="DLO599" s="263"/>
      <c r="DLP599" s="271"/>
      <c r="DLQ599" s="271"/>
      <c r="DLR599" s="271"/>
      <c r="DLS599" s="271"/>
      <c r="DLT599" s="271"/>
      <c r="DLU599" s="395"/>
      <c r="DLV599" s="259"/>
      <c r="DLW599" s="259"/>
      <c r="DLX599" s="394"/>
      <c r="DLY599" s="394"/>
      <c r="DLZ599" s="270"/>
      <c r="DMA599" s="263"/>
      <c r="DMB599" s="271"/>
      <c r="DMC599" s="271"/>
      <c r="DMD599" s="271"/>
      <c r="DME599" s="271"/>
      <c r="DMF599" s="271"/>
      <c r="DMG599" s="395"/>
      <c r="DMH599" s="259"/>
      <c r="DMI599" s="259"/>
      <c r="DMJ599" s="394"/>
      <c r="DMK599" s="394"/>
      <c r="DML599" s="270"/>
      <c r="DMM599" s="263"/>
      <c r="DMN599" s="271"/>
      <c r="DMO599" s="271"/>
      <c r="DMP599" s="271"/>
      <c r="DMQ599" s="271"/>
      <c r="DMR599" s="271"/>
      <c r="DMS599" s="395"/>
      <c r="DMT599" s="259"/>
      <c r="DMU599" s="259"/>
      <c r="DMV599" s="394"/>
      <c r="DMW599" s="394"/>
      <c r="DMX599" s="270"/>
      <c r="DMY599" s="263"/>
      <c r="DMZ599" s="271"/>
      <c r="DNA599" s="271"/>
      <c r="DNB599" s="271"/>
      <c r="DNC599" s="271"/>
      <c r="DND599" s="271"/>
      <c r="DNE599" s="395"/>
      <c r="DNF599" s="259"/>
      <c r="DNG599" s="259"/>
      <c r="DNH599" s="394"/>
      <c r="DNI599" s="394"/>
      <c r="DNJ599" s="270"/>
      <c r="DNK599" s="263"/>
      <c r="DNL599" s="271"/>
      <c r="DNM599" s="271"/>
      <c r="DNN599" s="271"/>
      <c r="DNO599" s="271"/>
      <c r="DNP599" s="271"/>
      <c r="DNQ599" s="395"/>
      <c r="DNR599" s="259"/>
      <c r="DNS599" s="259"/>
      <c r="DNT599" s="394"/>
      <c r="DNU599" s="394"/>
      <c r="DNV599" s="270"/>
      <c r="DNW599" s="263"/>
      <c r="DNX599" s="271"/>
      <c r="DNY599" s="271"/>
      <c r="DNZ599" s="271"/>
      <c r="DOA599" s="271"/>
      <c r="DOB599" s="271"/>
      <c r="DOC599" s="395"/>
      <c r="DOD599" s="259"/>
      <c r="DOE599" s="259"/>
      <c r="DOF599" s="394"/>
      <c r="DOG599" s="394"/>
      <c r="DOH599" s="270"/>
      <c r="DOI599" s="263"/>
      <c r="DOJ599" s="271"/>
      <c r="DOK599" s="271"/>
      <c r="DOL599" s="271"/>
      <c r="DOM599" s="271"/>
      <c r="DON599" s="271"/>
      <c r="DOO599" s="395"/>
      <c r="DOP599" s="259"/>
      <c r="DOQ599" s="259"/>
      <c r="DOR599" s="394"/>
      <c r="DOS599" s="394"/>
      <c r="DOT599" s="270"/>
      <c r="DOU599" s="263"/>
      <c r="DOV599" s="271"/>
      <c r="DOW599" s="271"/>
      <c r="DOX599" s="271"/>
      <c r="DOY599" s="271"/>
      <c r="DOZ599" s="271"/>
      <c r="DPA599" s="395"/>
      <c r="DPB599" s="259"/>
      <c r="DPC599" s="259"/>
      <c r="DPD599" s="394"/>
      <c r="DPE599" s="394"/>
      <c r="DPF599" s="270"/>
      <c r="DPG599" s="263"/>
      <c r="DPH599" s="271"/>
      <c r="DPI599" s="271"/>
      <c r="DPJ599" s="271"/>
      <c r="DPK599" s="271"/>
      <c r="DPL599" s="271"/>
      <c r="DPM599" s="395"/>
      <c r="DPN599" s="259"/>
      <c r="DPO599" s="259"/>
      <c r="DPP599" s="394"/>
      <c r="DPQ599" s="394"/>
      <c r="DPR599" s="270"/>
      <c r="DPS599" s="263"/>
      <c r="DPT599" s="271"/>
      <c r="DPU599" s="271"/>
      <c r="DPV599" s="271"/>
      <c r="DPW599" s="271"/>
      <c r="DPX599" s="271"/>
      <c r="DPY599" s="395"/>
      <c r="DPZ599" s="259"/>
      <c r="DQA599" s="259"/>
      <c r="DQB599" s="394"/>
      <c r="DQC599" s="394"/>
      <c r="DQD599" s="270"/>
      <c r="DQE599" s="263"/>
      <c r="DQF599" s="271"/>
      <c r="DQG599" s="271"/>
      <c r="DQH599" s="271"/>
      <c r="DQI599" s="271"/>
      <c r="DQJ599" s="271"/>
      <c r="DQK599" s="395"/>
      <c r="DQL599" s="259"/>
      <c r="DQM599" s="259"/>
      <c r="DQN599" s="394"/>
      <c r="DQO599" s="394"/>
      <c r="DQP599" s="270"/>
      <c r="DQQ599" s="263"/>
      <c r="DQR599" s="271"/>
      <c r="DQS599" s="271"/>
      <c r="DQT599" s="271"/>
      <c r="DQU599" s="271"/>
      <c r="DQV599" s="271"/>
      <c r="DQW599" s="395"/>
      <c r="DQX599" s="259"/>
      <c r="DQY599" s="259"/>
      <c r="DQZ599" s="394"/>
      <c r="DRA599" s="394"/>
      <c r="DRB599" s="270"/>
      <c r="DRC599" s="263"/>
      <c r="DRD599" s="271"/>
      <c r="DRE599" s="271"/>
      <c r="DRF599" s="271"/>
      <c r="DRG599" s="271"/>
      <c r="DRH599" s="271"/>
      <c r="DRI599" s="395"/>
      <c r="DRJ599" s="259"/>
      <c r="DRK599" s="259"/>
      <c r="DRL599" s="394"/>
      <c r="DRM599" s="394"/>
      <c r="DRN599" s="270"/>
      <c r="DRO599" s="263"/>
      <c r="DRP599" s="271"/>
      <c r="DRQ599" s="271"/>
      <c r="DRR599" s="271"/>
      <c r="DRS599" s="271"/>
      <c r="DRT599" s="271"/>
      <c r="DRU599" s="395"/>
      <c r="DRV599" s="259"/>
      <c r="DRW599" s="259"/>
      <c r="DRX599" s="394"/>
      <c r="DRY599" s="394"/>
      <c r="DRZ599" s="270"/>
      <c r="DSA599" s="263"/>
      <c r="DSB599" s="271"/>
      <c r="DSC599" s="271"/>
      <c r="DSD599" s="271"/>
      <c r="DSE599" s="271"/>
      <c r="DSF599" s="271"/>
      <c r="DSG599" s="395"/>
      <c r="DSH599" s="259"/>
      <c r="DSI599" s="259"/>
      <c r="DSJ599" s="394"/>
      <c r="DSK599" s="394"/>
      <c r="DSL599" s="270"/>
      <c r="DSM599" s="263"/>
      <c r="DSN599" s="271"/>
      <c r="DSO599" s="271"/>
      <c r="DSP599" s="271"/>
      <c r="DSQ599" s="271"/>
      <c r="DSR599" s="271"/>
      <c r="DSS599" s="395"/>
      <c r="DST599" s="259"/>
      <c r="DSU599" s="259"/>
      <c r="DSV599" s="394"/>
      <c r="DSW599" s="394"/>
      <c r="DSX599" s="270"/>
      <c r="DSY599" s="263"/>
      <c r="DSZ599" s="271"/>
      <c r="DTA599" s="271"/>
      <c r="DTB599" s="271"/>
      <c r="DTC599" s="271"/>
      <c r="DTD599" s="271"/>
      <c r="DTE599" s="395"/>
      <c r="DTF599" s="259"/>
      <c r="DTG599" s="259"/>
      <c r="DTH599" s="394"/>
      <c r="DTI599" s="394"/>
      <c r="DTJ599" s="270"/>
      <c r="DTK599" s="263"/>
      <c r="DTL599" s="271"/>
      <c r="DTM599" s="271"/>
      <c r="DTN599" s="271"/>
      <c r="DTO599" s="271"/>
      <c r="DTP599" s="271"/>
      <c r="DTQ599" s="395"/>
      <c r="DTR599" s="259"/>
      <c r="DTS599" s="259"/>
      <c r="DTT599" s="394"/>
      <c r="DTU599" s="394"/>
      <c r="DTV599" s="270"/>
      <c r="DTW599" s="263"/>
      <c r="DTX599" s="271"/>
      <c r="DTY599" s="271"/>
      <c r="DTZ599" s="271"/>
      <c r="DUA599" s="271"/>
      <c r="DUB599" s="271"/>
      <c r="DUC599" s="395"/>
      <c r="DUD599" s="259"/>
      <c r="DUE599" s="259"/>
      <c r="DUF599" s="394"/>
      <c r="DUG599" s="394"/>
      <c r="DUH599" s="270"/>
      <c r="DUI599" s="263"/>
      <c r="DUJ599" s="271"/>
      <c r="DUK599" s="271"/>
      <c r="DUL599" s="271"/>
      <c r="DUM599" s="271"/>
      <c r="DUN599" s="271"/>
      <c r="DUO599" s="395"/>
      <c r="DUP599" s="259"/>
      <c r="DUQ599" s="259"/>
      <c r="DUR599" s="394"/>
      <c r="DUS599" s="394"/>
      <c r="DUT599" s="270"/>
      <c r="DUU599" s="263"/>
      <c r="DUV599" s="271"/>
      <c r="DUW599" s="271"/>
      <c r="DUX599" s="271"/>
      <c r="DUY599" s="271"/>
      <c r="DUZ599" s="271"/>
      <c r="DVA599" s="395"/>
      <c r="DVB599" s="259"/>
      <c r="DVC599" s="259"/>
      <c r="DVD599" s="394"/>
      <c r="DVE599" s="394"/>
      <c r="DVF599" s="270"/>
      <c r="DVG599" s="263"/>
      <c r="DVH599" s="271"/>
      <c r="DVI599" s="271"/>
      <c r="DVJ599" s="271"/>
      <c r="DVK599" s="271"/>
      <c r="DVL599" s="271"/>
      <c r="DVM599" s="395"/>
      <c r="DVN599" s="259"/>
      <c r="DVO599" s="259"/>
      <c r="DVP599" s="394"/>
      <c r="DVQ599" s="394"/>
      <c r="DVR599" s="270"/>
      <c r="DVS599" s="263"/>
      <c r="DVT599" s="271"/>
      <c r="DVU599" s="271"/>
      <c r="DVV599" s="271"/>
      <c r="DVW599" s="271"/>
      <c r="DVX599" s="271"/>
      <c r="DVY599" s="395"/>
      <c r="DVZ599" s="259"/>
      <c r="DWA599" s="259"/>
      <c r="DWB599" s="394"/>
      <c r="DWC599" s="394"/>
      <c r="DWD599" s="270"/>
      <c r="DWE599" s="263"/>
      <c r="DWF599" s="271"/>
      <c r="DWG599" s="271"/>
      <c r="DWH599" s="271"/>
      <c r="DWI599" s="271"/>
      <c r="DWJ599" s="271"/>
      <c r="DWK599" s="395"/>
      <c r="DWL599" s="259"/>
      <c r="DWM599" s="259"/>
      <c r="DWN599" s="394"/>
      <c r="DWO599" s="394"/>
      <c r="DWP599" s="270"/>
      <c r="DWQ599" s="263"/>
      <c r="DWR599" s="271"/>
      <c r="DWS599" s="271"/>
      <c r="DWT599" s="271"/>
      <c r="DWU599" s="271"/>
      <c r="DWV599" s="271"/>
      <c r="DWW599" s="395"/>
      <c r="DWX599" s="259"/>
      <c r="DWY599" s="259"/>
      <c r="DWZ599" s="394"/>
      <c r="DXA599" s="394"/>
      <c r="DXB599" s="270"/>
      <c r="DXC599" s="263"/>
      <c r="DXD599" s="271"/>
      <c r="DXE599" s="271"/>
      <c r="DXF599" s="271"/>
      <c r="DXG599" s="271"/>
      <c r="DXH599" s="271"/>
      <c r="DXI599" s="395"/>
      <c r="DXJ599" s="259"/>
      <c r="DXK599" s="259"/>
      <c r="DXL599" s="394"/>
      <c r="DXM599" s="394"/>
      <c r="DXN599" s="270"/>
      <c r="DXO599" s="263"/>
      <c r="DXP599" s="271"/>
      <c r="DXQ599" s="271"/>
      <c r="DXR599" s="271"/>
      <c r="DXS599" s="271"/>
      <c r="DXT599" s="271"/>
      <c r="DXU599" s="395"/>
      <c r="DXV599" s="259"/>
      <c r="DXW599" s="259"/>
      <c r="DXX599" s="394"/>
      <c r="DXY599" s="394"/>
      <c r="DXZ599" s="270"/>
      <c r="DYA599" s="263"/>
      <c r="DYB599" s="271"/>
      <c r="DYC599" s="271"/>
      <c r="DYD599" s="271"/>
      <c r="DYE599" s="271"/>
      <c r="DYF599" s="271"/>
      <c r="DYG599" s="395"/>
      <c r="DYH599" s="259"/>
      <c r="DYI599" s="259"/>
      <c r="DYJ599" s="394"/>
      <c r="DYK599" s="394"/>
      <c r="DYL599" s="270"/>
      <c r="DYM599" s="263"/>
      <c r="DYN599" s="271"/>
      <c r="DYO599" s="271"/>
      <c r="DYP599" s="271"/>
      <c r="DYQ599" s="271"/>
      <c r="DYR599" s="271"/>
      <c r="DYS599" s="395"/>
      <c r="DYT599" s="259"/>
      <c r="DYU599" s="259"/>
      <c r="DYV599" s="394"/>
      <c r="DYW599" s="394"/>
      <c r="DYX599" s="270"/>
      <c r="DYY599" s="263"/>
      <c r="DYZ599" s="271"/>
      <c r="DZA599" s="271"/>
      <c r="DZB599" s="271"/>
      <c r="DZC599" s="271"/>
      <c r="DZD599" s="271"/>
      <c r="DZE599" s="395"/>
      <c r="DZF599" s="259"/>
      <c r="DZG599" s="259"/>
      <c r="DZH599" s="394"/>
      <c r="DZI599" s="394"/>
      <c r="DZJ599" s="270"/>
      <c r="DZK599" s="263"/>
      <c r="DZL599" s="271"/>
      <c r="DZM599" s="271"/>
      <c r="DZN599" s="271"/>
      <c r="DZO599" s="271"/>
      <c r="DZP599" s="271"/>
      <c r="DZQ599" s="395"/>
      <c r="DZR599" s="259"/>
      <c r="DZS599" s="259"/>
      <c r="DZT599" s="394"/>
      <c r="DZU599" s="394"/>
      <c r="DZV599" s="270"/>
      <c r="DZW599" s="263"/>
      <c r="DZX599" s="271"/>
      <c r="DZY599" s="271"/>
      <c r="DZZ599" s="271"/>
      <c r="EAA599" s="271"/>
      <c r="EAB599" s="271"/>
      <c r="EAC599" s="395"/>
      <c r="EAD599" s="259"/>
      <c r="EAE599" s="259"/>
      <c r="EAF599" s="394"/>
      <c r="EAG599" s="394"/>
      <c r="EAH599" s="270"/>
      <c r="EAI599" s="263"/>
      <c r="EAJ599" s="271"/>
      <c r="EAK599" s="271"/>
      <c r="EAL599" s="271"/>
      <c r="EAM599" s="271"/>
      <c r="EAN599" s="271"/>
      <c r="EAO599" s="395"/>
      <c r="EAP599" s="259"/>
      <c r="EAQ599" s="259"/>
      <c r="EAR599" s="394"/>
      <c r="EAS599" s="394"/>
      <c r="EAT599" s="270"/>
      <c r="EAU599" s="263"/>
      <c r="EAV599" s="271"/>
      <c r="EAW599" s="271"/>
      <c r="EAX599" s="271"/>
      <c r="EAY599" s="271"/>
      <c r="EAZ599" s="271"/>
      <c r="EBA599" s="395"/>
      <c r="EBB599" s="259"/>
      <c r="EBC599" s="259"/>
      <c r="EBD599" s="394"/>
      <c r="EBE599" s="394"/>
      <c r="EBF599" s="270"/>
      <c r="EBG599" s="263"/>
      <c r="EBH599" s="271"/>
      <c r="EBI599" s="271"/>
      <c r="EBJ599" s="271"/>
      <c r="EBK599" s="271"/>
      <c r="EBL599" s="271"/>
      <c r="EBM599" s="395"/>
      <c r="EBN599" s="259"/>
      <c r="EBO599" s="259"/>
      <c r="EBP599" s="394"/>
      <c r="EBQ599" s="394"/>
      <c r="EBR599" s="270"/>
      <c r="EBS599" s="263"/>
      <c r="EBT599" s="271"/>
      <c r="EBU599" s="271"/>
      <c r="EBV599" s="271"/>
      <c r="EBW599" s="271"/>
      <c r="EBX599" s="271"/>
      <c r="EBY599" s="395"/>
      <c r="EBZ599" s="259"/>
      <c r="ECA599" s="259"/>
      <c r="ECB599" s="394"/>
      <c r="ECC599" s="394"/>
      <c r="ECD599" s="270"/>
      <c r="ECE599" s="263"/>
      <c r="ECF599" s="271"/>
      <c r="ECG599" s="271"/>
      <c r="ECH599" s="271"/>
      <c r="ECI599" s="271"/>
      <c r="ECJ599" s="271"/>
      <c r="ECK599" s="395"/>
      <c r="ECL599" s="259"/>
      <c r="ECM599" s="259"/>
      <c r="ECN599" s="394"/>
      <c r="ECO599" s="394"/>
      <c r="ECP599" s="270"/>
      <c r="ECQ599" s="263"/>
      <c r="ECR599" s="271"/>
      <c r="ECS599" s="271"/>
      <c r="ECT599" s="271"/>
      <c r="ECU599" s="271"/>
      <c r="ECV599" s="271"/>
      <c r="ECW599" s="395"/>
      <c r="ECX599" s="259"/>
      <c r="ECY599" s="259"/>
      <c r="ECZ599" s="394"/>
      <c r="EDA599" s="394"/>
      <c r="EDB599" s="270"/>
      <c r="EDC599" s="263"/>
      <c r="EDD599" s="271"/>
      <c r="EDE599" s="271"/>
      <c r="EDF599" s="271"/>
      <c r="EDG599" s="271"/>
      <c r="EDH599" s="271"/>
      <c r="EDI599" s="395"/>
      <c r="EDJ599" s="259"/>
      <c r="EDK599" s="259"/>
      <c r="EDL599" s="394"/>
      <c r="EDM599" s="394"/>
      <c r="EDN599" s="270"/>
      <c r="EDO599" s="263"/>
      <c r="EDP599" s="271"/>
      <c r="EDQ599" s="271"/>
      <c r="EDR599" s="271"/>
      <c r="EDS599" s="271"/>
      <c r="EDT599" s="271"/>
      <c r="EDU599" s="395"/>
      <c r="EDV599" s="259"/>
      <c r="EDW599" s="259"/>
      <c r="EDX599" s="394"/>
      <c r="EDY599" s="394"/>
      <c r="EDZ599" s="270"/>
      <c r="EEA599" s="263"/>
      <c r="EEB599" s="271"/>
      <c r="EEC599" s="271"/>
      <c r="EED599" s="271"/>
      <c r="EEE599" s="271"/>
      <c r="EEF599" s="271"/>
      <c r="EEG599" s="395"/>
      <c r="EEH599" s="259"/>
      <c r="EEI599" s="259"/>
      <c r="EEJ599" s="394"/>
      <c r="EEK599" s="394"/>
      <c r="EEL599" s="270"/>
      <c r="EEM599" s="263"/>
      <c r="EEN599" s="271"/>
      <c r="EEO599" s="271"/>
      <c r="EEP599" s="271"/>
      <c r="EEQ599" s="271"/>
      <c r="EER599" s="271"/>
      <c r="EES599" s="395"/>
      <c r="EET599" s="259"/>
      <c r="EEU599" s="259"/>
      <c r="EEV599" s="394"/>
      <c r="EEW599" s="394"/>
      <c r="EEX599" s="270"/>
      <c r="EEY599" s="263"/>
      <c r="EEZ599" s="271"/>
      <c r="EFA599" s="271"/>
      <c r="EFB599" s="271"/>
      <c r="EFC599" s="271"/>
      <c r="EFD599" s="271"/>
      <c r="EFE599" s="395"/>
      <c r="EFF599" s="259"/>
      <c r="EFG599" s="259"/>
      <c r="EFH599" s="394"/>
      <c r="EFI599" s="394"/>
      <c r="EFJ599" s="270"/>
      <c r="EFK599" s="263"/>
      <c r="EFL599" s="271"/>
      <c r="EFM599" s="271"/>
      <c r="EFN599" s="271"/>
      <c r="EFO599" s="271"/>
      <c r="EFP599" s="271"/>
      <c r="EFQ599" s="395"/>
      <c r="EFR599" s="259"/>
      <c r="EFS599" s="259"/>
      <c r="EFT599" s="394"/>
      <c r="EFU599" s="394"/>
      <c r="EFV599" s="270"/>
      <c r="EFW599" s="263"/>
      <c r="EFX599" s="271"/>
      <c r="EFY599" s="271"/>
      <c r="EFZ599" s="271"/>
      <c r="EGA599" s="271"/>
      <c r="EGB599" s="271"/>
      <c r="EGC599" s="395"/>
      <c r="EGD599" s="259"/>
      <c r="EGE599" s="259"/>
      <c r="EGF599" s="394"/>
      <c r="EGG599" s="394"/>
      <c r="EGH599" s="270"/>
      <c r="EGI599" s="263"/>
      <c r="EGJ599" s="271"/>
      <c r="EGK599" s="271"/>
      <c r="EGL599" s="271"/>
      <c r="EGM599" s="271"/>
      <c r="EGN599" s="271"/>
      <c r="EGO599" s="395"/>
      <c r="EGP599" s="259"/>
      <c r="EGQ599" s="259"/>
      <c r="EGR599" s="394"/>
      <c r="EGS599" s="394"/>
      <c r="EGT599" s="270"/>
      <c r="EGU599" s="263"/>
      <c r="EGV599" s="271"/>
      <c r="EGW599" s="271"/>
      <c r="EGX599" s="271"/>
      <c r="EGY599" s="271"/>
      <c r="EGZ599" s="271"/>
      <c r="EHA599" s="395"/>
      <c r="EHB599" s="259"/>
      <c r="EHC599" s="259"/>
      <c r="EHD599" s="394"/>
      <c r="EHE599" s="394"/>
      <c r="EHF599" s="270"/>
      <c r="EHG599" s="263"/>
      <c r="EHH599" s="271"/>
      <c r="EHI599" s="271"/>
      <c r="EHJ599" s="271"/>
      <c r="EHK599" s="271"/>
      <c r="EHL599" s="271"/>
      <c r="EHM599" s="395"/>
      <c r="EHN599" s="259"/>
      <c r="EHO599" s="259"/>
      <c r="EHP599" s="394"/>
      <c r="EHQ599" s="394"/>
      <c r="EHR599" s="270"/>
      <c r="EHS599" s="263"/>
      <c r="EHT599" s="271"/>
      <c r="EHU599" s="271"/>
      <c r="EHV599" s="271"/>
      <c r="EHW599" s="271"/>
      <c r="EHX599" s="271"/>
      <c r="EHY599" s="395"/>
      <c r="EHZ599" s="259"/>
      <c r="EIA599" s="259"/>
      <c r="EIB599" s="394"/>
      <c r="EIC599" s="394"/>
      <c r="EID599" s="270"/>
      <c r="EIE599" s="263"/>
      <c r="EIF599" s="271"/>
      <c r="EIG599" s="271"/>
      <c r="EIH599" s="271"/>
      <c r="EII599" s="271"/>
      <c r="EIJ599" s="271"/>
      <c r="EIK599" s="395"/>
      <c r="EIL599" s="259"/>
      <c r="EIM599" s="259"/>
      <c r="EIN599" s="394"/>
      <c r="EIO599" s="394"/>
      <c r="EIP599" s="270"/>
      <c r="EIQ599" s="263"/>
      <c r="EIR599" s="271"/>
      <c r="EIS599" s="271"/>
      <c r="EIT599" s="271"/>
      <c r="EIU599" s="271"/>
      <c r="EIV599" s="271"/>
      <c r="EIW599" s="395"/>
      <c r="EIX599" s="259"/>
      <c r="EIY599" s="259"/>
      <c r="EIZ599" s="394"/>
      <c r="EJA599" s="394"/>
      <c r="EJB599" s="270"/>
      <c r="EJC599" s="263"/>
      <c r="EJD599" s="271"/>
      <c r="EJE599" s="271"/>
      <c r="EJF599" s="271"/>
      <c r="EJG599" s="271"/>
      <c r="EJH599" s="271"/>
      <c r="EJI599" s="395"/>
      <c r="EJJ599" s="259"/>
      <c r="EJK599" s="259"/>
      <c r="EJL599" s="394"/>
      <c r="EJM599" s="394"/>
      <c r="EJN599" s="270"/>
      <c r="EJO599" s="263"/>
      <c r="EJP599" s="271"/>
      <c r="EJQ599" s="271"/>
      <c r="EJR599" s="271"/>
      <c r="EJS599" s="271"/>
      <c r="EJT599" s="271"/>
      <c r="EJU599" s="395"/>
      <c r="EJV599" s="259"/>
      <c r="EJW599" s="259"/>
      <c r="EJX599" s="394"/>
      <c r="EJY599" s="394"/>
      <c r="EJZ599" s="270"/>
      <c r="EKA599" s="263"/>
      <c r="EKB599" s="271"/>
      <c r="EKC599" s="271"/>
      <c r="EKD599" s="271"/>
      <c r="EKE599" s="271"/>
      <c r="EKF599" s="271"/>
      <c r="EKG599" s="395"/>
      <c r="EKH599" s="259"/>
      <c r="EKI599" s="259"/>
      <c r="EKJ599" s="394"/>
      <c r="EKK599" s="394"/>
      <c r="EKL599" s="270"/>
      <c r="EKM599" s="263"/>
      <c r="EKN599" s="271"/>
      <c r="EKO599" s="271"/>
      <c r="EKP599" s="271"/>
      <c r="EKQ599" s="271"/>
      <c r="EKR599" s="271"/>
      <c r="EKS599" s="395"/>
      <c r="EKT599" s="259"/>
      <c r="EKU599" s="259"/>
      <c r="EKV599" s="394"/>
      <c r="EKW599" s="394"/>
      <c r="EKX599" s="270"/>
      <c r="EKY599" s="263"/>
      <c r="EKZ599" s="271"/>
      <c r="ELA599" s="271"/>
      <c r="ELB599" s="271"/>
      <c r="ELC599" s="271"/>
      <c r="ELD599" s="271"/>
      <c r="ELE599" s="395"/>
      <c r="ELF599" s="259"/>
      <c r="ELG599" s="259"/>
      <c r="ELH599" s="394"/>
      <c r="ELI599" s="394"/>
      <c r="ELJ599" s="270"/>
      <c r="ELK599" s="263"/>
      <c r="ELL599" s="271"/>
      <c r="ELM599" s="271"/>
      <c r="ELN599" s="271"/>
      <c r="ELO599" s="271"/>
      <c r="ELP599" s="271"/>
      <c r="ELQ599" s="395"/>
      <c r="ELR599" s="259"/>
      <c r="ELS599" s="259"/>
      <c r="ELT599" s="394"/>
      <c r="ELU599" s="394"/>
      <c r="ELV599" s="270"/>
      <c r="ELW599" s="263"/>
      <c r="ELX599" s="271"/>
      <c r="ELY599" s="271"/>
      <c r="ELZ599" s="271"/>
      <c r="EMA599" s="271"/>
      <c r="EMB599" s="271"/>
      <c r="EMC599" s="395"/>
      <c r="EMD599" s="259"/>
      <c r="EME599" s="259"/>
      <c r="EMF599" s="394"/>
      <c r="EMG599" s="394"/>
      <c r="EMH599" s="270"/>
      <c r="EMI599" s="263"/>
      <c r="EMJ599" s="271"/>
      <c r="EMK599" s="271"/>
      <c r="EML599" s="271"/>
      <c r="EMM599" s="271"/>
      <c r="EMN599" s="271"/>
      <c r="EMO599" s="395"/>
      <c r="EMP599" s="259"/>
      <c r="EMQ599" s="259"/>
      <c r="EMR599" s="394"/>
      <c r="EMS599" s="394"/>
      <c r="EMT599" s="270"/>
      <c r="EMU599" s="263"/>
      <c r="EMV599" s="271"/>
      <c r="EMW599" s="271"/>
      <c r="EMX599" s="271"/>
      <c r="EMY599" s="271"/>
      <c r="EMZ599" s="271"/>
      <c r="ENA599" s="395"/>
      <c r="ENB599" s="259"/>
      <c r="ENC599" s="259"/>
      <c r="END599" s="394"/>
      <c r="ENE599" s="394"/>
      <c r="ENF599" s="270"/>
      <c r="ENG599" s="263"/>
      <c r="ENH599" s="271"/>
      <c r="ENI599" s="271"/>
      <c r="ENJ599" s="271"/>
      <c r="ENK599" s="271"/>
      <c r="ENL599" s="271"/>
      <c r="ENM599" s="395"/>
      <c r="ENN599" s="259"/>
      <c r="ENO599" s="259"/>
      <c r="ENP599" s="394"/>
      <c r="ENQ599" s="394"/>
      <c r="ENR599" s="270"/>
      <c r="ENS599" s="263"/>
      <c r="ENT599" s="271"/>
      <c r="ENU599" s="271"/>
      <c r="ENV599" s="271"/>
      <c r="ENW599" s="271"/>
      <c r="ENX599" s="271"/>
      <c r="ENY599" s="395"/>
      <c r="ENZ599" s="259"/>
      <c r="EOA599" s="259"/>
      <c r="EOB599" s="394"/>
      <c r="EOC599" s="394"/>
      <c r="EOD599" s="270"/>
      <c r="EOE599" s="263"/>
      <c r="EOF599" s="271"/>
      <c r="EOG599" s="271"/>
      <c r="EOH599" s="271"/>
      <c r="EOI599" s="271"/>
      <c r="EOJ599" s="271"/>
      <c r="EOK599" s="395"/>
      <c r="EOL599" s="259"/>
      <c r="EOM599" s="259"/>
      <c r="EON599" s="394"/>
      <c r="EOO599" s="394"/>
      <c r="EOP599" s="270"/>
      <c r="EOQ599" s="263"/>
      <c r="EOR599" s="271"/>
      <c r="EOS599" s="271"/>
      <c r="EOT599" s="271"/>
      <c r="EOU599" s="271"/>
      <c r="EOV599" s="271"/>
      <c r="EOW599" s="395"/>
      <c r="EOX599" s="259"/>
      <c r="EOY599" s="259"/>
      <c r="EOZ599" s="394"/>
      <c r="EPA599" s="394"/>
      <c r="EPB599" s="270"/>
      <c r="EPC599" s="263"/>
      <c r="EPD599" s="271"/>
      <c r="EPE599" s="271"/>
      <c r="EPF599" s="271"/>
      <c r="EPG599" s="271"/>
      <c r="EPH599" s="271"/>
      <c r="EPI599" s="395"/>
      <c r="EPJ599" s="259"/>
      <c r="EPK599" s="259"/>
      <c r="EPL599" s="394"/>
      <c r="EPM599" s="394"/>
      <c r="EPN599" s="270"/>
      <c r="EPO599" s="263"/>
      <c r="EPP599" s="271"/>
      <c r="EPQ599" s="271"/>
      <c r="EPR599" s="271"/>
      <c r="EPS599" s="271"/>
      <c r="EPT599" s="271"/>
      <c r="EPU599" s="395"/>
      <c r="EPV599" s="259"/>
      <c r="EPW599" s="259"/>
      <c r="EPX599" s="394"/>
      <c r="EPY599" s="394"/>
      <c r="EPZ599" s="270"/>
      <c r="EQA599" s="263"/>
      <c r="EQB599" s="271"/>
      <c r="EQC599" s="271"/>
      <c r="EQD599" s="271"/>
      <c r="EQE599" s="271"/>
      <c r="EQF599" s="271"/>
      <c r="EQG599" s="395"/>
      <c r="EQH599" s="259"/>
      <c r="EQI599" s="259"/>
      <c r="EQJ599" s="394"/>
      <c r="EQK599" s="394"/>
      <c r="EQL599" s="270"/>
      <c r="EQM599" s="263"/>
      <c r="EQN599" s="271"/>
      <c r="EQO599" s="271"/>
      <c r="EQP599" s="271"/>
      <c r="EQQ599" s="271"/>
      <c r="EQR599" s="271"/>
      <c r="EQS599" s="395"/>
      <c r="EQT599" s="259"/>
      <c r="EQU599" s="259"/>
      <c r="EQV599" s="394"/>
      <c r="EQW599" s="394"/>
      <c r="EQX599" s="270"/>
      <c r="EQY599" s="263"/>
      <c r="EQZ599" s="271"/>
      <c r="ERA599" s="271"/>
      <c r="ERB599" s="271"/>
      <c r="ERC599" s="271"/>
      <c r="ERD599" s="271"/>
      <c r="ERE599" s="395"/>
      <c r="ERF599" s="259"/>
      <c r="ERG599" s="259"/>
      <c r="ERH599" s="394"/>
      <c r="ERI599" s="394"/>
      <c r="ERJ599" s="270"/>
      <c r="ERK599" s="263"/>
      <c r="ERL599" s="271"/>
      <c r="ERM599" s="271"/>
      <c r="ERN599" s="271"/>
      <c r="ERO599" s="271"/>
      <c r="ERP599" s="271"/>
      <c r="ERQ599" s="395"/>
      <c r="ERR599" s="259"/>
      <c r="ERS599" s="259"/>
      <c r="ERT599" s="394"/>
      <c r="ERU599" s="394"/>
      <c r="ERV599" s="270"/>
      <c r="ERW599" s="263"/>
      <c r="ERX599" s="271"/>
      <c r="ERY599" s="271"/>
      <c r="ERZ599" s="271"/>
      <c r="ESA599" s="271"/>
      <c r="ESB599" s="271"/>
      <c r="ESC599" s="395"/>
      <c r="ESD599" s="259"/>
      <c r="ESE599" s="259"/>
      <c r="ESF599" s="394"/>
      <c r="ESG599" s="394"/>
      <c r="ESH599" s="270"/>
      <c r="ESI599" s="263"/>
      <c r="ESJ599" s="271"/>
      <c r="ESK599" s="271"/>
      <c r="ESL599" s="271"/>
      <c r="ESM599" s="271"/>
      <c r="ESN599" s="271"/>
      <c r="ESO599" s="395"/>
      <c r="ESP599" s="259"/>
      <c r="ESQ599" s="259"/>
      <c r="ESR599" s="394"/>
      <c r="ESS599" s="394"/>
      <c r="EST599" s="270"/>
      <c r="ESU599" s="263"/>
      <c r="ESV599" s="271"/>
      <c r="ESW599" s="271"/>
      <c r="ESX599" s="271"/>
      <c r="ESY599" s="271"/>
      <c r="ESZ599" s="271"/>
      <c r="ETA599" s="395"/>
      <c r="ETB599" s="259"/>
      <c r="ETC599" s="259"/>
      <c r="ETD599" s="394"/>
      <c r="ETE599" s="394"/>
      <c r="ETF599" s="270"/>
      <c r="ETG599" s="263"/>
      <c r="ETH599" s="271"/>
      <c r="ETI599" s="271"/>
      <c r="ETJ599" s="271"/>
      <c r="ETK599" s="271"/>
      <c r="ETL599" s="271"/>
      <c r="ETM599" s="395"/>
      <c r="ETN599" s="259"/>
      <c r="ETO599" s="259"/>
      <c r="ETP599" s="394"/>
      <c r="ETQ599" s="394"/>
      <c r="ETR599" s="270"/>
      <c r="ETS599" s="263"/>
      <c r="ETT599" s="271"/>
      <c r="ETU599" s="271"/>
      <c r="ETV599" s="271"/>
      <c r="ETW599" s="271"/>
      <c r="ETX599" s="271"/>
      <c r="ETY599" s="395"/>
      <c r="ETZ599" s="259"/>
      <c r="EUA599" s="259"/>
      <c r="EUB599" s="394"/>
      <c r="EUC599" s="394"/>
      <c r="EUD599" s="270"/>
      <c r="EUE599" s="263"/>
      <c r="EUF599" s="271"/>
      <c r="EUG599" s="271"/>
      <c r="EUH599" s="271"/>
      <c r="EUI599" s="271"/>
      <c r="EUJ599" s="271"/>
      <c r="EUK599" s="395"/>
      <c r="EUL599" s="259"/>
      <c r="EUM599" s="259"/>
      <c r="EUN599" s="394"/>
      <c r="EUO599" s="394"/>
      <c r="EUP599" s="270"/>
      <c r="EUQ599" s="263"/>
      <c r="EUR599" s="271"/>
      <c r="EUS599" s="271"/>
      <c r="EUT599" s="271"/>
      <c r="EUU599" s="271"/>
      <c r="EUV599" s="271"/>
      <c r="EUW599" s="395"/>
      <c r="EUX599" s="259"/>
      <c r="EUY599" s="259"/>
      <c r="EUZ599" s="394"/>
      <c r="EVA599" s="394"/>
      <c r="EVB599" s="270"/>
      <c r="EVC599" s="263"/>
      <c r="EVD599" s="271"/>
      <c r="EVE599" s="271"/>
      <c r="EVF599" s="271"/>
      <c r="EVG599" s="271"/>
      <c r="EVH599" s="271"/>
      <c r="EVI599" s="395"/>
      <c r="EVJ599" s="259"/>
      <c r="EVK599" s="259"/>
      <c r="EVL599" s="394"/>
      <c r="EVM599" s="394"/>
      <c r="EVN599" s="270"/>
      <c r="EVO599" s="263"/>
      <c r="EVP599" s="271"/>
      <c r="EVQ599" s="271"/>
      <c r="EVR599" s="271"/>
      <c r="EVS599" s="271"/>
      <c r="EVT599" s="271"/>
      <c r="EVU599" s="395"/>
      <c r="EVV599" s="259"/>
      <c r="EVW599" s="259"/>
      <c r="EVX599" s="394"/>
      <c r="EVY599" s="394"/>
      <c r="EVZ599" s="270"/>
      <c r="EWA599" s="263"/>
      <c r="EWB599" s="271"/>
      <c r="EWC599" s="271"/>
      <c r="EWD599" s="271"/>
      <c r="EWE599" s="271"/>
      <c r="EWF599" s="271"/>
      <c r="EWG599" s="395"/>
      <c r="EWH599" s="259"/>
      <c r="EWI599" s="259"/>
      <c r="EWJ599" s="394"/>
      <c r="EWK599" s="394"/>
      <c r="EWL599" s="270"/>
      <c r="EWM599" s="263"/>
      <c r="EWN599" s="271"/>
      <c r="EWO599" s="271"/>
      <c r="EWP599" s="271"/>
      <c r="EWQ599" s="271"/>
      <c r="EWR599" s="271"/>
      <c r="EWS599" s="395"/>
      <c r="EWT599" s="259"/>
      <c r="EWU599" s="259"/>
      <c r="EWV599" s="394"/>
      <c r="EWW599" s="394"/>
      <c r="EWX599" s="270"/>
      <c r="EWY599" s="263"/>
      <c r="EWZ599" s="271"/>
      <c r="EXA599" s="271"/>
      <c r="EXB599" s="271"/>
      <c r="EXC599" s="271"/>
      <c r="EXD599" s="271"/>
      <c r="EXE599" s="395"/>
      <c r="EXF599" s="259"/>
      <c r="EXG599" s="259"/>
      <c r="EXH599" s="394"/>
      <c r="EXI599" s="394"/>
      <c r="EXJ599" s="270"/>
      <c r="EXK599" s="263"/>
      <c r="EXL599" s="271"/>
      <c r="EXM599" s="271"/>
      <c r="EXN599" s="271"/>
      <c r="EXO599" s="271"/>
      <c r="EXP599" s="271"/>
      <c r="EXQ599" s="395"/>
      <c r="EXR599" s="259"/>
      <c r="EXS599" s="259"/>
      <c r="EXT599" s="394"/>
      <c r="EXU599" s="394"/>
      <c r="EXV599" s="270"/>
      <c r="EXW599" s="263"/>
      <c r="EXX599" s="271"/>
      <c r="EXY599" s="271"/>
      <c r="EXZ599" s="271"/>
      <c r="EYA599" s="271"/>
      <c r="EYB599" s="271"/>
      <c r="EYC599" s="395"/>
      <c r="EYD599" s="259"/>
      <c r="EYE599" s="259"/>
      <c r="EYF599" s="394"/>
      <c r="EYG599" s="394"/>
      <c r="EYH599" s="270"/>
      <c r="EYI599" s="263"/>
      <c r="EYJ599" s="271"/>
      <c r="EYK599" s="271"/>
      <c r="EYL599" s="271"/>
      <c r="EYM599" s="271"/>
      <c r="EYN599" s="271"/>
      <c r="EYO599" s="395"/>
      <c r="EYP599" s="259"/>
      <c r="EYQ599" s="259"/>
      <c r="EYR599" s="394"/>
      <c r="EYS599" s="394"/>
      <c r="EYT599" s="270"/>
      <c r="EYU599" s="263"/>
      <c r="EYV599" s="271"/>
      <c r="EYW599" s="271"/>
      <c r="EYX599" s="271"/>
      <c r="EYY599" s="271"/>
      <c r="EYZ599" s="271"/>
      <c r="EZA599" s="395"/>
      <c r="EZB599" s="259"/>
      <c r="EZC599" s="259"/>
      <c r="EZD599" s="394"/>
      <c r="EZE599" s="394"/>
      <c r="EZF599" s="270"/>
      <c r="EZG599" s="263"/>
      <c r="EZH599" s="271"/>
      <c r="EZI599" s="271"/>
      <c r="EZJ599" s="271"/>
      <c r="EZK599" s="271"/>
      <c r="EZL599" s="271"/>
      <c r="EZM599" s="395"/>
      <c r="EZN599" s="259"/>
      <c r="EZO599" s="259"/>
      <c r="EZP599" s="394"/>
      <c r="EZQ599" s="394"/>
      <c r="EZR599" s="270"/>
      <c r="EZS599" s="263"/>
      <c r="EZT599" s="271"/>
      <c r="EZU599" s="271"/>
      <c r="EZV599" s="271"/>
      <c r="EZW599" s="271"/>
      <c r="EZX599" s="271"/>
      <c r="EZY599" s="395"/>
      <c r="EZZ599" s="259"/>
      <c r="FAA599" s="259"/>
      <c r="FAB599" s="394"/>
      <c r="FAC599" s="394"/>
      <c r="FAD599" s="270"/>
      <c r="FAE599" s="263"/>
      <c r="FAF599" s="271"/>
      <c r="FAG599" s="271"/>
      <c r="FAH599" s="271"/>
      <c r="FAI599" s="271"/>
      <c r="FAJ599" s="271"/>
      <c r="FAK599" s="395"/>
      <c r="FAL599" s="259"/>
      <c r="FAM599" s="259"/>
      <c r="FAN599" s="394"/>
      <c r="FAO599" s="394"/>
      <c r="FAP599" s="270"/>
      <c r="FAQ599" s="263"/>
      <c r="FAR599" s="271"/>
      <c r="FAS599" s="271"/>
      <c r="FAT599" s="271"/>
      <c r="FAU599" s="271"/>
      <c r="FAV599" s="271"/>
      <c r="FAW599" s="395"/>
      <c r="FAX599" s="259"/>
      <c r="FAY599" s="259"/>
      <c r="FAZ599" s="394"/>
      <c r="FBA599" s="394"/>
      <c r="FBB599" s="270"/>
      <c r="FBC599" s="263"/>
      <c r="FBD599" s="271"/>
      <c r="FBE599" s="271"/>
      <c r="FBF599" s="271"/>
      <c r="FBG599" s="271"/>
      <c r="FBH599" s="271"/>
      <c r="FBI599" s="395"/>
      <c r="FBJ599" s="259"/>
      <c r="FBK599" s="259"/>
      <c r="FBL599" s="394"/>
      <c r="FBM599" s="394"/>
      <c r="FBN599" s="270"/>
      <c r="FBO599" s="263"/>
      <c r="FBP599" s="271"/>
      <c r="FBQ599" s="271"/>
      <c r="FBR599" s="271"/>
      <c r="FBS599" s="271"/>
      <c r="FBT599" s="271"/>
      <c r="FBU599" s="395"/>
      <c r="FBV599" s="259"/>
      <c r="FBW599" s="259"/>
      <c r="FBX599" s="394"/>
      <c r="FBY599" s="394"/>
      <c r="FBZ599" s="270"/>
      <c r="FCA599" s="263"/>
      <c r="FCB599" s="271"/>
      <c r="FCC599" s="271"/>
      <c r="FCD599" s="271"/>
      <c r="FCE599" s="271"/>
      <c r="FCF599" s="271"/>
      <c r="FCG599" s="395"/>
      <c r="FCH599" s="259"/>
      <c r="FCI599" s="259"/>
      <c r="FCJ599" s="394"/>
      <c r="FCK599" s="394"/>
      <c r="FCL599" s="270"/>
      <c r="FCM599" s="263"/>
      <c r="FCN599" s="271"/>
      <c r="FCO599" s="271"/>
      <c r="FCP599" s="271"/>
      <c r="FCQ599" s="271"/>
      <c r="FCR599" s="271"/>
      <c r="FCS599" s="395"/>
      <c r="FCT599" s="259"/>
      <c r="FCU599" s="259"/>
      <c r="FCV599" s="394"/>
      <c r="FCW599" s="394"/>
      <c r="FCX599" s="270"/>
      <c r="FCY599" s="263"/>
      <c r="FCZ599" s="271"/>
      <c r="FDA599" s="271"/>
      <c r="FDB599" s="271"/>
      <c r="FDC599" s="271"/>
      <c r="FDD599" s="271"/>
      <c r="FDE599" s="395"/>
      <c r="FDF599" s="259"/>
      <c r="FDG599" s="259"/>
      <c r="FDH599" s="394"/>
      <c r="FDI599" s="394"/>
      <c r="FDJ599" s="270"/>
      <c r="FDK599" s="263"/>
      <c r="FDL599" s="271"/>
      <c r="FDM599" s="271"/>
      <c r="FDN599" s="271"/>
      <c r="FDO599" s="271"/>
      <c r="FDP599" s="271"/>
      <c r="FDQ599" s="395"/>
      <c r="FDR599" s="259"/>
      <c r="FDS599" s="259"/>
      <c r="FDT599" s="394"/>
      <c r="FDU599" s="394"/>
      <c r="FDV599" s="270"/>
      <c r="FDW599" s="263"/>
      <c r="FDX599" s="271"/>
      <c r="FDY599" s="271"/>
      <c r="FDZ599" s="271"/>
      <c r="FEA599" s="271"/>
      <c r="FEB599" s="271"/>
      <c r="FEC599" s="395"/>
      <c r="FED599" s="259"/>
      <c r="FEE599" s="259"/>
      <c r="FEF599" s="394"/>
      <c r="FEG599" s="394"/>
      <c r="FEH599" s="270"/>
      <c r="FEI599" s="263"/>
      <c r="FEJ599" s="271"/>
      <c r="FEK599" s="271"/>
      <c r="FEL599" s="271"/>
      <c r="FEM599" s="271"/>
      <c r="FEN599" s="271"/>
      <c r="FEO599" s="395"/>
      <c r="FEP599" s="259"/>
      <c r="FEQ599" s="259"/>
      <c r="FER599" s="394"/>
      <c r="FES599" s="394"/>
      <c r="FET599" s="270"/>
      <c r="FEU599" s="263"/>
      <c r="FEV599" s="271"/>
      <c r="FEW599" s="271"/>
      <c r="FEX599" s="271"/>
      <c r="FEY599" s="271"/>
      <c r="FEZ599" s="271"/>
      <c r="FFA599" s="395"/>
      <c r="FFB599" s="259"/>
      <c r="FFC599" s="259"/>
      <c r="FFD599" s="394"/>
      <c r="FFE599" s="394"/>
      <c r="FFF599" s="270"/>
      <c r="FFG599" s="263"/>
      <c r="FFH599" s="271"/>
      <c r="FFI599" s="271"/>
      <c r="FFJ599" s="271"/>
      <c r="FFK599" s="271"/>
      <c r="FFL599" s="271"/>
      <c r="FFM599" s="395"/>
      <c r="FFN599" s="259"/>
      <c r="FFO599" s="259"/>
      <c r="FFP599" s="394"/>
      <c r="FFQ599" s="394"/>
      <c r="FFR599" s="270"/>
      <c r="FFS599" s="263"/>
      <c r="FFT599" s="271"/>
      <c r="FFU599" s="271"/>
      <c r="FFV599" s="271"/>
      <c r="FFW599" s="271"/>
      <c r="FFX599" s="271"/>
      <c r="FFY599" s="395"/>
      <c r="FFZ599" s="259"/>
      <c r="FGA599" s="259"/>
      <c r="FGB599" s="394"/>
      <c r="FGC599" s="394"/>
      <c r="FGD599" s="270"/>
      <c r="FGE599" s="263"/>
      <c r="FGF599" s="271"/>
      <c r="FGG599" s="271"/>
      <c r="FGH599" s="271"/>
      <c r="FGI599" s="271"/>
      <c r="FGJ599" s="271"/>
      <c r="FGK599" s="395"/>
      <c r="FGL599" s="259"/>
      <c r="FGM599" s="259"/>
      <c r="FGN599" s="394"/>
      <c r="FGO599" s="394"/>
      <c r="FGP599" s="270"/>
      <c r="FGQ599" s="263"/>
      <c r="FGR599" s="271"/>
      <c r="FGS599" s="271"/>
      <c r="FGT599" s="271"/>
      <c r="FGU599" s="271"/>
      <c r="FGV599" s="271"/>
      <c r="FGW599" s="395"/>
      <c r="FGX599" s="259"/>
      <c r="FGY599" s="259"/>
      <c r="FGZ599" s="394"/>
      <c r="FHA599" s="394"/>
      <c r="FHB599" s="270"/>
      <c r="FHC599" s="263"/>
      <c r="FHD599" s="271"/>
      <c r="FHE599" s="271"/>
      <c r="FHF599" s="271"/>
      <c r="FHG599" s="271"/>
      <c r="FHH599" s="271"/>
      <c r="FHI599" s="395"/>
      <c r="FHJ599" s="259"/>
      <c r="FHK599" s="259"/>
      <c r="FHL599" s="394"/>
      <c r="FHM599" s="394"/>
      <c r="FHN599" s="270"/>
      <c r="FHO599" s="263"/>
      <c r="FHP599" s="271"/>
      <c r="FHQ599" s="271"/>
      <c r="FHR599" s="271"/>
      <c r="FHS599" s="271"/>
      <c r="FHT599" s="271"/>
      <c r="FHU599" s="395"/>
      <c r="FHV599" s="259"/>
      <c r="FHW599" s="259"/>
      <c r="FHX599" s="394"/>
      <c r="FHY599" s="394"/>
      <c r="FHZ599" s="270"/>
      <c r="FIA599" s="263"/>
      <c r="FIB599" s="271"/>
      <c r="FIC599" s="271"/>
      <c r="FID599" s="271"/>
      <c r="FIE599" s="271"/>
      <c r="FIF599" s="271"/>
      <c r="FIG599" s="395"/>
      <c r="FIH599" s="259"/>
      <c r="FII599" s="259"/>
      <c r="FIJ599" s="394"/>
      <c r="FIK599" s="394"/>
      <c r="FIL599" s="270"/>
      <c r="FIM599" s="263"/>
      <c r="FIN599" s="271"/>
      <c r="FIO599" s="271"/>
      <c r="FIP599" s="271"/>
      <c r="FIQ599" s="271"/>
      <c r="FIR599" s="271"/>
      <c r="FIS599" s="395"/>
      <c r="FIT599" s="259"/>
      <c r="FIU599" s="259"/>
      <c r="FIV599" s="394"/>
      <c r="FIW599" s="394"/>
      <c r="FIX599" s="270"/>
      <c r="FIY599" s="263"/>
      <c r="FIZ599" s="271"/>
      <c r="FJA599" s="271"/>
      <c r="FJB599" s="271"/>
      <c r="FJC599" s="271"/>
      <c r="FJD599" s="271"/>
      <c r="FJE599" s="395"/>
      <c r="FJF599" s="259"/>
      <c r="FJG599" s="259"/>
      <c r="FJH599" s="394"/>
      <c r="FJI599" s="394"/>
      <c r="FJJ599" s="270"/>
      <c r="FJK599" s="263"/>
      <c r="FJL599" s="271"/>
      <c r="FJM599" s="271"/>
      <c r="FJN599" s="271"/>
      <c r="FJO599" s="271"/>
      <c r="FJP599" s="271"/>
      <c r="FJQ599" s="395"/>
      <c r="FJR599" s="259"/>
      <c r="FJS599" s="259"/>
      <c r="FJT599" s="394"/>
      <c r="FJU599" s="394"/>
      <c r="FJV599" s="270"/>
      <c r="FJW599" s="263"/>
      <c r="FJX599" s="271"/>
      <c r="FJY599" s="271"/>
      <c r="FJZ599" s="271"/>
      <c r="FKA599" s="271"/>
      <c r="FKB599" s="271"/>
      <c r="FKC599" s="395"/>
      <c r="FKD599" s="259"/>
      <c r="FKE599" s="259"/>
      <c r="FKF599" s="394"/>
      <c r="FKG599" s="394"/>
      <c r="FKH599" s="270"/>
      <c r="FKI599" s="263"/>
      <c r="FKJ599" s="271"/>
      <c r="FKK599" s="271"/>
      <c r="FKL599" s="271"/>
      <c r="FKM599" s="271"/>
      <c r="FKN599" s="271"/>
      <c r="FKO599" s="395"/>
      <c r="FKP599" s="259"/>
      <c r="FKQ599" s="259"/>
      <c r="FKR599" s="394"/>
      <c r="FKS599" s="394"/>
      <c r="FKT599" s="270"/>
      <c r="FKU599" s="263"/>
      <c r="FKV599" s="271"/>
      <c r="FKW599" s="271"/>
      <c r="FKX599" s="271"/>
      <c r="FKY599" s="271"/>
      <c r="FKZ599" s="271"/>
      <c r="FLA599" s="395"/>
      <c r="FLB599" s="259"/>
      <c r="FLC599" s="259"/>
      <c r="FLD599" s="394"/>
      <c r="FLE599" s="394"/>
      <c r="FLF599" s="270"/>
      <c r="FLG599" s="263"/>
      <c r="FLH599" s="271"/>
      <c r="FLI599" s="271"/>
      <c r="FLJ599" s="271"/>
      <c r="FLK599" s="271"/>
      <c r="FLL599" s="271"/>
      <c r="FLM599" s="395"/>
      <c r="FLN599" s="259"/>
      <c r="FLO599" s="259"/>
      <c r="FLP599" s="394"/>
      <c r="FLQ599" s="394"/>
      <c r="FLR599" s="270"/>
      <c r="FLS599" s="263"/>
      <c r="FLT599" s="271"/>
      <c r="FLU599" s="271"/>
      <c r="FLV599" s="271"/>
      <c r="FLW599" s="271"/>
      <c r="FLX599" s="271"/>
      <c r="FLY599" s="395"/>
      <c r="FLZ599" s="259"/>
      <c r="FMA599" s="259"/>
      <c r="FMB599" s="394"/>
      <c r="FMC599" s="394"/>
      <c r="FMD599" s="270"/>
      <c r="FME599" s="263"/>
      <c r="FMF599" s="271"/>
      <c r="FMG599" s="271"/>
      <c r="FMH599" s="271"/>
      <c r="FMI599" s="271"/>
      <c r="FMJ599" s="271"/>
      <c r="FMK599" s="395"/>
      <c r="FML599" s="259"/>
      <c r="FMM599" s="259"/>
      <c r="FMN599" s="394"/>
      <c r="FMO599" s="394"/>
      <c r="FMP599" s="270"/>
      <c r="FMQ599" s="263"/>
      <c r="FMR599" s="271"/>
      <c r="FMS599" s="271"/>
      <c r="FMT599" s="271"/>
      <c r="FMU599" s="271"/>
      <c r="FMV599" s="271"/>
      <c r="FMW599" s="395"/>
      <c r="FMX599" s="259"/>
      <c r="FMY599" s="259"/>
      <c r="FMZ599" s="394"/>
      <c r="FNA599" s="394"/>
      <c r="FNB599" s="270"/>
      <c r="FNC599" s="263"/>
      <c r="FND599" s="271"/>
      <c r="FNE599" s="271"/>
      <c r="FNF599" s="271"/>
      <c r="FNG599" s="271"/>
      <c r="FNH599" s="271"/>
      <c r="FNI599" s="395"/>
      <c r="FNJ599" s="259"/>
      <c r="FNK599" s="259"/>
      <c r="FNL599" s="394"/>
      <c r="FNM599" s="394"/>
      <c r="FNN599" s="270"/>
      <c r="FNO599" s="263"/>
      <c r="FNP599" s="271"/>
      <c r="FNQ599" s="271"/>
      <c r="FNR599" s="271"/>
      <c r="FNS599" s="271"/>
      <c r="FNT599" s="271"/>
      <c r="FNU599" s="395"/>
      <c r="FNV599" s="259"/>
      <c r="FNW599" s="259"/>
      <c r="FNX599" s="394"/>
      <c r="FNY599" s="394"/>
      <c r="FNZ599" s="270"/>
      <c r="FOA599" s="263"/>
      <c r="FOB599" s="271"/>
      <c r="FOC599" s="271"/>
      <c r="FOD599" s="271"/>
      <c r="FOE599" s="271"/>
      <c r="FOF599" s="271"/>
      <c r="FOG599" s="395"/>
      <c r="FOH599" s="259"/>
      <c r="FOI599" s="259"/>
      <c r="FOJ599" s="394"/>
      <c r="FOK599" s="394"/>
      <c r="FOL599" s="270"/>
      <c r="FOM599" s="263"/>
      <c r="FON599" s="271"/>
      <c r="FOO599" s="271"/>
      <c r="FOP599" s="271"/>
      <c r="FOQ599" s="271"/>
      <c r="FOR599" s="271"/>
      <c r="FOS599" s="395"/>
      <c r="FOT599" s="259"/>
      <c r="FOU599" s="259"/>
      <c r="FOV599" s="394"/>
      <c r="FOW599" s="394"/>
      <c r="FOX599" s="270"/>
      <c r="FOY599" s="263"/>
      <c r="FOZ599" s="271"/>
      <c r="FPA599" s="271"/>
      <c r="FPB599" s="271"/>
      <c r="FPC599" s="271"/>
      <c r="FPD599" s="271"/>
      <c r="FPE599" s="395"/>
      <c r="FPF599" s="259"/>
      <c r="FPG599" s="259"/>
      <c r="FPH599" s="394"/>
      <c r="FPI599" s="394"/>
      <c r="FPJ599" s="270"/>
      <c r="FPK599" s="263"/>
      <c r="FPL599" s="271"/>
      <c r="FPM599" s="271"/>
      <c r="FPN599" s="271"/>
      <c r="FPO599" s="271"/>
      <c r="FPP599" s="271"/>
      <c r="FPQ599" s="395"/>
      <c r="FPR599" s="259"/>
      <c r="FPS599" s="259"/>
      <c r="FPT599" s="394"/>
      <c r="FPU599" s="394"/>
      <c r="FPV599" s="270"/>
      <c r="FPW599" s="263"/>
      <c r="FPX599" s="271"/>
      <c r="FPY599" s="271"/>
      <c r="FPZ599" s="271"/>
      <c r="FQA599" s="271"/>
      <c r="FQB599" s="271"/>
      <c r="FQC599" s="395"/>
      <c r="FQD599" s="259"/>
      <c r="FQE599" s="259"/>
      <c r="FQF599" s="394"/>
      <c r="FQG599" s="394"/>
      <c r="FQH599" s="270"/>
      <c r="FQI599" s="263"/>
      <c r="FQJ599" s="271"/>
      <c r="FQK599" s="271"/>
      <c r="FQL599" s="271"/>
      <c r="FQM599" s="271"/>
      <c r="FQN599" s="271"/>
      <c r="FQO599" s="395"/>
      <c r="FQP599" s="259"/>
      <c r="FQQ599" s="259"/>
      <c r="FQR599" s="394"/>
      <c r="FQS599" s="394"/>
      <c r="FQT599" s="270"/>
      <c r="FQU599" s="263"/>
      <c r="FQV599" s="271"/>
      <c r="FQW599" s="271"/>
      <c r="FQX599" s="271"/>
      <c r="FQY599" s="271"/>
      <c r="FQZ599" s="271"/>
      <c r="FRA599" s="395"/>
      <c r="FRB599" s="259"/>
      <c r="FRC599" s="259"/>
      <c r="FRD599" s="394"/>
      <c r="FRE599" s="394"/>
      <c r="FRF599" s="270"/>
      <c r="FRG599" s="263"/>
      <c r="FRH599" s="271"/>
      <c r="FRI599" s="271"/>
      <c r="FRJ599" s="271"/>
      <c r="FRK599" s="271"/>
      <c r="FRL599" s="271"/>
      <c r="FRM599" s="395"/>
      <c r="FRN599" s="259"/>
      <c r="FRO599" s="259"/>
      <c r="FRP599" s="394"/>
      <c r="FRQ599" s="394"/>
      <c r="FRR599" s="270"/>
      <c r="FRS599" s="263"/>
      <c r="FRT599" s="271"/>
      <c r="FRU599" s="271"/>
      <c r="FRV599" s="271"/>
      <c r="FRW599" s="271"/>
      <c r="FRX599" s="271"/>
      <c r="FRY599" s="395"/>
      <c r="FRZ599" s="259"/>
      <c r="FSA599" s="259"/>
      <c r="FSB599" s="394"/>
      <c r="FSC599" s="394"/>
      <c r="FSD599" s="270"/>
      <c r="FSE599" s="263"/>
      <c r="FSF599" s="271"/>
      <c r="FSG599" s="271"/>
      <c r="FSH599" s="271"/>
      <c r="FSI599" s="271"/>
      <c r="FSJ599" s="271"/>
      <c r="FSK599" s="395"/>
      <c r="FSL599" s="259"/>
      <c r="FSM599" s="259"/>
      <c r="FSN599" s="394"/>
      <c r="FSO599" s="394"/>
      <c r="FSP599" s="270"/>
      <c r="FSQ599" s="263"/>
      <c r="FSR599" s="271"/>
      <c r="FSS599" s="271"/>
      <c r="FST599" s="271"/>
      <c r="FSU599" s="271"/>
      <c r="FSV599" s="271"/>
      <c r="FSW599" s="395"/>
      <c r="FSX599" s="259"/>
      <c r="FSY599" s="259"/>
      <c r="FSZ599" s="394"/>
      <c r="FTA599" s="394"/>
      <c r="FTB599" s="270"/>
      <c r="FTC599" s="263"/>
      <c r="FTD599" s="271"/>
      <c r="FTE599" s="271"/>
      <c r="FTF599" s="271"/>
      <c r="FTG599" s="271"/>
      <c r="FTH599" s="271"/>
      <c r="FTI599" s="395"/>
      <c r="FTJ599" s="259"/>
      <c r="FTK599" s="259"/>
      <c r="FTL599" s="394"/>
      <c r="FTM599" s="394"/>
      <c r="FTN599" s="270"/>
      <c r="FTO599" s="263"/>
      <c r="FTP599" s="271"/>
      <c r="FTQ599" s="271"/>
      <c r="FTR599" s="271"/>
      <c r="FTS599" s="271"/>
      <c r="FTT599" s="271"/>
      <c r="FTU599" s="395"/>
      <c r="FTV599" s="259"/>
      <c r="FTW599" s="259"/>
      <c r="FTX599" s="394"/>
      <c r="FTY599" s="394"/>
      <c r="FTZ599" s="270"/>
      <c r="FUA599" s="263"/>
      <c r="FUB599" s="271"/>
      <c r="FUC599" s="271"/>
      <c r="FUD599" s="271"/>
      <c r="FUE599" s="271"/>
      <c r="FUF599" s="271"/>
      <c r="FUG599" s="395"/>
      <c r="FUH599" s="259"/>
      <c r="FUI599" s="259"/>
      <c r="FUJ599" s="394"/>
      <c r="FUK599" s="394"/>
      <c r="FUL599" s="270"/>
      <c r="FUM599" s="263"/>
      <c r="FUN599" s="271"/>
      <c r="FUO599" s="271"/>
      <c r="FUP599" s="271"/>
      <c r="FUQ599" s="271"/>
      <c r="FUR599" s="271"/>
      <c r="FUS599" s="395"/>
      <c r="FUT599" s="259"/>
      <c r="FUU599" s="259"/>
      <c r="FUV599" s="394"/>
      <c r="FUW599" s="394"/>
      <c r="FUX599" s="270"/>
      <c r="FUY599" s="263"/>
      <c r="FUZ599" s="271"/>
      <c r="FVA599" s="271"/>
      <c r="FVB599" s="271"/>
      <c r="FVC599" s="271"/>
      <c r="FVD599" s="271"/>
      <c r="FVE599" s="395"/>
      <c r="FVF599" s="259"/>
      <c r="FVG599" s="259"/>
      <c r="FVH599" s="394"/>
      <c r="FVI599" s="394"/>
      <c r="FVJ599" s="270"/>
      <c r="FVK599" s="263"/>
      <c r="FVL599" s="271"/>
      <c r="FVM599" s="271"/>
      <c r="FVN599" s="271"/>
      <c r="FVO599" s="271"/>
      <c r="FVP599" s="271"/>
      <c r="FVQ599" s="395"/>
      <c r="FVR599" s="259"/>
      <c r="FVS599" s="259"/>
      <c r="FVT599" s="394"/>
      <c r="FVU599" s="394"/>
      <c r="FVV599" s="270"/>
      <c r="FVW599" s="263"/>
      <c r="FVX599" s="271"/>
      <c r="FVY599" s="271"/>
      <c r="FVZ599" s="271"/>
      <c r="FWA599" s="271"/>
      <c r="FWB599" s="271"/>
      <c r="FWC599" s="395"/>
      <c r="FWD599" s="259"/>
      <c r="FWE599" s="259"/>
      <c r="FWF599" s="394"/>
      <c r="FWG599" s="394"/>
      <c r="FWH599" s="270"/>
      <c r="FWI599" s="263"/>
      <c r="FWJ599" s="271"/>
      <c r="FWK599" s="271"/>
      <c r="FWL599" s="271"/>
      <c r="FWM599" s="271"/>
      <c r="FWN599" s="271"/>
      <c r="FWO599" s="395"/>
      <c r="FWP599" s="259"/>
      <c r="FWQ599" s="259"/>
      <c r="FWR599" s="394"/>
      <c r="FWS599" s="394"/>
      <c r="FWT599" s="270"/>
      <c r="FWU599" s="263"/>
      <c r="FWV599" s="271"/>
      <c r="FWW599" s="271"/>
      <c r="FWX599" s="271"/>
      <c r="FWY599" s="271"/>
      <c r="FWZ599" s="271"/>
      <c r="FXA599" s="395"/>
      <c r="FXB599" s="259"/>
      <c r="FXC599" s="259"/>
      <c r="FXD599" s="394"/>
      <c r="FXE599" s="394"/>
      <c r="FXF599" s="270"/>
      <c r="FXG599" s="263"/>
      <c r="FXH599" s="271"/>
      <c r="FXI599" s="271"/>
      <c r="FXJ599" s="271"/>
      <c r="FXK599" s="271"/>
      <c r="FXL599" s="271"/>
      <c r="FXM599" s="395"/>
      <c r="FXN599" s="259"/>
      <c r="FXO599" s="259"/>
      <c r="FXP599" s="394"/>
      <c r="FXQ599" s="394"/>
      <c r="FXR599" s="270"/>
      <c r="FXS599" s="263"/>
      <c r="FXT599" s="271"/>
      <c r="FXU599" s="271"/>
      <c r="FXV599" s="271"/>
      <c r="FXW599" s="271"/>
      <c r="FXX599" s="271"/>
      <c r="FXY599" s="395"/>
      <c r="FXZ599" s="259"/>
      <c r="FYA599" s="259"/>
      <c r="FYB599" s="394"/>
      <c r="FYC599" s="394"/>
      <c r="FYD599" s="270"/>
      <c r="FYE599" s="263"/>
      <c r="FYF599" s="271"/>
      <c r="FYG599" s="271"/>
      <c r="FYH599" s="271"/>
      <c r="FYI599" s="271"/>
      <c r="FYJ599" s="271"/>
      <c r="FYK599" s="395"/>
      <c r="FYL599" s="259"/>
      <c r="FYM599" s="259"/>
      <c r="FYN599" s="394"/>
      <c r="FYO599" s="394"/>
      <c r="FYP599" s="270"/>
      <c r="FYQ599" s="263"/>
      <c r="FYR599" s="271"/>
      <c r="FYS599" s="271"/>
      <c r="FYT599" s="271"/>
      <c r="FYU599" s="271"/>
      <c r="FYV599" s="271"/>
      <c r="FYW599" s="395"/>
      <c r="FYX599" s="259"/>
      <c r="FYY599" s="259"/>
      <c r="FYZ599" s="394"/>
      <c r="FZA599" s="394"/>
      <c r="FZB599" s="270"/>
      <c r="FZC599" s="263"/>
      <c r="FZD599" s="271"/>
      <c r="FZE599" s="271"/>
      <c r="FZF599" s="271"/>
      <c r="FZG599" s="271"/>
      <c r="FZH599" s="271"/>
      <c r="FZI599" s="395"/>
      <c r="FZJ599" s="259"/>
      <c r="FZK599" s="259"/>
      <c r="FZL599" s="394"/>
      <c r="FZM599" s="394"/>
      <c r="FZN599" s="270"/>
      <c r="FZO599" s="263"/>
      <c r="FZP599" s="271"/>
      <c r="FZQ599" s="271"/>
      <c r="FZR599" s="271"/>
      <c r="FZS599" s="271"/>
      <c r="FZT599" s="271"/>
      <c r="FZU599" s="395"/>
      <c r="FZV599" s="259"/>
      <c r="FZW599" s="259"/>
      <c r="FZX599" s="394"/>
      <c r="FZY599" s="394"/>
      <c r="FZZ599" s="270"/>
      <c r="GAA599" s="263"/>
      <c r="GAB599" s="271"/>
      <c r="GAC599" s="271"/>
      <c r="GAD599" s="271"/>
      <c r="GAE599" s="271"/>
      <c r="GAF599" s="271"/>
      <c r="GAG599" s="395"/>
      <c r="GAH599" s="259"/>
      <c r="GAI599" s="259"/>
      <c r="GAJ599" s="394"/>
      <c r="GAK599" s="394"/>
      <c r="GAL599" s="270"/>
      <c r="GAM599" s="263"/>
      <c r="GAN599" s="271"/>
      <c r="GAO599" s="271"/>
      <c r="GAP599" s="271"/>
      <c r="GAQ599" s="271"/>
      <c r="GAR599" s="271"/>
      <c r="GAS599" s="395"/>
      <c r="GAT599" s="259"/>
      <c r="GAU599" s="259"/>
      <c r="GAV599" s="394"/>
      <c r="GAW599" s="394"/>
      <c r="GAX599" s="270"/>
      <c r="GAY599" s="263"/>
      <c r="GAZ599" s="271"/>
      <c r="GBA599" s="271"/>
      <c r="GBB599" s="271"/>
      <c r="GBC599" s="271"/>
      <c r="GBD599" s="271"/>
      <c r="GBE599" s="395"/>
      <c r="GBF599" s="259"/>
      <c r="GBG599" s="259"/>
      <c r="GBH599" s="394"/>
      <c r="GBI599" s="394"/>
      <c r="GBJ599" s="270"/>
      <c r="GBK599" s="263"/>
      <c r="GBL599" s="271"/>
      <c r="GBM599" s="271"/>
      <c r="GBN599" s="271"/>
      <c r="GBO599" s="271"/>
      <c r="GBP599" s="271"/>
      <c r="GBQ599" s="395"/>
      <c r="GBR599" s="259"/>
      <c r="GBS599" s="259"/>
      <c r="GBT599" s="394"/>
      <c r="GBU599" s="394"/>
      <c r="GBV599" s="270"/>
      <c r="GBW599" s="263"/>
      <c r="GBX599" s="271"/>
      <c r="GBY599" s="271"/>
      <c r="GBZ599" s="271"/>
      <c r="GCA599" s="271"/>
      <c r="GCB599" s="271"/>
      <c r="GCC599" s="395"/>
      <c r="GCD599" s="259"/>
      <c r="GCE599" s="259"/>
      <c r="GCF599" s="394"/>
      <c r="GCG599" s="394"/>
      <c r="GCH599" s="270"/>
      <c r="GCI599" s="263"/>
      <c r="GCJ599" s="271"/>
      <c r="GCK599" s="271"/>
      <c r="GCL599" s="271"/>
      <c r="GCM599" s="271"/>
      <c r="GCN599" s="271"/>
      <c r="GCO599" s="395"/>
      <c r="GCP599" s="259"/>
      <c r="GCQ599" s="259"/>
      <c r="GCR599" s="394"/>
      <c r="GCS599" s="394"/>
      <c r="GCT599" s="270"/>
      <c r="GCU599" s="263"/>
      <c r="GCV599" s="271"/>
      <c r="GCW599" s="271"/>
      <c r="GCX599" s="271"/>
      <c r="GCY599" s="271"/>
      <c r="GCZ599" s="271"/>
      <c r="GDA599" s="395"/>
      <c r="GDB599" s="259"/>
      <c r="GDC599" s="259"/>
      <c r="GDD599" s="394"/>
      <c r="GDE599" s="394"/>
      <c r="GDF599" s="270"/>
      <c r="GDG599" s="263"/>
      <c r="GDH599" s="271"/>
      <c r="GDI599" s="271"/>
      <c r="GDJ599" s="271"/>
      <c r="GDK599" s="271"/>
      <c r="GDL599" s="271"/>
      <c r="GDM599" s="395"/>
      <c r="GDN599" s="259"/>
      <c r="GDO599" s="259"/>
      <c r="GDP599" s="394"/>
      <c r="GDQ599" s="394"/>
      <c r="GDR599" s="270"/>
      <c r="GDS599" s="263"/>
      <c r="GDT599" s="271"/>
      <c r="GDU599" s="271"/>
      <c r="GDV599" s="271"/>
      <c r="GDW599" s="271"/>
      <c r="GDX599" s="271"/>
      <c r="GDY599" s="395"/>
      <c r="GDZ599" s="259"/>
      <c r="GEA599" s="259"/>
      <c r="GEB599" s="394"/>
      <c r="GEC599" s="394"/>
      <c r="GED599" s="270"/>
      <c r="GEE599" s="263"/>
      <c r="GEF599" s="271"/>
      <c r="GEG599" s="271"/>
      <c r="GEH599" s="271"/>
      <c r="GEI599" s="271"/>
      <c r="GEJ599" s="271"/>
      <c r="GEK599" s="395"/>
      <c r="GEL599" s="259"/>
      <c r="GEM599" s="259"/>
      <c r="GEN599" s="394"/>
      <c r="GEO599" s="394"/>
      <c r="GEP599" s="270"/>
      <c r="GEQ599" s="263"/>
      <c r="GER599" s="271"/>
      <c r="GES599" s="271"/>
      <c r="GET599" s="271"/>
      <c r="GEU599" s="271"/>
      <c r="GEV599" s="271"/>
      <c r="GEW599" s="395"/>
      <c r="GEX599" s="259"/>
      <c r="GEY599" s="259"/>
      <c r="GEZ599" s="394"/>
      <c r="GFA599" s="394"/>
      <c r="GFB599" s="270"/>
      <c r="GFC599" s="263"/>
      <c r="GFD599" s="271"/>
      <c r="GFE599" s="271"/>
      <c r="GFF599" s="271"/>
      <c r="GFG599" s="271"/>
      <c r="GFH599" s="271"/>
      <c r="GFI599" s="395"/>
      <c r="GFJ599" s="259"/>
      <c r="GFK599" s="259"/>
      <c r="GFL599" s="394"/>
      <c r="GFM599" s="394"/>
      <c r="GFN599" s="270"/>
      <c r="GFO599" s="263"/>
      <c r="GFP599" s="271"/>
      <c r="GFQ599" s="271"/>
      <c r="GFR599" s="271"/>
      <c r="GFS599" s="271"/>
      <c r="GFT599" s="271"/>
      <c r="GFU599" s="395"/>
      <c r="GFV599" s="259"/>
      <c r="GFW599" s="259"/>
      <c r="GFX599" s="394"/>
      <c r="GFY599" s="394"/>
      <c r="GFZ599" s="270"/>
      <c r="GGA599" s="263"/>
      <c r="GGB599" s="271"/>
      <c r="GGC599" s="271"/>
      <c r="GGD599" s="271"/>
      <c r="GGE599" s="271"/>
      <c r="GGF599" s="271"/>
      <c r="GGG599" s="395"/>
      <c r="GGH599" s="259"/>
      <c r="GGI599" s="259"/>
      <c r="GGJ599" s="394"/>
      <c r="GGK599" s="394"/>
      <c r="GGL599" s="270"/>
      <c r="GGM599" s="263"/>
      <c r="GGN599" s="271"/>
      <c r="GGO599" s="271"/>
      <c r="GGP599" s="271"/>
      <c r="GGQ599" s="271"/>
      <c r="GGR599" s="271"/>
      <c r="GGS599" s="395"/>
      <c r="GGT599" s="259"/>
      <c r="GGU599" s="259"/>
      <c r="GGV599" s="394"/>
      <c r="GGW599" s="394"/>
      <c r="GGX599" s="270"/>
      <c r="GGY599" s="263"/>
      <c r="GGZ599" s="271"/>
      <c r="GHA599" s="271"/>
      <c r="GHB599" s="271"/>
      <c r="GHC599" s="271"/>
      <c r="GHD599" s="271"/>
      <c r="GHE599" s="395"/>
      <c r="GHF599" s="259"/>
      <c r="GHG599" s="259"/>
      <c r="GHH599" s="394"/>
      <c r="GHI599" s="394"/>
      <c r="GHJ599" s="270"/>
      <c r="GHK599" s="263"/>
      <c r="GHL599" s="271"/>
      <c r="GHM599" s="271"/>
      <c r="GHN599" s="271"/>
      <c r="GHO599" s="271"/>
      <c r="GHP599" s="271"/>
      <c r="GHQ599" s="395"/>
      <c r="GHR599" s="259"/>
      <c r="GHS599" s="259"/>
      <c r="GHT599" s="394"/>
      <c r="GHU599" s="394"/>
      <c r="GHV599" s="270"/>
      <c r="GHW599" s="263"/>
      <c r="GHX599" s="271"/>
      <c r="GHY599" s="271"/>
      <c r="GHZ599" s="271"/>
      <c r="GIA599" s="271"/>
      <c r="GIB599" s="271"/>
      <c r="GIC599" s="395"/>
      <c r="GID599" s="259"/>
      <c r="GIE599" s="259"/>
      <c r="GIF599" s="394"/>
      <c r="GIG599" s="394"/>
      <c r="GIH599" s="270"/>
      <c r="GII599" s="263"/>
      <c r="GIJ599" s="271"/>
      <c r="GIK599" s="271"/>
      <c r="GIL599" s="271"/>
      <c r="GIM599" s="271"/>
      <c r="GIN599" s="271"/>
      <c r="GIO599" s="395"/>
      <c r="GIP599" s="259"/>
      <c r="GIQ599" s="259"/>
      <c r="GIR599" s="394"/>
      <c r="GIS599" s="394"/>
      <c r="GIT599" s="270"/>
      <c r="GIU599" s="263"/>
      <c r="GIV599" s="271"/>
      <c r="GIW599" s="271"/>
      <c r="GIX599" s="271"/>
      <c r="GIY599" s="271"/>
      <c r="GIZ599" s="271"/>
      <c r="GJA599" s="395"/>
      <c r="GJB599" s="259"/>
      <c r="GJC599" s="259"/>
      <c r="GJD599" s="394"/>
      <c r="GJE599" s="394"/>
      <c r="GJF599" s="270"/>
      <c r="GJG599" s="263"/>
      <c r="GJH599" s="271"/>
      <c r="GJI599" s="271"/>
      <c r="GJJ599" s="271"/>
      <c r="GJK599" s="271"/>
      <c r="GJL599" s="271"/>
      <c r="GJM599" s="395"/>
      <c r="GJN599" s="259"/>
      <c r="GJO599" s="259"/>
      <c r="GJP599" s="394"/>
      <c r="GJQ599" s="394"/>
      <c r="GJR599" s="270"/>
      <c r="GJS599" s="263"/>
      <c r="GJT599" s="271"/>
      <c r="GJU599" s="271"/>
      <c r="GJV599" s="271"/>
      <c r="GJW599" s="271"/>
      <c r="GJX599" s="271"/>
      <c r="GJY599" s="395"/>
      <c r="GJZ599" s="259"/>
      <c r="GKA599" s="259"/>
      <c r="GKB599" s="394"/>
      <c r="GKC599" s="394"/>
      <c r="GKD599" s="270"/>
      <c r="GKE599" s="263"/>
      <c r="GKF599" s="271"/>
      <c r="GKG599" s="271"/>
      <c r="GKH599" s="271"/>
      <c r="GKI599" s="271"/>
      <c r="GKJ599" s="271"/>
      <c r="GKK599" s="395"/>
      <c r="GKL599" s="259"/>
      <c r="GKM599" s="259"/>
      <c r="GKN599" s="394"/>
      <c r="GKO599" s="394"/>
      <c r="GKP599" s="270"/>
      <c r="GKQ599" s="263"/>
      <c r="GKR599" s="271"/>
      <c r="GKS599" s="271"/>
      <c r="GKT599" s="271"/>
      <c r="GKU599" s="271"/>
      <c r="GKV599" s="271"/>
      <c r="GKW599" s="395"/>
      <c r="GKX599" s="259"/>
      <c r="GKY599" s="259"/>
      <c r="GKZ599" s="394"/>
      <c r="GLA599" s="394"/>
      <c r="GLB599" s="270"/>
      <c r="GLC599" s="263"/>
      <c r="GLD599" s="271"/>
      <c r="GLE599" s="271"/>
      <c r="GLF599" s="271"/>
      <c r="GLG599" s="271"/>
      <c r="GLH599" s="271"/>
      <c r="GLI599" s="395"/>
      <c r="GLJ599" s="259"/>
      <c r="GLK599" s="259"/>
      <c r="GLL599" s="394"/>
      <c r="GLM599" s="394"/>
      <c r="GLN599" s="270"/>
      <c r="GLO599" s="263"/>
      <c r="GLP599" s="271"/>
      <c r="GLQ599" s="271"/>
      <c r="GLR599" s="271"/>
      <c r="GLS599" s="271"/>
      <c r="GLT599" s="271"/>
      <c r="GLU599" s="395"/>
      <c r="GLV599" s="259"/>
      <c r="GLW599" s="259"/>
      <c r="GLX599" s="394"/>
      <c r="GLY599" s="394"/>
      <c r="GLZ599" s="270"/>
      <c r="GMA599" s="263"/>
      <c r="GMB599" s="271"/>
      <c r="GMC599" s="271"/>
      <c r="GMD599" s="271"/>
      <c r="GME599" s="271"/>
      <c r="GMF599" s="271"/>
      <c r="GMG599" s="395"/>
      <c r="GMH599" s="259"/>
      <c r="GMI599" s="259"/>
      <c r="GMJ599" s="394"/>
      <c r="GMK599" s="394"/>
      <c r="GML599" s="270"/>
      <c r="GMM599" s="263"/>
      <c r="GMN599" s="271"/>
      <c r="GMO599" s="271"/>
      <c r="GMP599" s="271"/>
      <c r="GMQ599" s="271"/>
      <c r="GMR599" s="271"/>
      <c r="GMS599" s="395"/>
      <c r="GMT599" s="259"/>
      <c r="GMU599" s="259"/>
      <c r="GMV599" s="394"/>
      <c r="GMW599" s="394"/>
      <c r="GMX599" s="270"/>
      <c r="GMY599" s="263"/>
      <c r="GMZ599" s="271"/>
      <c r="GNA599" s="271"/>
      <c r="GNB599" s="271"/>
      <c r="GNC599" s="271"/>
      <c r="GND599" s="271"/>
      <c r="GNE599" s="395"/>
      <c r="GNF599" s="259"/>
      <c r="GNG599" s="259"/>
      <c r="GNH599" s="394"/>
      <c r="GNI599" s="394"/>
      <c r="GNJ599" s="270"/>
      <c r="GNK599" s="263"/>
      <c r="GNL599" s="271"/>
      <c r="GNM599" s="271"/>
      <c r="GNN599" s="271"/>
      <c r="GNO599" s="271"/>
      <c r="GNP599" s="271"/>
      <c r="GNQ599" s="395"/>
      <c r="GNR599" s="259"/>
      <c r="GNS599" s="259"/>
      <c r="GNT599" s="394"/>
      <c r="GNU599" s="394"/>
      <c r="GNV599" s="270"/>
      <c r="GNW599" s="263"/>
      <c r="GNX599" s="271"/>
      <c r="GNY599" s="271"/>
      <c r="GNZ599" s="271"/>
      <c r="GOA599" s="271"/>
      <c r="GOB599" s="271"/>
      <c r="GOC599" s="395"/>
      <c r="GOD599" s="259"/>
      <c r="GOE599" s="259"/>
      <c r="GOF599" s="394"/>
      <c r="GOG599" s="394"/>
      <c r="GOH599" s="270"/>
      <c r="GOI599" s="263"/>
      <c r="GOJ599" s="271"/>
      <c r="GOK599" s="271"/>
      <c r="GOL599" s="271"/>
      <c r="GOM599" s="271"/>
      <c r="GON599" s="271"/>
      <c r="GOO599" s="395"/>
      <c r="GOP599" s="259"/>
      <c r="GOQ599" s="259"/>
      <c r="GOR599" s="394"/>
      <c r="GOS599" s="394"/>
      <c r="GOT599" s="270"/>
      <c r="GOU599" s="263"/>
      <c r="GOV599" s="271"/>
      <c r="GOW599" s="271"/>
      <c r="GOX599" s="271"/>
      <c r="GOY599" s="271"/>
      <c r="GOZ599" s="271"/>
      <c r="GPA599" s="395"/>
      <c r="GPB599" s="259"/>
      <c r="GPC599" s="259"/>
      <c r="GPD599" s="394"/>
      <c r="GPE599" s="394"/>
      <c r="GPF599" s="270"/>
      <c r="GPG599" s="263"/>
      <c r="GPH599" s="271"/>
      <c r="GPI599" s="271"/>
      <c r="GPJ599" s="271"/>
      <c r="GPK599" s="271"/>
      <c r="GPL599" s="271"/>
      <c r="GPM599" s="395"/>
      <c r="GPN599" s="259"/>
      <c r="GPO599" s="259"/>
      <c r="GPP599" s="394"/>
      <c r="GPQ599" s="394"/>
      <c r="GPR599" s="270"/>
      <c r="GPS599" s="263"/>
      <c r="GPT599" s="271"/>
      <c r="GPU599" s="271"/>
      <c r="GPV599" s="271"/>
      <c r="GPW599" s="271"/>
      <c r="GPX599" s="271"/>
      <c r="GPY599" s="395"/>
      <c r="GPZ599" s="259"/>
      <c r="GQA599" s="259"/>
      <c r="GQB599" s="394"/>
      <c r="GQC599" s="394"/>
      <c r="GQD599" s="270"/>
      <c r="GQE599" s="263"/>
      <c r="GQF599" s="271"/>
      <c r="GQG599" s="271"/>
      <c r="GQH599" s="271"/>
      <c r="GQI599" s="271"/>
      <c r="GQJ599" s="271"/>
      <c r="GQK599" s="395"/>
      <c r="GQL599" s="259"/>
      <c r="GQM599" s="259"/>
      <c r="GQN599" s="394"/>
      <c r="GQO599" s="394"/>
      <c r="GQP599" s="270"/>
      <c r="GQQ599" s="263"/>
      <c r="GQR599" s="271"/>
      <c r="GQS599" s="271"/>
      <c r="GQT599" s="271"/>
      <c r="GQU599" s="271"/>
      <c r="GQV599" s="271"/>
      <c r="GQW599" s="395"/>
      <c r="GQX599" s="259"/>
      <c r="GQY599" s="259"/>
      <c r="GQZ599" s="394"/>
      <c r="GRA599" s="394"/>
      <c r="GRB599" s="270"/>
      <c r="GRC599" s="263"/>
      <c r="GRD599" s="271"/>
      <c r="GRE599" s="271"/>
      <c r="GRF599" s="271"/>
      <c r="GRG599" s="271"/>
      <c r="GRH599" s="271"/>
      <c r="GRI599" s="395"/>
      <c r="GRJ599" s="259"/>
      <c r="GRK599" s="259"/>
      <c r="GRL599" s="394"/>
      <c r="GRM599" s="394"/>
      <c r="GRN599" s="270"/>
      <c r="GRO599" s="263"/>
      <c r="GRP599" s="271"/>
      <c r="GRQ599" s="271"/>
      <c r="GRR599" s="271"/>
      <c r="GRS599" s="271"/>
      <c r="GRT599" s="271"/>
      <c r="GRU599" s="395"/>
      <c r="GRV599" s="259"/>
      <c r="GRW599" s="259"/>
      <c r="GRX599" s="394"/>
      <c r="GRY599" s="394"/>
      <c r="GRZ599" s="270"/>
      <c r="GSA599" s="263"/>
      <c r="GSB599" s="271"/>
      <c r="GSC599" s="271"/>
      <c r="GSD599" s="271"/>
      <c r="GSE599" s="271"/>
      <c r="GSF599" s="271"/>
      <c r="GSG599" s="395"/>
      <c r="GSH599" s="259"/>
      <c r="GSI599" s="259"/>
      <c r="GSJ599" s="394"/>
      <c r="GSK599" s="394"/>
      <c r="GSL599" s="270"/>
      <c r="GSM599" s="263"/>
      <c r="GSN599" s="271"/>
      <c r="GSO599" s="271"/>
      <c r="GSP599" s="271"/>
      <c r="GSQ599" s="271"/>
      <c r="GSR599" s="271"/>
      <c r="GSS599" s="395"/>
      <c r="GST599" s="259"/>
      <c r="GSU599" s="259"/>
      <c r="GSV599" s="394"/>
      <c r="GSW599" s="394"/>
      <c r="GSX599" s="270"/>
      <c r="GSY599" s="263"/>
      <c r="GSZ599" s="271"/>
      <c r="GTA599" s="271"/>
      <c r="GTB599" s="271"/>
      <c r="GTC599" s="271"/>
      <c r="GTD599" s="271"/>
      <c r="GTE599" s="395"/>
      <c r="GTF599" s="259"/>
      <c r="GTG599" s="259"/>
      <c r="GTH599" s="394"/>
      <c r="GTI599" s="394"/>
      <c r="GTJ599" s="270"/>
      <c r="GTK599" s="263"/>
      <c r="GTL599" s="271"/>
      <c r="GTM599" s="271"/>
      <c r="GTN599" s="271"/>
      <c r="GTO599" s="271"/>
      <c r="GTP599" s="271"/>
      <c r="GTQ599" s="395"/>
      <c r="GTR599" s="259"/>
      <c r="GTS599" s="259"/>
      <c r="GTT599" s="394"/>
      <c r="GTU599" s="394"/>
      <c r="GTV599" s="270"/>
      <c r="GTW599" s="263"/>
      <c r="GTX599" s="271"/>
      <c r="GTY599" s="271"/>
      <c r="GTZ599" s="271"/>
      <c r="GUA599" s="271"/>
      <c r="GUB599" s="271"/>
      <c r="GUC599" s="395"/>
      <c r="GUD599" s="259"/>
      <c r="GUE599" s="259"/>
      <c r="GUF599" s="394"/>
      <c r="GUG599" s="394"/>
      <c r="GUH599" s="270"/>
      <c r="GUI599" s="263"/>
      <c r="GUJ599" s="271"/>
      <c r="GUK599" s="271"/>
      <c r="GUL599" s="271"/>
      <c r="GUM599" s="271"/>
      <c r="GUN599" s="271"/>
      <c r="GUO599" s="395"/>
      <c r="GUP599" s="259"/>
      <c r="GUQ599" s="259"/>
      <c r="GUR599" s="394"/>
      <c r="GUS599" s="394"/>
      <c r="GUT599" s="270"/>
      <c r="GUU599" s="263"/>
      <c r="GUV599" s="271"/>
      <c r="GUW599" s="271"/>
      <c r="GUX599" s="271"/>
      <c r="GUY599" s="271"/>
      <c r="GUZ599" s="271"/>
      <c r="GVA599" s="395"/>
      <c r="GVB599" s="259"/>
      <c r="GVC599" s="259"/>
      <c r="GVD599" s="394"/>
      <c r="GVE599" s="394"/>
      <c r="GVF599" s="270"/>
      <c r="GVG599" s="263"/>
      <c r="GVH599" s="271"/>
      <c r="GVI599" s="271"/>
      <c r="GVJ599" s="271"/>
      <c r="GVK599" s="271"/>
      <c r="GVL599" s="271"/>
      <c r="GVM599" s="395"/>
      <c r="GVN599" s="259"/>
      <c r="GVO599" s="259"/>
      <c r="GVP599" s="394"/>
      <c r="GVQ599" s="394"/>
      <c r="GVR599" s="270"/>
      <c r="GVS599" s="263"/>
      <c r="GVT599" s="271"/>
      <c r="GVU599" s="271"/>
      <c r="GVV599" s="271"/>
      <c r="GVW599" s="271"/>
      <c r="GVX599" s="271"/>
      <c r="GVY599" s="395"/>
      <c r="GVZ599" s="259"/>
      <c r="GWA599" s="259"/>
      <c r="GWB599" s="394"/>
      <c r="GWC599" s="394"/>
      <c r="GWD599" s="270"/>
      <c r="GWE599" s="263"/>
      <c r="GWF599" s="271"/>
      <c r="GWG599" s="271"/>
      <c r="GWH599" s="271"/>
      <c r="GWI599" s="271"/>
      <c r="GWJ599" s="271"/>
      <c r="GWK599" s="395"/>
      <c r="GWL599" s="259"/>
      <c r="GWM599" s="259"/>
      <c r="GWN599" s="394"/>
      <c r="GWO599" s="394"/>
      <c r="GWP599" s="270"/>
      <c r="GWQ599" s="263"/>
      <c r="GWR599" s="271"/>
      <c r="GWS599" s="271"/>
      <c r="GWT599" s="271"/>
      <c r="GWU599" s="271"/>
      <c r="GWV599" s="271"/>
      <c r="GWW599" s="395"/>
      <c r="GWX599" s="259"/>
      <c r="GWY599" s="259"/>
      <c r="GWZ599" s="394"/>
      <c r="GXA599" s="394"/>
      <c r="GXB599" s="270"/>
      <c r="GXC599" s="263"/>
      <c r="GXD599" s="271"/>
      <c r="GXE599" s="271"/>
      <c r="GXF599" s="271"/>
      <c r="GXG599" s="271"/>
      <c r="GXH599" s="271"/>
      <c r="GXI599" s="395"/>
      <c r="GXJ599" s="259"/>
      <c r="GXK599" s="259"/>
      <c r="GXL599" s="394"/>
      <c r="GXM599" s="394"/>
      <c r="GXN599" s="270"/>
      <c r="GXO599" s="263"/>
      <c r="GXP599" s="271"/>
      <c r="GXQ599" s="271"/>
      <c r="GXR599" s="271"/>
      <c r="GXS599" s="271"/>
      <c r="GXT599" s="271"/>
      <c r="GXU599" s="395"/>
      <c r="GXV599" s="259"/>
      <c r="GXW599" s="259"/>
      <c r="GXX599" s="394"/>
      <c r="GXY599" s="394"/>
      <c r="GXZ599" s="270"/>
      <c r="GYA599" s="263"/>
      <c r="GYB599" s="271"/>
      <c r="GYC599" s="271"/>
      <c r="GYD599" s="271"/>
      <c r="GYE599" s="271"/>
      <c r="GYF599" s="271"/>
      <c r="GYG599" s="395"/>
      <c r="GYH599" s="259"/>
      <c r="GYI599" s="259"/>
      <c r="GYJ599" s="394"/>
      <c r="GYK599" s="394"/>
      <c r="GYL599" s="270"/>
      <c r="GYM599" s="263"/>
      <c r="GYN599" s="271"/>
      <c r="GYO599" s="271"/>
      <c r="GYP599" s="271"/>
      <c r="GYQ599" s="271"/>
      <c r="GYR599" s="271"/>
      <c r="GYS599" s="395"/>
      <c r="GYT599" s="259"/>
      <c r="GYU599" s="259"/>
      <c r="GYV599" s="394"/>
      <c r="GYW599" s="394"/>
      <c r="GYX599" s="270"/>
      <c r="GYY599" s="263"/>
      <c r="GYZ599" s="271"/>
      <c r="GZA599" s="271"/>
      <c r="GZB599" s="271"/>
      <c r="GZC599" s="271"/>
      <c r="GZD599" s="271"/>
      <c r="GZE599" s="395"/>
      <c r="GZF599" s="259"/>
      <c r="GZG599" s="259"/>
      <c r="GZH599" s="394"/>
      <c r="GZI599" s="394"/>
      <c r="GZJ599" s="270"/>
      <c r="GZK599" s="263"/>
      <c r="GZL599" s="271"/>
      <c r="GZM599" s="271"/>
      <c r="GZN599" s="271"/>
      <c r="GZO599" s="271"/>
      <c r="GZP599" s="271"/>
      <c r="GZQ599" s="395"/>
      <c r="GZR599" s="259"/>
      <c r="GZS599" s="259"/>
      <c r="GZT599" s="394"/>
      <c r="GZU599" s="394"/>
      <c r="GZV599" s="270"/>
      <c r="GZW599" s="263"/>
      <c r="GZX599" s="271"/>
      <c r="GZY599" s="271"/>
      <c r="GZZ599" s="271"/>
      <c r="HAA599" s="271"/>
      <c r="HAB599" s="271"/>
      <c r="HAC599" s="395"/>
      <c r="HAD599" s="259"/>
      <c r="HAE599" s="259"/>
      <c r="HAF599" s="394"/>
      <c r="HAG599" s="394"/>
      <c r="HAH599" s="270"/>
      <c r="HAI599" s="263"/>
      <c r="HAJ599" s="271"/>
      <c r="HAK599" s="271"/>
      <c r="HAL599" s="271"/>
      <c r="HAM599" s="271"/>
      <c r="HAN599" s="271"/>
      <c r="HAO599" s="395"/>
      <c r="HAP599" s="259"/>
      <c r="HAQ599" s="259"/>
      <c r="HAR599" s="394"/>
      <c r="HAS599" s="394"/>
      <c r="HAT599" s="270"/>
      <c r="HAU599" s="263"/>
      <c r="HAV599" s="271"/>
      <c r="HAW599" s="271"/>
      <c r="HAX599" s="271"/>
      <c r="HAY599" s="271"/>
      <c r="HAZ599" s="271"/>
      <c r="HBA599" s="395"/>
      <c r="HBB599" s="259"/>
      <c r="HBC599" s="259"/>
      <c r="HBD599" s="394"/>
      <c r="HBE599" s="394"/>
      <c r="HBF599" s="270"/>
      <c r="HBG599" s="263"/>
      <c r="HBH599" s="271"/>
      <c r="HBI599" s="271"/>
      <c r="HBJ599" s="271"/>
      <c r="HBK599" s="271"/>
      <c r="HBL599" s="271"/>
      <c r="HBM599" s="395"/>
      <c r="HBN599" s="259"/>
      <c r="HBO599" s="259"/>
      <c r="HBP599" s="394"/>
      <c r="HBQ599" s="394"/>
      <c r="HBR599" s="270"/>
      <c r="HBS599" s="263"/>
      <c r="HBT599" s="271"/>
      <c r="HBU599" s="271"/>
      <c r="HBV599" s="271"/>
      <c r="HBW599" s="271"/>
      <c r="HBX599" s="271"/>
      <c r="HBY599" s="395"/>
      <c r="HBZ599" s="259"/>
      <c r="HCA599" s="259"/>
      <c r="HCB599" s="394"/>
      <c r="HCC599" s="394"/>
      <c r="HCD599" s="270"/>
      <c r="HCE599" s="263"/>
      <c r="HCF599" s="271"/>
      <c r="HCG599" s="271"/>
      <c r="HCH599" s="271"/>
      <c r="HCI599" s="271"/>
      <c r="HCJ599" s="271"/>
      <c r="HCK599" s="395"/>
      <c r="HCL599" s="259"/>
      <c r="HCM599" s="259"/>
      <c r="HCN599" s="394"/>
      <c r="HCO599" s="394"/>
      <c r="HCP599" s="270"/>
      <c r="HCQ599" s="263"/>
      <c r="HCR599" s="271"/>
      <c r="HCS599" s="271"/>
      <c r="HCT599" s="271"/>
      <c r="HCU599" s="271"/>
      <c r="HCV599" s="271"/>
      <c r="HCW599" s="395"/>
      <c r="HCX599" s="259"/>
      <c r="HCY599" s="259"/>
      <c r="HCZ599" s="394"/>
      <c r="HDA599" s="394"/>
      <c r="HDB599" s="270"/>
      <c r="HDC599" s="263"/>
      <c r="HDD599" s="271"/>
      <c r="HDE599" s="271"/>
      <c r="HDF599" s="271"/>
      <c r="HDG599" s="271"/>
      <c r="HDH599" s="271"/>
      <c r="HDI599" s="395"/>
      <c r="HDJ599" s="259"/>
      <c r="HDK599" s="259"/>
      <c r="HDL599" s="394"/>
      <c r="HDM599" s="394"/>
      <c r="HDN599" s="270"/>
      <c r="HDO599" s="263"/>
      <c r="HDP599" s="271"/>
      <c r="HDQ599" s="271"/>
      <c r="HDR599" s="271"/>
      <c r="HDS599" s="271"/>
      <c r="HDT599" s="271"/>
      <c r="HDU599" s="395"/>
      <c r="HDV599" s="259"/>
      <c r="HDW599" s="259"/>
      <c r="HDX599" s="394"/>
      <c r="HDY599" s="394"/>
      <c r="HDZ599" s="270"/>
      <c r="HEA599" s="263"/>
      <c r="HEB599" s="271"/>
      <c r="HEC599" s="271"/>
      <c r="HED599" s="271"/>
      <c r="HEE599" s="271"/>
      <c r="HEF599" s="271"/>
      <c r="HEG599" s="395"/>
      <c r="HEH599" s="259"/>
      <c r="HEI599" s="259"/>
      <c r="HEJ599" s="394"/>
      <c r="HEK599" s="394"/>
      <c r="HEL599" s="270"/>
      <c r="HEM599" s="263"/>
      <c r="HEN599" s="271"/>
      <c r="HEO599" s="271"/>
      <c r="HEP599" s="271"/>
      <c r="HEQ599" s="271"/>
      <c r="HER599" s="271"/>
      <c r="HES599" s="395"/>
      <c r="HET599" s="259"/>
      <c r="HEU599" s="259"/>
      <c r="HEV599" s="394"/>
      <c r="HEW599" s="394"/>
      <c r="HEX599" s="270"/>
      <c r="HEY599" s="263"/>
      <c r="HEZ599" s="271"/>
      <c r="HFA599" s="271"/>
      <c r="HFB599" s="271"/>
      <c r="HFC599" s="271"/>
      <c r="HFD599" s="271"/>
      <c r="HFE599" s="395"/>
      <c r="HFF599" s="259"/>
      <c r="HFG599" s="259"/>
      <c r="HFH599" s="394"/>
      <c r="HFI599" s="394"/>
      <c r="HFJ599" s="270"/>
      <c r="HFK599" s="263"/>
      <c r="HFL599" s="271"/>
      <c r="HFM599" s="271"/>
      <c r="HFN599" s="271"/>
      <c r="HFO599" s="271"/>
      <c r="HFP599" s="271"/>
      <c r="HFQ599" s="395"/>
      <c r="HFR599" s="259"/>
      <c r="HFS599" s="259"/>
      <c r="HFT599" s="394"/>
      <c r="HFU599" s="394"/>
      <c r="HFV599" s="270"/>
      <c r="HFW599" s="263"/>
      <c r="HFX599" s="271"/>
      <c r="HFY599" s="271"/>
      <c r="HFZ599" s="271"/>
      <c r="HGA599" s="271"/>
      <c r="HGB599" s="271"/>
      <c r="HGC599" s="395"/>
      <c r="HGD599" s="259"/>
      <c r="HGE599" s="259"/>
      <c r="HGF599" s="394"/>
      <c r="HGG599" s="394"/>
      <c r="HGH599" s="270"/>
      <c r="HGI599" s="263"/>
      <c r="HGJ599" s="271"/>
      <c r="HGK599" s="271"/>
      <c r="HGL599" s="271"/>
      <c r="HGM599" s="271"/>
      <c r="HGN599" s="271"/>
      <c r="HGO599" s="395"/>
      <c r="HGP599" s="259"/>
      <c r="HGQ599" s="259"/>
      <c r="HGR599" s="394"/>
      <c r="HGS599" s="394"/>
      <c r="HGT599" s="270"/>
      <c r="HGU599" s="263"/>
      <c r="HGV599" s="271"/>
      <c r="HGW599" s="271"/>
      <c r="HGX599" s="271"/>
      <c r="HGY599" s="271"/>
      <c r="HGZ599" s="271"/>
      <c r="HHA599" s="395"/>
      <c r="HHB599" s="259"/>
      <c r="HHC599" s="259"/>
      <c r="HHD599" s="394"/>
      <c r="HHE599" s="394"/>
      <c r="HHF599" s="270"/>
      <c r="HHG599" s="263"/>
      <c r="HHH599" s="271"/>
      <c r="HHI599" s="271"/>
      <c r="HHJ599" s="271"/>
      <c r="HHK599" s="271"/>
      <c r="HHL599" s="271"/>
      <c r="HHM599" s="395"/>
      <c r="HHN599" s="259"/>
      <c r="HHO599" s="259"/>
      <c r="HHP599" s="394"/>
      <c r="HHQ599" s="394"/>
      <c r="HHR599" s="270"/>
      <c r="HHS599" s="263"/>
      <c r="HHT599" s="271"/>
      <c r="HHU599" s="271"/>
      <c r="HHV599" s="271"/>
      <c r="HHW599" s="271"/>
      <c r="HHX599" s="271"/>
      <c r="HHY599" s="395"/>
      <c r="HHZ599" s="259"/>
      <c r="HIA599" s="259"/>
      <c r="HIB599" s="394"/>
      <c r="HIC599" s="394"/>
      <c r="HID599" s="270"/>
      <c r="HIE599" s="263"/>
      <c r="HIF599" s="271"/>
      <c r="HIG599" s="271"/>
      <c r="HIH599" s="271"/>
      <c r="HII599" s="271"/>
      <c r="HIJ599" s="271"/>
      <c r="HIK599" s="395"/>
      <c r="HIL599" s="259"/>
      <c r="HIM599" s="259"/>
      <c r="HIN599" s="394"/>
      <c r="HIO599" s="394"/>
      <c r="HIP599" s="270"/>
      <c r="HIQ599" s="263"/>
      <c r="HIR599" s="271"/>
      <c r="HIS599" s="271"/>
      <c r="HIT599" s="271"/>
      <c r="HIU599" s="271"/>
      <c r="HIV599" s="271"/>
      <c r="HIW599" s="395"/>
      <c r="HIX599" s="259"/>
      <c r="HIY599" s="259"/>
      <c r="HIZ599" s="394"/>
      <c r="HJA599" s="394"/>
      <c r="HJB599" s="270"/>
      <c r="HJC599" s="263"/>
      <c r="HJD599" s="271"/>
      <c r="HJE599" s="271"/>
      <c r="HJF599" s="271"/>
      <c r="HJG599" s="271"/>
      <c r="HJH599" s="271"/>
      <c r="HJI599" s="395"/>
      <c r="HJJ599" s="259"/>
      <c r="HJK599" s="259"/>
      <c r="HJL599" s="394"/>
      <c r="HJM599" s="394"/>
      <c r="HJN599" s="270"/>
      <c r="HJO599" s="263"/>
      <c r="HJP599" s="271"/>
      <c r="HJQ599" s="271"/>
      <c r="HJR599" s="271"/>
      <c r="HJS599" s="271"/>
      <c r="HJT599" s="271"/>
      <c r="HJU599" s="395"/>
      <c r="HJV599" s="259"/>
      <c r="HJW599" s="259"/>
      <c r="HJX599" s="394"/>
      <c r="HJY599" s="394"/>
      <c r="HJZ599" s="270"/>
      <c r="HKA599" s="263"/>
      <c r="HKB599" s="271"/>
      <c r="HKC599" s="271"/>
      <c r="HKD599" s="271"/>
      <c r="HKE599" s="271"/>
      <c r="HKF599" s="271"/>
      <c r="HKG599" s="395"/>
      <c r="HKH599" s="259"/>
      <c r="HKI599" s="259"/>
      <c r="HKJ599" s="394"/>
      <c r="HKK599" s="394"/>
      <c r="HKL599" s="270"/>
      <c r="HKM599" s="263"/>
      <c r="HKN599" s="271"/>
      <c r="HKO599" s="271"/>
      <c r="HKP599" s="271"/>
      <c r="HKQ599" s="271"/>
      <c r="HKR599" s="271"/>
      <c r="HKS599" s="395"/>
      <c r="HKT599" s="259"/>
      <c r="HKU599" s="259"/>
      <c r="HKV599" s="394"/>
      <c r="HKW599" s="394"/>
      <c r="HKX599" s="270"/>
      <c r="HKY599" s="263"/>
      <c r="HKZ599" s="271"/>
      <c r="HLA599" s="271"/>
      <c r="HLB599" s="271"/>
      <c r="HLC599" s="271"/>
      <c r="HLD599" s="271"/>
      <c r="HLE599" s="395"/>
      <c r="HLF599" s="259"/>
      <c r="HLG599" s="259"/>
      <c r="HLH599" s="394"/>
      <c r="HLI599" s="394"/>
      <c r="HLJ599" s="270"/>
      <c r="HLK599" s="263"/>
      <c r="HLL599" s="271"/>
      <c r="HLM599" s="271"/>
      <c r="HLN599" s="271"/>
      <c r="HLO599" s="271"/>
      <c r="HLP599" s="271"/>
      <c r="HLQ599" s="395"/>
      <c r="HLR599" s="259"/>
      <c r="HLS599" s="259"/>
      <c r="HLT599" s="394"/>
      <c r="HLU599" s="394"/>
      <c r="HLV599" s="270"/>
      <c r="HLW599" s="263"/>
      <c r="HLX599" s="271"/>
      <c r="HLY599" s="271"/>
      <c r="HLZ599" s="271"/>
      <c r="HMA599" s="271"/>
      <c r="HMB599" s="271"/>
      <c r="HMC599" s="395"/>
      <c r="HMD599" s="259"/>
      <c r="HME599" s="259"/>
      <c r="HMF599" s="394"/>
      <c r="HMG599" s="394"/>
      <c r="HMH599" s="270"/>
      <c r="HMI599" s="263"/>
      <c r="HMJ599" s="271"/>
      <c r="HMK599" s="271"/>
      <c r="HML599" s="271"/>
      <c r="HMM599" s="271"/>
      <c r="HMN599" s="271"/>
      <c r="HMO599" s="395"/>
      <c r="HMP599" s="259"/>
      <c r="HMQ599" s="259"/>
      <c r="HMR599" s="394"/>
      <c r="HMS599" s="394"/>
      <c r="HMT599" s="270"/>
      <c r="HMU599" s="263"/>
      <c r="HMV599" s="271"/>
      <c r="HMW599" s="271"/>
      <c r="HMX599" s="271"/>
      <c r="HMY599" s="271"/>
      <c r="HMZ599" s="271"/>
      <c r="HNA599" s="395"/>
      <c r="HNB599" s="259"/>
      <c r="HNC599" s="259"/>
      <c r="HND599" s="394"/>
      <c r="HNE599" s="394"/>
      <c r="HNF599" s="270"/>
      <c r="HNG599" s="263"/>
      <c r="HNH599" s="271"/>
      <c r="HNI599" s="271"/>
      <c r="HNJ599" s="271"/>
      <c r="HNK599" s="271"/>
      <c r="HNL599" s="271"/>
      <c r="HNM599" s="395"/>
      <c r="HNN599" s="259"/>
      <c r="HNO599" s="259"/>
      <c r="HNP599" s="394"/>
      <c r="HNQ599" s="394"/>
      <c r="HNR599" s="270"/>
      <c r="HNS599" s="263"/>
      <c r="HNT599" s="271"/>
      <c r="HNU599" s="271"/>
      <c r="HNV599" s="271"/>
      <c r="HNW599" s="271"/>
      <c r="HNX599" s="271"/>
      <c r="HNY599" s="395"/>
      <c r="HNZ599" s="259"/>
      <c r="HOA599" s="259"/>
      <c r="HOB599" s="394"/>
      <c r="HOC599" s="394"/>
      <c r="HOD599" s="270"/>
      <c r="HOE599" s="263"/>
      <c r="HOF599" s="271"/>
      <c r="HOG599" s="271"/>
      <c r="HOH599" s="271"/>
      <c r="HOI599" s="271"/>
      <c r="HOJ599" s="271"/>
      <c r="HOK599" s="395"/>
      <c r="HOL599" s="259"/>
      <c r="HOM599" s="259"/>
      <c r="HON599" s="394"/>
      <c r="HOO599" s="394"/>
      <c r="HOP599" s="270"/>
      <c r="HOQ599" s="263"/>
      <c r="HOR599" s="271"/>
      <c r="HOS599" s="271"/>
      <c r="HOT599" s="271"/>
      <c r="HOU599" s="271"/>
      <c r="HOV599" s="271"/>
      <c r="HOW599" s="395"/>
      <c r="HOX599" s="259"/>
      <c r="HOY599" s="259"/>
      <c r="HOZ599" s="394"/>
      <c r="HPA599" s="394"/>
      <c r="HPB599" s="270"/>
      <c r="HPC599" s="263"/>
      <c r="HPD599" s="271"/>
      <c r="HPE599" s="271"/>
      <c r="HPF599" s="271"/>
      <c r="HPG599" s="271"/>
      <c r="HPH599" s="271"/>
      <c r="HPI599" s="395"/>
      <c r="HPJ599" s="259"/>
      <c r="HPK599" s="259"/>
      <c r="HPL599" s="394"/>
      <c r="HPM599" s="394"/>
      <c r="HPN599" s="270"/>
      <c r="HPO599" s="263"/>
      <c r="HPP599" s="271"/>
      <c r="HPQ599" s="271"/>
      <c r="HPR599" s="271"/>
      <c r="HPS599" s="271"/>
      <c r="HPT599" s="271"/>
      <c r="HPU599" s="395"/>
      <c r="HPV599" s="259"/>
      <c r="HPW599" s="259"/>
      <c r="HPX599" s="394"/>
      <c r="HPY599" s="394"/>
      <c r="HPZ599" s="270"/>
      <c r="HQA599" s="263"/>
      <c r="HQB599" s="271"/>
      <c r="HQC599" s="271"/>
      <c r="HQD599" s="271"/>
      <c r="HQE599" s="271"/>
      <c r="HQF599" s="271"/>
      <c r="HQG599" s="395"/>
      <c r="HQH599" s="259"/>
      <c r="HQI599" s="259"/>
      <c r="HQJ599" s="394"/>
      <c r="HQK599" s="394"/>
      <c r="HQL599" s="270"/>
      <c r="HQM599" s="263"/>
      <c r="HQN599" s="271"/>
      <c r="HQO599" s="271"/>
      <c r="HQP599" s="271"/>
      <c r="HQQ599" s="271"/>
      <c r="HQR599" s="271"/>
      <c r="HQS599" s="395"/>
      <c r="HQT599" s="259"/>
      <c r="HQU599" s="259"/>
      <c r="HQV599" s="394"/>
      <c r="HQW599" s="394"/>
      <c r="HQX599" s="270"/>
      <c r="HQY599" s="263"/>
      <c r="HQZ599" s="271"/>
      <c r="HRA599" s="271"/>
      <c r="HRB599" s="271"/>
      <c r="HRC599" s="271"/>
      <c r="HRD599" s="271"/>
      <c r="HRE599" s="395"/>
      <c r="HRF599" s="259"/>
      <c r="HRG599" s="259"/>
      <c r="HRH599" s="394"/>
      <c r="HRI599" s="394"/>
      <c r="HRJ599" s="270"/>
      <c r="HRK599" s="263"/>
      <c r="HRL599" s="271"/>
      <c r="HRM599" s="271"/>
      <c r="HRN599" s="271"/>
      <c r="HRO599" s="271"/>
      <c r="HRP599" s="271"/>
      <c r="HRQ599" s="395"/>
      <c r="HRR599" s="259"/>
      <c r="HRS599" s="259"/>
      <c r="HRT599" s="394"/>
      <c r="HRU599" s="394"/>
      <c r="HRV599" s="270"/>
      <c r="HRW599" s="263"/>
      <c r="HRX599" s="271"/>
      <c r="HRY599" s="271"/>
      <c r="HRZ599" s="271"/>
      <c r="HSA599" s="271"/>
      <c r="HSB599" s="271"/>
      <c r="HSC599" s="395"/>
      <c r="HSD599" s="259"/>
      <c r="HSE599" s="259"/>
      <c r="HSF599" s="394"/>
      <c r="HSG599" s="394"/>
      <c r="HSH599" s="270"/>
      <c r="HSI599" s="263"/>
      <c r="HSJ599" s="271"/>
      <c r="HSK599" s="271"/>
      <c r="HSL599" s="271"/>
      <c r="HSM599" s="271"/>
      <c r="HSN599" s="271"/>
      <c r="HSO599" s="395"/>
      <c r="HSP599" s="259"/>
      <c r="HSQ599" s="259"/>
      <c r="HSR599" s="394"/>
      <c r="HSS599" s="394"/>
      <c r="HST599" s="270"/>
      <c r="HSU599" s="263"/>
      <c r="HSV599" s="271"/>
      <c r="HSW599" s="271"/>
      <c r="HSX599" s="271"/>
      <c r="HSY599" s="271"/>
      <c r="HSZ599" s="271"/>
      <c r="HTA599" s="395"/>
      <c r="HTB599" s="259"/>
      <c r="HTC599" s="259"/>
      <c r="HTD599" s="394"/>
      <c r="HTE599" s="394"/>
      <c r="HTF599" s="270"/>
      <c r="HTG599" s="263"/>
      <c r="HTH599" s="271"/>
      <c r="HTI599" s="271"/>
      <c r="HTJ599" s="271"/>
      <c r="HTK599" s="271"/>
      <c r="HTL599" s="271"/>
      <c r="HTM599" s="395"/>
      <c r="HTN599" s="259"/>
      <c r="HTO599" s="259"/>
      <c r="HTP599" s="394"/>
      <c r="HTQ599" s="394"/>
      <c r="HTR599" s="270"/>
      <c r="HTS599" s="263"/>
      <c r="HTT599" s="271"/>
      <c r="HTU599" s="271"/>
      <c r="HTV599" s="271"/>
      <c r="HTW599" s="271"/>
      <c r="HTX599" s="271"/>
      <c r="HTY599" s="395"/>
      <c r="HTZ599" s="259"/>
      <c r="HUA599" s="259"/>
      <c r="HUB599" s="394"/>
      <c r="HUC599" s="394"/>
      <c r="HUD599" s="270"/>
      <c r="HUE599" s="263"/>
      <c r="HUF599" s="271"/>
      <c r="HUG599" s="271"/>
      <c r="HUH599" s="271"/>
      <c r="HUI599" s="271"/>
      <c r="HUJ599" s="271"/>
      <c r="HUK599" s="395"/>
      <c r="HUL599" s="259"/>
      <c r="HUM599" s="259"/>
      <c r="HUN599" s="394"/>
      <c r="HUO599" s="394"/>
      <c r="HUP599" s="270"/>
      <c r="HUQ599" s="263"/>
      <c r="HUR599" s="271"/>
      <c r="HUS599" s="271"/>
      <c r="HUT599" s="271"/>
      <c r="HUU599" s="271"/>
      <c r="HUV599" s="271"/>
      <c r="HUW599" s="395"/>
      <c r="HUX599" s="259"/>
      <c r="HUY599" s="259"/>
      <c r="HUZ599" s="394"/>
      <c r="HVA599" s="394"/>
      <c r="HVB599" s="270"/>
      <c r="HVC599" s="263"/>
      <c r="HVD599" s="271"/>
      <c r="HVE599" s="271"/>
      <c r="HVF599" s="271"/>
      <c r="HVG599" s="271"/>
      <c r="HVH599" s="271"/>
      <c r="HVI599" s="395"/>
      <c r="HVJ599" s="259"/>
      <c r="HVK599" s="259"/>
      <c r="HVL599" s="394"/>
      <c r="HVM599" s="394"/>
      <c r="HVN599" s="270"/>
      <c r="HVO599" s="263"/>
      <c r="HVP599" s="271"/>
      <c r="HVQ599" s="271"/>
      <c r="HVR599" s="271"/>
      <c r="HVS599" s="271"/>
      <c r="HVT599" s="271"/>
      <c r="HVU599" s="395"/>
      <c r="HVV599" s="259"/>
      <c r="HVW599" s="259"/>
      <c r="HVX599" s="394"/>
      <c r="HVY599" s="394"/>
      <c r="HVZ599" s="270"/>
      <c r="HWA599" s="263"/>
      <c r="HWB599" s="271"/>
      <c r="HWC599" s="271"/>
      <c r="HWD599" s="271"/>
      <c r="HWE599" s="271"/>
      <c r="HWF599" s="271"/>
      <c r="HWG599" s="395"/>
      <c r="HWH599" s="259"/>
      <c r="HWI599" s="259"/>
      <c r="HWJ599" s="394"/>
      <c r="HWK599" s="394"/>
      <c r="HWL599" s="270"/>
      <c r="HWM599" s="263"/>
      <c r="HWN599" s="271"/>
      <c r="HWO599" s="271"/>
      <c r="HWP599" s="271"/>
      <c r="HWQ599" s="271"/>
      <c r="HWR599" s="271"/>
      <c r="HWS599" s="395"/>
      <c r="HWT599" s="259"/>
      <c r="HWU599" s="259"/>
      <c r="HWV599" s="394"/>
      <c r="HWW599" s="394"/>
      <c r="HWX599" s="270"/>
      <c r="HWY599" s="263"/>
      <c r="HWZ599" s="271"/>
      <c r="HXA599" s="271"/>
      <c r="HXB599" s="271"/>
      <c r="HXC599" s="271"/>
      <c r="HXD599" s="271"/>
      <c r="HXE599" s="395"/>
      <c r="HXF599" s="259"/>
      <c r="HXG599" s="259"/>
      <c r="HXH599" s="394"/>
      <c r="HXI599" s="394"/>
      <c r="HXJ599" s="270"/>
      <c r="HXK599" s="263"/>
      <c r="HXL599" s="271"/>
      <c r="HXM599" s="271"/>
      <c r="HXN599" s="271"/>
      <c r="HXO599" s="271"/>
      <c r="HXP599" s="271"/>
      <c r="HXQ599" s="395"/>
      <c r="HXR599" s="259"/>
      <c r="HXS599" s="259"/>
      <c r="HXT599" s="394"/>
      <c r="HXU599" s="394"/>
      <c r="HXV599" s="270"/>
      <c r="HXW599" s="263"/>
      <c r="HXX599" s="271"/>
      <c r="HXY599" s="271"/>
      <c r="HXZ599" s="271"/>
      <c r="HYA599" s="271"/>
      <c r="HYB599" s="271"/>
      <c r="HYC599" s="395"/>
      <c r="HYD599" s="259"/>
      <c r="HYE599" s="259"/>
      <c r="HYF599" s="394"/>
      <c r="HYG599" s="394"/>
      <c r="HYH599" s="270"/>
      <c r="HYI599" s="263"/>
      <c r="HYJ599" s="271"/>
      <c r="HYK599" s="271"/>
      <c r="HYL599" s="271"/>
      <c r="HYM599" s="271"/>
      <c r="HYN599" s="271"/>
      <c r="HYO599" s="395"/>
      <c r="HYP599" s="259"/>
      <c r="HYQ599" s="259"/>
      <c r="HYR599" s="394"/>
      <c r="HYS599" s="394"/>
      <c r="HYT599" s="270"/>
      <c r="HYU599" s="263"/>
      <c r="HYV599" s="271"/>
      <c r="HYW599" s="271"/>
      <c r="HYX599" s="271"/>
      <c r="HYY599" s="271"/>
      <c r="HYZ599" s="271"/>
      <c r="HZA599" s="395"/>
      <c r="HZB599" s="259"/>
      <c r="HZC599" s="259"/>
      <c r="HZD599" s="394"/>
      <c r="HZE599" s="394"/>
      <c r="HZF599" s="270"/>
      <c r="HZG599" s="263"/>
      <c r="HZH599" s="271"/>
      <c r="HZI599" s="271"/>
      <c r="HZJ599" s="271"/>
      <c r="HZK599" s="271"/>
      <c r="HZL599" s="271"/>
      <c r="HZM599" s="395"/>
      <c r="HZN599" s="259"/>
      <c r="HZO599" s="259"/>
      <c r="HZP599" s="394"/>
      <c r="HZQ599" s="394"/>
      <c r="HZR599" s="270"/>
      <c r="HZS599" s="263"/>
      <c r="HZT599" s="271"/>
      <c r="HZU599" s="271"/>
      <c r="HZV599" s="271"/>
      <c r="HZW599" s="271"/>
      <c r="HZX599" s="271"/>
      <c r="HZY599" s="395"/>
      <c r="HZZ599" s="259"/>
      <c r="IAA599" s="259"/>
      <c r="IAB599" s="394"/>
      <c r="IAC599" s="394"/>
      <c r="IAD599" s="270"/>
      <c r="IAE599" s="263"/>
      <c r="IAF599" s="271"/>
      <c r="IAG599" s="271"/>
      <c r="IAH599" s="271"/>
      <c r="IAI599" s="271"/>
      <c r="IAJ599" s="271"/>
      <c r="IAK599" s="395"/>
      <c r="IAL599" s="259"/>
      <c r="IAM599" s="259"/>
      <c r="IAN599" s="394"/>
      <c r="IAO599" s="394"/>
      <c r="IAP599" s="270"/>
      <c r="IAQ599" s="263"/>
      <c r="IAR599" s="271"/>
      <c r="IAS599" s="271"/>
      <c r="IAT599" s="271"/>
      <c r="IAU599" s="271"/>
      <c r="IAV599" s="271"/>
      <c r="IAW599" s="395"/>
      <c r="IAX599" s="259"/>
      <c r="IAY599" s="259"/>
      <c r="IAZ599" s="394"/>
      <c r="IBA599" s="394"/>
      <c r="IBB599" s="270"/>
      <c r="IBC599" s="263"/>
      <c r="IBD599" s="271"/>
      <c r="IBE599" s="271"/>
      <c r="IBF599" s="271"/>
      <c r="IBG599" s="271"/>
      <c r="IBH599" s="271"/>
      <c r="IBI599" s="395"/>
      <c r="IBJ599" s="259"/>
      <c r="IBK599" s="259"/>
      <c r="IBL599" s="394"/>
      <c r="IBM599" s="394"/>
      <c r="IBN599" s="270"/>
      <c r="IBO599" s="263"/>
      <c r="IBP599" s="271"/>
      <c r="IBQ599" s="271"/>
      <c r="IBR599" s="271"/>
      <c r="IBS599" s="271"/>
      <c r="IBT599" s="271"/>
      <c r="IBU599" s="395"/>
      <c r="IBV599" s="259"/>
      <c r="IBW599" s="259"/>
      <c r="IBX599" s="394"/>
      <c r="IBY599" s="394"/>
      <c r="IBZ599" s="270"/>
      <c r="ICA599" s="263"/>
      <c r="ICB599" s="271"/>
      <c r="ICC599" s="271"/>
      <c r="ICD599" s="271"/>
      <c r="ICE599" s="271"/>
      <c r="ICF599" s="271"/>
      <c r="ICG599" s="395"/>
      <c r="ICH599" s="259"/>
      <c r="ICI599" s="259"/>
      <c r="ICJ599" s="394"/>
      <c r="ICK599" s="394"/>
      <c r="ICL599" s="270"/>
      <c r="ICM599" s="263"/>
      <c r="ICN599" s="271"/>
      <c r="ICO599" s="271"/>
      <c r="ICP599" s="271"/>
      <c r="ICQ599" s="271"/>
      <c r="ICR599" s="271"/>
      <c r="ICS599" s="395"/>
      <c r="ICT599" s="259"/>
      <c r="ICU599" s="259"/>
      <c r="ICV599" s="394"/>
      <c r="ICW599" s="394"/>
      <c r="ICX599" s="270"/>
      <c r="ICY599" s="263"/>
      <c r="ICZ599" s="271"/>
      <c r="IDA599" s="271"/>
      <c r="IDB599" s="271"/>
      <c r="IDC599" s="271"/>
      <c r="IDD599" s="271"/>
      <c r="IDE599" s="395"/>
      <c r="IDF599" s="259"/>
      <c r="IDG599" s="259"/>
      <c r="IDH599" s="394"/>
      <c r="IDI599" s="394"/>
      <c r="IDJ599" s="270"/>
      <c r="IDK599" s="263"/>
      <c r="IDL599" s="271"/>
      <c r="IDM599" s="271"/>
      <c r="IDN599" s="271"/>
      <c r="IDO599" s="271"/>
      <c r="IDP599" s="271"/>
      <c r="IDQ599" s="395"/>
      <c r="IDR599" s="259"/>
      <c r="IDS599" s="259"/>
      <c r="IDT599" s="394"/>
      <c r="IDU599" s="394"/>
      <c r="IDV599" s="270"/>
      <c r="IDW599" s="263"/>
      <c r="IDX599" s="271"/>
      <c r="IDY599" s="271"/>
      <c r="IDZ599" s="271"/>
      <c r="IEA599" s="271"/>
      <c r="IEB599" s="271"/>
      <c r="IEC599" s="395"/>
      <c r="IED599" s="259"/>
      <c r="IEE599" s="259"/>
      <c r="IEF599" s="394"/>
      <c r="IEG599" s="394"/>
      <c r="IEH599" s="270"/>
      <c r="IEI599" s="263"/>
      <c r="IEJ599" s="271"/>
      <c r="IEK599" s="271"/>
      <c r="IEL599" s="271"/>
      <c r="IEM599" s="271"/>
      <c r="IEN599" s="271"/>
      <c r="IEO599" s="395"/>
      <c r="IEP599" s="259"/>
      <c r="IEQ599" s="259"/>
      <c r="IER599" s="394"/>
      <c r="IES599" s="394"/>
      <c r="IET599" s="270"/>
      <c r="IEU599" s="263"/>
      <c r="IEV599" s="271"/>
      <c r="IEW599" s="271"/>
      <c r="IEX599" s="271"/>
      <c r="IEY599" s="271"/>
      <c r="IEZ599" s="271"/>
      <c r="IFA599" s="395"/>
      <c r="IFB599" s="259"/>
      <c r="IFC599" s="259"/>
      <c r="IFD599" s="394"/>
      <c r="IFE599" s="394"/>
      <c r="IFF599" s="270"/>
      <c r="IFG599" s="263"/>
      <c r="IFH599" s="271"/>
      <c r="IFI599" s="271"/>
      <c r="IFJ599" s="271"/>
      <c r="IFK599" s="271"/>
      <c r="IFL599" s="271"/>
      <c r="IFM599" s="395"/>
      <c r="IFN599" s="259"/>
      <c r="IFO599" s="259"/>
      <c r="IFP599" s="394"/>
      <c r="IFQ599" s="394"/>
      <c r="IFR599" s="270"/>
      <c r="IFS599" s="263"/>
      <c r="IFT599" s="271"/>
      <c r="IFU599" s="271"/>
      <c r="IFV599" s="271"/>
      <c r="IFW599" s="271"/>
      <c r="IFX599" s="271"/>
      <c r="IFY599" s="395"/>
      <c r="IFZ599" s="259"/>
      <c r="IGA599" s="259"/>
      <c r="IGB599" s="394"/>
      <c r="IGC599" s="394"/>
      <c r="IGD599" s="270"/>
      <c r="IGE599" s="263"/>
      <c r="IGF599" s="271"/>
      <c r="IGG599" s="271"/>
      <c r="IGH599" s="271"/>
      <c r="IGI599" s="271"/>
      <c r="IGJ599" s="271"/>
      <c r="IGK599" s="395"/>
      <c r="IGL599" s="259"/>
      <c r="IGM599" s="259"/>
      <c r="IGN599" s="394"/>
      <c r="IGO599" s="394"/>
      <c r="IGP599" s="270"/>
      <c r="IGQ599" s="263"/>
      <c r="IGR599" s="271"/>
      <c r="IGS599" s="271"/>
      <c r="IGT599" s="271"/>
      <c r="IGU599" s="271"/>
      <c r="IGV599" s="271"/>
      <c r="IGW599" s="395"/>
      <c r="IGX599" s="259"/>
      <c r="IGY599" s="259"/>
      <c r="IGZ599" s="394"/>
      <c r="IHA599" s="394"/>
      <c r="IHB599" s="270"/>
      <c r="IHC599" s="263"/>
      <c r="IHD599" s="271"/>
      <c r="IHE599" s="271"/>
      <c r="IHF599" s="271"/>
      <c r="IHG599" s="271"/>
      <c r="IHH599" s="271"/>
      <c r="IHI599" s="395"/>
      <c r="IHJ599" s="259"/>
      <c r="IHK599" s="259"/>
      <c r="IHL599" s="394"/>
      <c r="IHM599" s="394"/>
      <c r="IHN599" s="270"/>
      <c r="IHO599" s="263"/>
      <c r="IHP599" s="271"/>
      <c r="IHQ599" s="271"/>
      <c r="IHR599" s="271"/>
      <c r="IHS599" s="271"/>
      <c r="IHT599" s="271"/>
      <c r="IHU599" s="395"/>
      <c r="IHV599" s="259"/>
      <c r="IHW599" s="259"/>
      <c r="IHX599" s="394"/>
      <c r="IHY599" s="394"/>
      <c r="IHZ599" s="270"/>
      <c r="IIA599" s="263"/>
      <c r="IIB599" s="271"/>
      <c r="IIC599" s="271"/>
      <c r="IID599" s="271"/>
      <c r="IIE599" s="271"/>
      <c r="IIF599" s="271"/>
      <c r="IIG599" s="395"/>
      <c r="IIH599" s="259"/>
      <c r="III599" s="259"/>
      <c r="IIJ599" s="394"/>
      <c r="IIK599" s="394"/>
      <c r="IIL599" s="270"/>
      <c r="IIM599" s="263"/>
      <c r="IIN599" s="271"/>
      <c r="IIO599" s="271"/>
      <c r="IIP599" s="271"/>
      <c r="IIQ599" s="271"/>
      <c r="IIR599" s="271"/>
      <c r="IIS599" s="395"/>
      <c r="IIT599" s="259"/>
      <c r="IIU599" s="259"/>
      <c r="IIV599" s="394"/>
      <c r="IIW599" s="394"/>
      <c r="IIX599" s="270"/>
      <c r="IIY599" s="263"/>
      <c r="IIZ599" s="271"/>
      <c r="IJA599" s="271"/>
      <c r="IJB599" s="271"/>
      <c r="IJC599" s="271"/>
      <c r="IJD599" s="271"/>
      <c r="IJE599" s="395"/>
      <c r="IJF599" s="259"/>
      <c r="IJG599" s="259"/>
      <c r="IJH599" s="394"/>
      <c r="IJI599" s="394"/>
      <c r="IJJ599" s="270"/>
      <c r="IJK599" s="263"/>
      <c r="IJL599" s="271"/>
      <c r="IJM599" s="271"/>
      <c r="IJN599" s="271"/>
      <c r="IJO599" s="271"/>
      <c r="IJP599" s="271"/>
      <c r="IJQ599" s="395"/>
      <c r="IJR599" s="259"/>
      <c r="IJS599" s="259"/>
      <c r="IJT599" s="394"/>
      <c r="IJU599" s="394"/>
      <c r="IJV599" s="270"/>
      <c r="IJW599" s="263"/>
      <c r="IJX599" s="271"/>
      <c r="IJY599" s="271"/>
      <c r="IJZ599" s="271"/>
      <c r="IKA599" s="271"/>
      <c r="IKB599" s="271"/>
      <c r="IKC599" s="395"/>
      <c r="IKD599" s="259"/>
      <c r="IKE599" s="259"/>
      <c r="IKF599" s="394"/>
      <c r="IKG599" s="394"/>
      <c r="IKH599" s="270"/>
      <c r="IKI599" s="263"/>
      <c r="IKJ599" s="271"/>
      <c r="IKK599" s="271"/>
      <c r="IKL599" s="271"/>
      <c r="IKM599" s="271"/>
      <c r="IKN599" s="271"/>
      <c r="IKO599" s="395"/>
      <c r="IKP599" s="259"/>
      <c r="IKQ599" s="259"/>
      <c r="IKR599" s="394"/>
      <c r="IKS599" s="394"/>
      <c r="IKT599" s="270"/>
      <c r="IKU599" s="263"/>
      <c r="IKV599" s="271"/>
      <c r="IKW599" s="271"/>
      <c r="IKX599" s="271"/>
      <c r="IKY599" s="271"/>
      <c r="IKZ599" s="271"/>
      <c r="ILA599" s="395"/>
      <c r="ILB599" s="259"/>
      <c r="ILC599" s="259"/>
      <c r="ILD599" s="394"/>
      <c r="ILE599" s="394"/>
      <c r="ILF599" s="270"/>
      <c r="ILG599" s="263"/>
      <c r="ILH599" s="271"/>
      <c r="ILI599" s="271"/>
      <c r="ILJ599" s="271"/>
      <c r="ILK599" s="271"/>
      <c r="ILL599" s="271"/>
      <c r="ILM599" s="395"/>
      <c r="ILN599" s="259"/>
      <c r="ILO599" s="259"/>
      <c r="ILP599" s="394"/>
      <c r="ILQ599" s="394"/>
      <c r="ILR599" s="270"/>
      <c r="ILS599" s="263"/>
      <c r="ILT599" s="271"/>
      <c r="ILU599" s="271"/>
      <c r="ILV599" s="271"/>
      <c r="ILW599" s="271"/>
      <c r="ILX599" s="271"/>
      <c r="ILY599" s="395"/>
      <c r="ILZ599" s="259"/>
      <c r="IMA599" s="259"/>
      <c r="IMB599" s="394"/>
      <c r="IMC599" s="394"/>
      <c r="IMD599" s="270"/>
      <c r="IME599" s="263"/>
      <c r="IMF599" s="271"/>
      <c r="IMG599" s="271"/>
      <c r="IMH599" s="271"/>
      <c r="IMI599" s="271"/>
      <c r="IMJ599" s="271"/>
      <c r="IMK599" s="395"/>
      <c r="IML599" s="259"/>
      <c r="IMM599" s="259"/>
      <c r="IMN599" s="394"/>
      <c r="IMO599" s="394"/>
      <c r="IMP599" s="270"/>
      <c r="IMQ599" s="263"/>
      <c r="IMR599" s="271"/>
      <c r="IMS599" s="271"/>
      <c r="IMT599" s="271"/>
      <c r="IMU599" s="271"/>
      <c r="IMV599" s="271"/>
      <c r="IMW599" s="395"/>
      <c r="IMX599" s="259"/>
      <c r="IMY599" s="259"/>
      <c r="IMZ599" s="394"/>
      <c r="INA599" s="394"/>
      <c r="INB599" s="270"/>
      <c r="INC599" s="263"/>
      <c r="IND599" s="271"/>
      <c r="INE599" s="271"/>
      <c r="INF599" s="271"/>
      <c r="ING599" s="271"/>
      <c r="INH599" s="271"/>
      <c r="INI599" s="395"/>
      <c r="INJ599" s="259"/>
      <c r="INK599" s="259"/>
      <c r="INL599" s="394"/>
      <c r="INM599" s="394"/>
      <c r="INN599" s="270"/>
      <c r="INO599" s="263"/>
      <c r="INP599" s="271"/>
      <c r="INQ599" s="271"/>
      <c r="INR599" s="271"/>
      <c r="INS599" s="271"/>
      <c r="INT599" s="271"/>
      <c r="INU599" s="395"/>
      <c r="INV599" s="259"/>
      <c r="INW599" s="259"/>
      <c r="INX599" s="394"/>
      <c r="INY599" s="394"/>
      <c r="INZ599" s="270"/>
      <c r="IOA599" s="263"/>
      <c r="IOB599" s="271"/>
      <c r="IOC599" s="271"/>
      <c r="IOD599" s="271"/>
      <c r="IOE599" s="271"/>
      <c r="IOF599" s="271"/>
      <c r="IOG599" s="395"/>
      <c r="IOH599" s="259"/>
      <c r="IOI599" s="259"/>
      <c r="IOJ599" s="394"/>
      <c r="IOK599" s="394"/>
      <c r="IOL599" s="270"/>
      <c r="IOM599" s="263"/>
      <c r="ION599" s="271"/>
      <c r="IOO599" s="271"/>
      <c r="IOP599" s="271"/>
      <c r="IOQ599" s="271"/>
      <c r="IOR599" s="271"/>
      <c r="IOS599" s="395"/>
      <c r="IOT599" s="259"/>
      <c r="IOU599" s="259"/>
      <c r="IOV599" s="394"/>
      <c r="IOW599" s="394"/>
      <c r="IOX599" s="270"/>
      <c r="IOY599" s="263"/>
      <c r="IOZ599" s="271"/>
      <c r="IPA599" s="271"/>
      <c r="IPB599" s="271"/>
      <c r="IPC599" s="271"/>
      <c r="IPD599" s="271"/>
      <c r="IPE599" s="395"/>
      <c r="IPF599" s="259"/>
      <c r="IPG599" s="259"/>
      <c r="IPH599" s="394"/>
      <c r="IPI599" s="394"/>
      <c r="IPJ599" s="270"/>
      <c r="IPK599" s="263"/>
      <c r="IPL599" s="271"/>
      <c r="IPM599" s="271"/>
      <c r="IPN599" s="271"/>
      <c r="IPO599" s="271"/>
      <c r="IPP599" s="271"/>
      <c r="IPQ599" s="395"/>
      <c r="IPR599" s="259"/>
      <c r="IPS599" s="259"/>
      <c r="IPT599" s="394"/>
      <c r="IPU599" s="394"/>
      <c r="IPV599" s="270"/>
      <c r="IPW599" s="263"/>
      <c r="IPX599" s="271"/>
      <c r="IPY599" s="271"/>
      <c r="IPZ599" s="271"/>
      <c r="IQA599" s="271"/>
      <c r="IQB599" s="271"/>
      <c r="IQC599" s="395"/>
      <c r="IQD599" s="259"/>
      <c r="IQE599" s="259"/>
      <c r="IQF599" s="394"/>
      <c r="IQG599" s="394"/>
      <c r="IQH599" s="270"/>
      <c r="IQI599" s="263"/>
      <c r="IQJ599" s="271"/>
      <c r="IQK599" s="271"/>
      <c r="IQL599" s="271"/>
      <c r="IQM599" s="271"/>
      <c r="IQN599" s="271"/>
      <c r="IQO599" s="395"/>
      <c r="IQP599" s="259"/>
      <c r="IQQ599" s="259"/>
      <c r="IQR599" s="394"/>
      <c r="IQS599" s="394"/>
      <c r="IQT599" s="270"/>
      <c r="IQU599" s="263"/>
      <c r="IQV599" s="271"/>
      <c r="IQW599" s="271"/>
      <c r="IQX599" s="271"/>
      <c r="IQY599" s="271"/>
      <c r="IQZ599" s="271"/>
      <c r="IRA599" s="395"/>
      <c r="IRB599" s="259"/>
      <c r="IRC599" s="259"/>
      <c r="IRD599" s="394"/>
      <c r="IRE599" s="394"/>
      <c r="IRF599" s="270"/>
      <c r="IRG599" s="263"/>
      <c r="IRH599" s="271"/>
      <c r="IRI599" s="271"/>
      <c r="IRJ599" s="271"/>
      <c r="IRK599" s="271"/>
      <c r="IRL599" s="271"/>
      <c r="IRM599" s="395"/>
      <c r="IRN599" s="259"/>
      <c r="IRO599" s="259"/>
      <c r="IRP599" s="394"/>
      <c r="IRQ599" s="394"/>
      <c r="IRR599" s="270"/>
      <c r="IRS599" s="263"/>
      <c r="IRT599" s="271"/>
      <c r="IRU599" s="271"/>
      <c r="IRV599" s="271"/>
      <c r="IRW599" s="271"/>
      <c r="IRX599" s="271"/>
      <c r="IRY599" s="395"/>
      <c r="IRZ599" s="259"/>
      <c r="ISA599" s="259"/>
      <c r="ISB599" s="394"/>
      <c r="ISC599" s="394"/>
      <c r="ISD599" s="270"/>
      <c r="ISE599" s="263"/>
      <c r="ISF599" s="271"/>
      <c r="ISG599" s="271"/>
      <c r="ISH599" s="271"/>
      <c r="ISI599" s="271"/>
      <c r="ISJ599" s="271"/>
      <c r="ISK599" s="395"/>
      <c r="ISL599" s="259"/>
      <c r="ISM599" s="259"/>
      <c r="ISN599" s="394"/>
      <c r="ISO599" s="394"/>
      <c r="ISP599" s="270"/>
      <c r="ISQ599" s="263"/>
      <c r="ISR599" s="271"/>
      <c r="ISS599" s="271"/>
      <c r="IST599" s="271"/>
      <c r="ISU599" s="271"/>
      <c r="ISV599" s="271"/>
      <c r="ISW599" s="395"/>
      <c r="ISX599" s="259"/>
      <c r="ISY599" s="259"/>
      <c r="ISZ599" s="394"/>
      <c r="ITA599" s="394"/>
      <c r="ITB599" s="270"/>
      <c r="ITC599" s="263"/>
      <c r="ITD599" s="271"/>
      <c r="ITE599" s="271"/>
      <c r="ITF599" s="271"/>
      <c r="ITG599" s="271"/>
      <c r="ITH599" s="271"/>
      <c r="ITI599" s="395"/>
      <c r="ITJ599" s="259"/>
      <c r="ITK599" s="259"/>
      <c r="ITL599" s="394"/>
      <c r="ITM599" s="394"/>
      <c r="ITN599" s="270"/>
      <c r="ITO599" s="263"/>
      <c r="ITP599" s="271"/>
      <c r="ITQ599" s="271"/>
      <c r="ITR599" s="271"/>
      <c r="ITS599" s="271"/>
      <c r="ITT599" s="271"/>
      <c r="ITU599" s="395"/>
      <c r="ITV599" s="259"/>
      <c r="ITW599" s="259"/>
      <c r="ITX599" s="394"/>
      <c r="ITY599" s="394"/>
      <c r="ITZ599" s="270"/>
      <c r="IUA599" s="263"/>
      <c r="IUB599" s="271"/>
      <c r="IUC599" s="271"/>
      <c r="IUD599" s="271"/>
      <c r="IUE599" s="271"/>
      <c r="IUF599" s="271"/>
      <c r="IUG599" s="395"/>
      <c r="IUH599" s="259"/>
      <c r="IUI599" s="259"/>
      <c r="IUJ599" s="394"/>
      <c r="IUK599" s="394"/>
      <c r="IUL599" s="270"/>
      <c r="IUM599" s="263"/>
      <c r="IUN599" s="271"/>
      <c r="IUO599" s="271"/>
      <c r="IUP599" s="271"/>
      <c r="IUQ599" s="271"/>
      <c r="IUR599" s="271"/>
      <c r="IUS599" s="395"/>
      <c r="IUT599" s="259"/>
      <c r="IUU599" s="259"/>
      <c r="IUV599" s="394"/>
      <c r="IUW599" s="394"/>
      <c r="IUX599" s="270"/>
      <c r="IUY599" s="263"/>
      <c r="IUZ599" s="271"/>
      <c r="IVA599" s="271"/>
      <c r="IVB599" s="271"/>
      <c r="IVC599" s="271"/>
      <c r="IVD599" s="271"/>
      <c r="IVE599" s="395"/>
      <c r="IVF599" s="259"/>
      <c r="IVG599" s="259"/>
      <c r="IVH599" s="394"/>
      <c r="IVI599" s="394"/>
      <c r="IVJ599" s="270"/>
      <c r="IVK599" s="263"/>
      <c r="IVL599" s="271"/>
      <c r="IVM599" s="271"/>
      <c r="IVN599" s="271"/>
      <c r="IVO599" s="271"/>
      <c r="IVP599" s="271"/>
      <c r="IVQ599" s="395"/>
      <c r="IVR599" s="259"/>
      <c r="IVS599" s="259"/>
      <c r="IVT599" s="394"/>
      <c r="IVU599" s="394"/>
      <c r="IVV599" s="270"/>
      <c r="IVW599" s="263"/>
      <c r="IVX599" s="271"/>
      <c r="IVY599" s="271"/>
      <c r="IVZ599" s="271"/>
      <c r="IWA599" s="271"/>
      <c r="IWB599" s="271"/>
      <c r="IWC599" s="395"/>
      <c r="IWD599" s="259"/>
      <c r="IWE599" s="259"/>
      <c r="IWF599" s="394"/>
      <c r="IWG599" s="394"/>
      <c r="IWH599" s="270"/>
      <c r="IWI599" s="263"/>
      <c r="IWJ599" s="271"/>
      <c r="IWK599" s="271"/>
      <c r="IWL599" s="271"/>
      <c r="IWM599" s="271"/>
      <c r="IWN599" s="271"/>
      <c r="IWO599" s="395"/>
      <c r="IWP599" s="259"/>
      <c r="IWQ599" s="259"/>
      <c r="IWR599" s="394"/>
      <c r="IWS599" s="394"/>
      <c r="IWT599" s="270"/>
      <c r="IWU599" s="263"/>
      <c r="IWV599" s="271"/>
      <c r="IWW599" s="271"/>
      <c r="IWX599" s="271"/>
      <c r="IWY599" s="271"/>
      <c r="IWZ599" s="271"/>
      <c r="IXA599" s="395"/>
      <c r="IXB599" s="259"/>
      <c r="IXC599" s="259"/>
      <c r="IXD599" s="394"/>
      <c r="IXE599" s="394"/>
      <c r="IXF599" s="270"/>
      <c r="IXG599" s="263"/>
      <c r="IXH599" s="271"/>
      <c r="IXI599" s="271"/>
      <c r="IXJ599" s="271"/>
      <c r="IXK599" s="271"/>
      <c r="IXL599" s="271"/>
      <c r="IXM599" s="395"/>
      <c r="IXN599" s="259"/>
      <c r="IXO599" s="259"/>
      <c r="IXP599" s="394"/>
      <c r="IXQ599" s="394"/>
      <c r="IXR599" s="270"/>
      <c r="IXS599" s="263"/>
      <c r="IXT599" s="271"/>
      <c r="IXU599" s="271"/>
      <c r="IXV599" s="271"/>
      <c r="IXW599" s="271"/>
      <c r="IXX599" s="271"/>
      <c r="IXY599" s="395"/>
      <c r="IXZ599" s="259"/>
      <c r="IYA599" s="259"/>
      <c r="IYB599" s="394"/>
      <c r="IYC599" s="394"/>
      <c r="IYD599" s="270"/>
      <c r="IYE599" s="263"/>
      <c r="IYF599" s="271"/>
      <c r="IYG599" s="271"/>
      <c r="IYH599" s="271"/>
      <c r="IYI599" s="271"/>
      <c r="IYJ599" s="271"/>
      <c r="IYK599" s="395"/>
      <c r="IYL599" s="259"/>
      <c r="IYM599" s="259"/>
      <c r="IYN599" s="394"/>
      <c r="IYO599" s="394"/>
      <c r="IYP599" s="270"/>
      <c r="IYQ599" s="263"/>
      <c r="IYR599" s="271"/>
      <c r="IYS599" s="271"/>
      <c r="IYT599" s="271"/>
      <c r="IYU599" s="271"/>
      <c r="IYV599" s="271"/>
      <c r="IYW599" s="395"/>
      <c r="IYX599" s="259"/>
      <c r="IYY599" s="259"/>
      <c r="IYZ599" s="394"/>
      <c r="IZA599" s="394"/>
      <c r="IZB599" s="270"/>
      <c r="IZC599" s="263"/>
      <c r="IZD599" s="271"/>
      <c r="IZE599" s="271"/>
      <c r="IZF599" s="271"/>
      <c r="IZG599" s="271"/>
      <c r="IZH599" s="271"/>
      <c r="IZI599" s="395"/>
      <c r="IZJ599" s="259"/>
      <c r="IZK599" s="259"/>
      <c r="IZL599" s="394"/>
      <c r="IZM599" s="394"/>
      <c r="IZN599" s="270"/>
      <c r="IZO599" s="263"/>
      <c r="IZP599" s="271"/>
      <c r="IZQ599" s="271"/>
      <c r="IZR599" s="271"/>
      <c r="IZS599" s="271"/>
      <c r="IZT599" s="271"/>
      <c r="IZU599" s="395"/>
      <c r="IZV599" s="259"/>
      <c r="IZW599" s="259"/>
      <c r="IZX599" s="394"/>
      <c r="IZY599" s="394"/>
      <c r="IZZ599" s="270"/>
      <c r="JAA599" s="263"/>
      <c r="JAB599" s="271"/>
      <c r="JAC599" s="271"/>
      <c r="JAD599" s="271"/>
      <c r="JAE599" s="271"/>
      <c r="JAF599" s="271"/>
      <c r="JAG599" s="395"/>
      <c r="JAH599" s="259"/>
      <c r="JAI599" s="259"/>
      <c r="JAJ599" s="394"/>
      <c r="JAK599" s="394"/>
      <c r="JAL599" s="270"/>
      <c r="JAM599" s="263"/>
      <c r="JAN599" s="271"/>
      <c r="JAO599" s="271"/>
      <c r="JAP599" s="271"/>
      <c r="JAQ599" s="271"/>
      <c r="JAR599" s="271"/>
      <c r="JAS599" s="395"/>
      <c r="JAT599" s="259"/>
      <c r="JAU599" s="259"/>
      <c r="JAV599" s="394"/>
      <c r="JAW599" s="394"/>
      <c r="JAX599" s="270"/>
      <c r="JAY599" s="263"/>
      <c r="JAZ599" s="271"/>
      <c r="JBA599" s="271"/>
      <c r="JBB599" s="271"/>
      <c r="JBC599" s="271"/>
      <c r="JBD599" s="271"/>
      <c r="JBE599" s="395"/>
      <c r="JBF599" s="259"/>
      <c r="JBG599" s="259"/>
      <c r="JBH599" s="394"/>
      <c r="JBI599" s="394"/>
      <c r="JBJ599" s="270"/>
      <c r="JBK599" s="263"/>
      <c r="JBL599" s="271"/>
      <c r="JBM599" s="271"/>
      <c r="JBN599" s="271"/>
      <c r="JBO599" s="271"/>
      <c r="JBP599" s="271"/>
      <c r="JBQ599" s="395"/>
      <c r="JBR599" s="259"/>
      <c r="JBS599" s="259"/>
      <c r="JBT599" s="394"/>
      <c r="JBU599" s="394"/>
      <c r="JBV599" s="270"/>
      <c r="JBW599" s="263"/>
      <c r="JBX599" s="271"/>
      <c r="JBY599" s="271"/>
      <c r="JBZ599" s="271"/>
      <c r="JCA599" s="271"/>
      <c r="JCB599" s="271"/>
      <c r="JCC599" s="395"/>
      <c r="JCD599" s="259"/>
      <c r="JCE599" s="259"/>
      <c r="JCF599" s="394"/>
      <c r="JCG599" s="394"/>
      <c r="JCH599" s="270"/>
      <c r="JCI599" s="263"/>
      <c r="JCJ599" s="271"/>
      <c r="JCK599" s="271"/>
      <c r="JCL599" s="271"/>
      <c r="JCM599" s="271"/>
      <c r="JCN599" s="271"/>
      <c r="JCO599" s="395"/>
      <c r="JCP599" s="259"/>
      <c r="JCQ599" s="259"/>
      <c r="JCR599" s="394"/>
      <c r="JCS599" s="394"/>
      <c r="JCT599" s="270"/>
      <c r="JCU599" s="263"/>
      <c r="JCV599" s="271"/>
      <c r="JCW599" s="271"/>
      <c r="JCX599" s="271"/>
      <c r="JCY599" s="271"/>
      <c r="JCZ599" s="271"/>
      <c r="JDA599" s="395"/>
      <c r="JDB599" s="259"/>
      <c r="JDC599" s="259"/>
      <c r="JDD599" s="394"/>
      <c r="JDE599" s="394"/>
      <c r="JDF599" s="270"/>
      <c r="JDG599" s="263"/>
      <c r="JDH599" s="271"/>
      <c r="JDI599" s="271"/>
      <c r="JDJ599" s="271"/>
      <c r="JDK599" s="271"/>
      <c r="JDL599" s="271"/>
      <c r="JDM599" s="395"/>
      <c r="JDN599" s="259"/>
      <c r="JDO599" s="259"/>
      <c r="JDP599" s="394"/>
      <c r="JDQ599" s="394"/>
      <c r="JDR599" s="270"/>
      <c r="JDS599" s="263"/>
      <c r="JDT599" s="271"/>
      <c r="JDU599" s="271"/>
      <c r="JDV599" s="271"/>
      <c r="JDW599" s="271"/>
      <c r="JDX599" s="271"/>
      <c r="JDY599" s="395"/>
      <c r="JDZ599" s="259"/>
      <c r="JEA599" s="259"/>
      <c r="JEB599" s="394"/>
      <c r="JEC599" s="394"/>
      <c r="JED599" s="270"/>
      <c r="JEE599" s="263"/>
      <c r="JEF599" s="271"/>
      <c r="JEG599" s="271"/>
      <c r="JEH599" s="271"/>
      <c r="JEI599" s="271"/>
      <c r="JEJ599" s="271"/>
      <c r="JEK599" s="395"/>
      <c r="JEL599" s="259"/>
      <c r="JEM599" s="259"/>
      <c r="JEN599" s="394"/>
      <c r="JEO599" s="394"/>
      <c r="JEP599" s="270"/>
      <c r="JEQ599" s="263"/>
      <c r="JER599" s="271"/>
      <c r="JES599" s="271"/>
      <c r="JET599" s="271"/>
      <c r="JEU599" s="271"/>
      <c r="JEV599" s="271"/>
      <c r="JEW599" s="395"/>
      <c r="JEX599" s="259"/>
      <c r="JEY599" s="259"/>
      <c r="JEZ599" s="394"/>
      <c r="JFA599" s="394"/>
      <c r="JFB599" s="270"/>
      <c r="JFC599" s="263"/>
      <c r="JFD599" s="271"/>
      <c r="JFE599" s="271"/>
      <c r="JFF599" s="271"/>
      <c r="JFG599" s="271"/>
      <c r="JFH599" s="271"/>
      <c r="JFI599" s="395"/>
      <c r="JFJ599" s="259"/>
      <c r="JFK599" s="259"/>
      <c r="JFL599" s="394"/>
      <c r="JFM599" s="394"/>
      <c r="JFN599" s="270"/>
      <c r="JFO599" s="263"/>
      <c r="JFP599" s="271"/>
      <c r="JFQ599" s="271"/>
      <c r="JFR599" s="271"/>
      <c r="JFS599" s="271"/>
      <c r="JFT599" s="271"/>
      <c r="JFU599" s="395"/>
      <c r="JFV599" s="259"/>
      <c r="JFW599" s="259"/>
      <c r="JFX599" s="394"/>
      <c r="JFY599" s="394"/>
      <c r="JFZ599" s="270"/>
      <c r="JGA599" s="263"/>
      <c r="JGB599" s="271"/>
      <c r="JGC599" s="271"/>
      <c r="JGD599" s="271"/>
      <c r="JGE599" s="271"/>
      <c r="JGF599" s="271"/>
      <c r="JGG599" s="395"/>
      <c r="JGH599" s="259"/>
      <c r="JGI599" s="259"/>
      <c r="JGJ599" s="394"/>
      <c r="JGK599" s="394"/>
      <c r="JGL599" s="270"/>
      <c r="JGM599" s="263"/>
      <c r="JGN599" s="271"/>
      <c r="JGO599" s="271"/>
      <c r="JGP599" s="271"/>
      <c r="JGQ599" s="271"/>
      <c r="JGR599" s="271"/>
      <c r="JGS599" s="395"/>
      <c r="JGT599" s="259"/>
      <c r="JGU599" s="259"/>
      <c r="JGV599" s="394"/>
      <c r="JGW599" s="394"/>
      <c r="JGX599" s="270"/>
      <c r="JGY599" s="263"/>
      <c r="JGZ599" s="271"/>
      <c r="JHA599" s="271"/>
      <c r="JHB599" s="271"/>
      <c r="JHC599" s="271"/>
      <c r="JHD599" s="271"/>
      <c r="JHE599" s="395"/>
      <c r="JHF599" s="259"/>
      <c r="JHG599" s="259"/>
      <c r="JHH599" s="394"/>
      <c r="JHI599" s="394"/>
      <c r="JHJ599" s="270"/>
      <c r="JHK599" s="263"/>
      <c r="JHL599" s="271"/>
      <c r="JHM599" s="271"/>
      <c r="JHN599" s="271"/>
      <c r="JHO599" s="271"/>
      <c r="JHP599" s="271"/>
      <c r="JHQ599" s="395"/>
      <c r="JHR599" s="259"/>
      <c r="JHS599" s="259"/>
      <c r="JHT599" s="394"/>
      <c r="JHU599" s="394"/>
      <c r="JHV599" s="270"/>
      <c r="JHW599" s="263"/>
      <c r="JHX599" s="271"/>
      <c r="JHY599" s="271"/>
      <c r="JHZ599" s="271"/>
      <c r="JIA599" s="271"/>
      <c r="JIB599" s="271"/>
      <c r="JIC599" s="395"/>
      <c r="JID599" s="259"/>
      <c r="JIE599" s="259"/>
      <c r="JIF599" s="394"/>
      <c r="JIG599" s="394"/>
      <c r="JIH599" s="270"/>
      <c r="JII599" s="263"/>
      <c r="JIJ599" s="271"/>
      <c r="JIK599" s="271"/>
      <c r="JIL599" s="271"/>
      <c r="JIM599" s="271"/>
      <c r="JIN599" s="271"/>
      <c r="JIO599" s="395"/>
      <c r="JIP599" s="259"/>
      <c r="JIQ599" s="259"/>
      <c r="JIR599" s="394"/>
      <c r="JIS599" s="394"/>
      <c r="JIT599" s="270"/>
      <c r="JIU599" s="263"/>
      <c r="JIV599" s="271"/>
      <c r="JIW599" s="271"/>
      <c r="JIX599" s="271"/>
      <c r="JIY599" s="271"/>
      <c r="JIZ599" s="271"/>
      <c r="JJA599" s="395"/>
      <c r="JJB599" s="259"/>
      <c r="JJC599" s="259"/>
      <c r="JJD599" s="394"/>
      <c r="JJE599" s="394"/>
      <c r="JJF599" s="270"/>
      <c r="JJG599" s="263"/>
      <c r="JJH599" s="271"/>
      <c r="JJI599" s="271"/>
      <c r="JJJ599" s="271"/>
      <c r="JJK599" s="271"/>
      <c r="JJL599" s="271"/>
      <c r="JJM599" s="395"/>
      <c r="JJN599" s="259"/>
      <c r="JJO599" s="259"/>
      <c r="JJP599" s="394"/>
      <c r="JJQ599" s="394"/>
      <c r="JJR599" s="270"/>
      <c r="JJS599" s="263"/>
      <c r="JJT599" s="271"/>
      <c r="JJU599" s="271"/>
      <c r="JJV599" s="271"/>
      <c r="JJW599" s="271"/>
      <c r="JJX599" s="271"/>
      <c r="JJY599" s="395"/>
      <c r="JJZ599" s="259"/>
      <c r="JKA599" s="259"/>
      <c r="JKB599" s="394"/>
      <c r="JKC599" s="394"/>
      <c r="JKD599" s="270"/>
      <c r="JKE599" s="263"/>
      <c r="JKF599" s="271"/>
      <c r="JKG599" s="271"/>
      <c r="JKH599" s="271"/>
      <c r="JKI599" s="271"/>
      <c r="JKJ599" s="271"/>
      <c r="JKK599" s="395"/>
      <c r="JKL599" s="259"/>
      <c r="JKM599" s="259"/>
      <c r="JKN599" s="394"/>
      <c r="JKO599" s="394"/>
      <c r="JKP599" s="270"/>
      <c r="JKQ599" s="263"/>
      <c r="JKR599" s="271"/>
      <c r="JKS599" s="271"/>
      <c r="JKT599" s="271"/>
      <c r="JKU599" s="271"/>
      <c r="JKV599" s="271"/>
      <c r="JKW599" s="395"/>
      <c r="JKX599" s="259"/>
      <c r="JKY599" s="259"/>
      <c r="JKZ599" s="394"/>
      <c r="JLA599" s="394"/>
      <c r="JLB599" s="270"/>
      <c r="JLC599" s="263"/>
      <c r="JLD599" s="271"/>
      <c r="JLE599" s="271"/>
      <c r="JLF599" s="271"/>
      <c r="JLG599" s="271"/>
      <c r="JLH599" s="271"/>
      <c r="JLI599" s="395"/>
      <c r="JLJ599" s="259"/>
      <c r="JLK599" s="259"/>
      <c r="JLL599" s="394"/>
      <c r="JLM599" s="394"/>
      <c r="JLN599" s="270"/>
      <c r="JLO599" s="263"/>
      <c r="JLP599" s="271"/>
      <c r="JLQ599" s="271"/>
      <c r="JLR599" s="271"/>
      <c r="JLS599" s="271"/>
      <c r="JLT599" s="271"/>
      <c r="JLU599" s="395"/>
      <c r="JLV599" s="259"/>
      <c r="JLW599" s="259"/>
      <c r="JLX599" s="394"/>
      <c r="JLY599" s="394"/>
      <c r="JLZ599" s="270"/>
      <c r="JMA599" s="263"/>
      <c r="JMB599" s="271"/>
      <c r="JMC599" s="271"/>
      <c r="JMD599" s="271"/>
      <c r="JME599" s="271"/>
      <c r="JMF599" s="271"/>
      <c r="JMG599" s="395"/>
      <c r="JMH599" s="259"/>
      <c r="JMI599" s="259"/>
      <c r="JMJ599" s="394"/>
      <c r="JMK599" s="394"/>
      <c r="JML599" s="270"/>
      <c r="JMM599" s="263"/>
      <c r="JMN599" s="271"/>
      <c r="JMO599" s="271"/>
      <c r="JMP599" s="271"/>
      <c r="JMQ599" s="271"/>
      <c r="JMR599" s="271"/>
      <c r="JMS599" s="395"/>
      <c r="JMT599" s="259"/>
      <c r="JMU599" s="259"/>
      <c r="JMV599" s="394"/>
      <c r="JMW599" s="394"/>
      <c r="JMX599" s="270"/>
      <c r="JMY599" s="263"/>
      <c r="JMZ599" s="271"/>
      <c r="JNA599" s="271"/>
      <c r="JNB599" s="271"/>
      <c r="JNC599" s="271"/>
      <c r="JND599" s="271"/>
      <c r="JNE599" s="395"/>
      <c r="JNF599" s="259"/>
      <c r="JNG599" s="259"/>
      <c r="JNH599" s="394"/>
      <c r="JNI599" s="394"/>
      <c r="JNJ599" s="270"/>
      <c r="JNK599" s="263"/>
      <c r="JNL599" s="271"/>
      <c r="JNM599" s="271"/>
      <c r="JNN599" s="271"/>
      <c r="JNO599" s="271"/>
      <c r="JNP599" s="271"/>
      <c r="JNQ599" s="395"/>
      <c r="JNR599" s="259"/>
      <c r="JNS599" s="259"/>
      <c r="JNT599" s="394"/>
      <c r="JNU599" s="394"/>
      <c r="JNV599" s="270"/>
      <c r="JNW599" s="263"/>
      <c r="JNX599" s="271"/>
      <c r="JNY599" s="271"/>
      <c r="JNZ599" s="271"/>
      <c r="JOA599" s="271"/>
      <c r="JOB599" s="271"/>
      <c r="JOC599" s="395"/>
      <c r="JOD599" s="259"/>
      <c r="JOE599" s="259"/>
      <c r="JOF599" s="394"/>
      <c r="JOG599" s="394"/>
      <c r="JOH599" s="270"/>
      <c r="JOI599" s="263"/>
      <c r="JOJ599" s="271"/>
      <c r="JOK599" s="271"/>
      <c r="JOL599" s="271"/>
      <c r="JOM599" s="271"/>
      <c r="JON599" s="271"/>
      <c r="JOO599" s="395"/>
      <c r="JOP599" s="259"/>
      <c r="JOQ599" s="259"/>
      <c r="JOR599" s="394"/>
      <c r="JOS599" s="394"/>
      <c r="JOT599" s="270"/>
      <c r="JOU599" s="263"/>
      <c r="JOV599" s="271"/>
      <c r="JOW599" s="271"/>
      <c r="JOX599" s="271"/>
      <c r="JOY599" s="271"/>
      <c r="JOZ599" s="271"/>
      <c r="JPA599" s="395"/>
      <c r="JPB599" s="259"/>
      <c r="JPC599" s="259"/>
      <c r="JPD599" s="394"/>
      <c r="JPE599" s="394"/>
      <c r="JPF599" s="270"/>
      <c r="JPG599" s="263"/>
      <c r="JPH599" s="271"/>
      <c r="JPI599" s="271"/>
      <c r="JPJ599" s="271"/>
      <c r="JPK599" s="271"/>
      <c r="JPL599" s="271"/>
      <c r="JPM599" s="395"/>
      <c r="JPN599" s="259"/>
      <c r="JPO599" s="259"/>
      <c r="JPP599" s="394"/>
      <c r="JPQ599" s="394"/>
      <c r="JPR599" s="270"/>
      <c r="JPS599" s="263"/>
      <c r="JPT599" s="271"/>
      <c r="JPU599" s="271"/>
      <c r="JPV599" s="271"/>
      <c r="JPW599" s="271"/>
      <c r="JPX599" s="271"/>
      <c r="JPY599" s="395"/>
      <c r="JPZ599" s="259"/>
      <c r="JQA599" s="259"/>
      <c r="JQB599" s="394"/>
      <c r="JQC599" s="394"/>
      <c r="JQD599" s="270"/>
      <c r="JQE599" s="263"/>
      <c r="JQF599" s="271"/>
      <c r="JQG599" s="271"/>
      <c r="JQH599" s="271"/>
      <c r="JQI599" s="271"/>
      <c r="JQJ599" s="271"/>
      <c r="JQK599" s="395"/>
      <c r="JQL599" s="259"/>
      <c r="JQM599" s="259"/>
      <c r="JQN599" s="394"/>
      <c r="JQO599" s="394"/>
      <c r="JQP599" s="270"/>
      <c r="JQQ599" s="263"/>
      <c r="JQR599" s="271"/>
      <c r="JQS599" s="271"/>
      <c r="JQT599" s="271"/>
      <c r="JQU599" s="271"/>
      <c r="JQV599" s="271"/>
      <c r="JQW599" s="395"/>
      <c r="JQX599" s="259"/>
      <c r="JQY599" s="259"/>
      <c r="JQZ599" s="394"/>
      <c r="JRA599" s="394"/>
      <c r="JRB599" s="270"/>
      <c r="JRC599" s="263"/>
      <c r="JRD599" s="271"/>
      <c r="JRE599" s="271"/>
      <c r="JRF599" s="271"/>
      <c r="JRG599" s="271"/>
      <c r="JRH599" s="271"/>
      <c r="JRI599" s="395"/>
      <c r="JRJ599" s="259"/>
      <c r="JRK599" s="259"/>
      <c r="JRL599" s="394"/>
      <c r="JRM599" s="394"/>
      <c r="JRN599" s="270"/>
      <c r="JRO599" s="263"/>
      <c r="JRP599" s="271"/>
      <c r="JRQ599" s="271"/>
      <c r="JRR599" s="271"/>
      <c r="JRS599" s="271"/>
      <c r="JRT599" s="271"/>
      <c r="JRU599" s="395"/>
      <c r="JRV599" s="259"/>
      <c r="JRW599" s="259"/>
      <c r="JRX599" s="394"/>
      <c r="JRY599" s="394"/>
      <c r="JRZ599" s="270"/>
      <c r="JSA599" s="263"/>
      <c r="JSB599" s="271"/>
      <c r="JSC599" s="271"/>
      <c r="JSD599" s="271"/>
      <c r="JSE599" s="271"/>
      <c r="JSF599" s="271"/>
      <c r="JSG599" s="395"/>
      <c r="JSH599" s="259"/>
      <c r="JSI599" s="259"/>
      <c r="JSJ599" s="394"/>
      <c r="JSK599" s="394"/>
      <c r="JSL599" s="270"/>
      <c r="JSM599" s="263"/>
      <c r="JSN599" s="271"/>
      <c r="JSO599" s="271"/>
      <c r="JSP599" s="271"/>
      <c r="JSQ599" s="271"/>
      <c r="JSR599" s="271"/>
      <c r="JSS599" s="395"/>
      <c r="JST599" s="259"/>
      <c r="JSU599" s="259"/>
      <c r="JSV599" s="394"/>
      <c r="JSW599" s="394"/>
      <c r="JSX599" s="270"/>
      <c r="JSY599" s="263"/>
      <c r="JSZ599" s="271"/>
      <c r="JTA599" s="271"/>
      <c r="JTB599" s="271"/>
      <c r="JTC599" s="271"/>
      <c r="JTD599" s="271"/>
      <c r="JTE599" s="395"/>
      <c r="JTF599" s="259"/>
      <c r="JTG599" s="259"/>
      <c r="JTH599" s="394"/>
      <c r="JTI599" s="394"/>
      <c r="JTJ599" s="270"/>
      <c r="JTK599" s="263"/>
      <c r="JTL599" s="271"/>
      <c r="JTM599" s="271"/>
      <c r="JTN599" s="271"/>
      <c r="JTO599" s="271"/>
      <c r="JTP599" s="271"/>
      <c r="JTQ599" s="395"/>
      <c r="JTR599" s="259"/>
      <c r="JTS599" s="259"/>
      <c r="JTT599" s="394"/>
      <c r="JTU599" s="394"/>
      <c r="JTV599" s="270"/>
      <c r="JTW599" s="263"/>
      <c r="JTX599" s="271"/>
      <c r="JTY599" s="271"/>
      <c r="JTZ599" s="271"/>
      <c r="JUA599" s="271"/>
      <c r="JUB599" s="271"/>
      <c r="JUC599" s="395"/>
      <c r="JUD599" s="259"/>
      <c r="JUE599" s="259"/>
      <c r="JUF599" s="394"/>
      <c r="JUG599" s="394"/>
      <c r="JUH599" s="270"/>
      <c r="JUI599" s="263"/>
      <c r="JUJ599" s="271"/>
      <c r="JUK599" s="271"/>
      <c r="JUL599" s="271"/>
      <c r="JUM599" s="271"/>
      <c r="JUN599" s="271"/>
      <c r="JUO599" s="395"/>
      <c r="JUP599" s="259"/>
      <c r="JUQ599" s="259"/>
      <c r="JUR599" s="394"/>
      <c r="JUS599" s="394"/>
      <c r="JUT599" s="270"/>
      <c r="JUU599" s="263"/>
      <c r="JUV599" s="271"/>
      <c r="JUW599" s="271"/>
      <c r="JUX599" s="271"/>
      <c r="JUY599" s="271"/>
      <c r="JUZ599" s="271"/>
      <c r="JVA599" s="395"/>
      <c r="JVB599" s="259"/>
      <c r="JVC599" s="259"/>
      <c r="JVD599" s="394"/>
      <c r="JVE599" s="394"/>
      <c r="JVF599" s="270"/>
      <c r="JVG599" s="263"/>
      <c r="JVH599" s="271"/>
      <c r="JVI599" s="271"/>
      <c r="JVJ599" s="271"/>
      <c r="JVK599" s="271"/>
      <c r="JVL599" s="271"/>
      <c r="JVM599" s="395"/>
      <c r="JVN599" s="259"/>
      <c r="JVO599" s="259"/>
      <c r="JVP599" s="394"/>
      <c r="JVQ599" s="394"/>
      <c r="JVR599" s="270"/>
      <c r="JVS599" s="263"/>
      <c r="JVT599" s="271"/>
      <c r="JVU599" s="271"/>
      <c r="JVV599" s="271"/>
      <c r="JVW599" s="271"/>
      <c r="JVX599" s="271"/>
      <c r="JVY599" s="395"/>
      <c r="JVZ599" s="259"/>
      <c r="JWA599" s="259"/>
      <c r="JWB599" s="394"/>
      <c r="JWC599" s="394"/>
      <c r="JWD599" s="270"/>
      <c r="JWE599" s="263"/>
      <c r="JWF599" s="271"/>
      <c r="JWG599" s="271"/>
      <c r="JWH599" s="271"/>
      <c r="JWI599" s="271"/>
      <c r="JWJ599" s="271"/>
      <c r="JWK599" s="395"/>
      <c r="JWL599" s="259"/>
      <c r="JWM599" s="259"/>
      <c r="JWN599" s="394"/>
      <c r="JWO599" s="394"/>
      <c r="JWP599" s="270"/>
      <c r="JWQ599" s="263"/>
      <c r="JWR599" s="271"/>
      <c r="JWS599" s="271"/>
      <c r="JWT599" s="271"/>
      <c r="JWU599" s="271"/>
      <c r="JWV599" s="271"/>
      <c r="JWW599" s="395"/>
      <c r="JWX599" s="259"/>
      <c r="JWY599" s="259"/>
      <c r="JWZ599" s="394"/>
      <c r="JXA599" s="394"/>
      <c r="JXB599" s="270"/>
      <c r="JXC599" s="263"/>
      <c r="JXD599" s="271"/>
      <c r="JXE599" s="271"/>
      <c r="JXF599" s="271"/>
      <c r="JXG599" s="271"/>
      <c r="JXH599" s="271"/>
      <c r="JXI599" s="395"/>
      <c r="JXJ599" s="259"/>
      <c r="JXK599" s="259"/>
      <c r="JXL599" s="394"/>
      <c r="JXM599" s="394"/>
      <c r="JXN599" s="270"/>
      <c r="JXO599" s="263"/>
      <c r="JXP599" s="271"/>
      <c r="JXQ599" s="271"/>
      <c r="JXR599" s="271"/>
      <c r="JXS599" s="271"/>
      <c r="JXT599" s="271"/>
      <c r="JXU599" s="395"/>
      <c r="JXV599" s="259"/>
      <c r="JXW599" s="259"/>
      <c r="JXX599" s="394"/>
      <c r="JXY599" s="394"/>
      <c r="JXZ599" s="270"/>
      <c r="JYA599" s="263"/>
      <c r="JYB599" s="271"/>
      <c r="JYC599" s="271"/>
      <c r="JYD599" s="271"/>
      <c r="JYE599" s="271"/>
      <c r="JYF599" s="271"/>
      <c r="JYG599" s="395"/>
      <c r="JYH599" s="259"/>
      <c r="JYI599" s="259"/>
      <c r="JYJ599" s="394"/>
      <c r="JYK599" s="394"/>
      <c r="JYL599" s="270"/>
      <c r="JYM599" s="263"/>
      <c r="JYN599" s="271"/>
      <c r="JYO599" s="271"/>
      <c r="JYP599" s="271"/>
      <c r="JYQ599" s="271"/>
      <c r="JYR599" s="271"/>
      <c r="JYS599" s="395"/>
      <c r="JYT599" s="259"/>
      <c r="JYU599" s="259"/>
      <c r="JYV599" s="394"/>
      <c r="JYW599" s="394"/>
      <c r="JYX599" s="270"/>
      <c r="JYY599" s="263"/>
      <c r="JYZ599" s="271"/>
      <c r="JZA599" s="271"/>
      <c r="JZB599" s="271"/>
      <c r="JZC599" s="271"/>
      <c r="JZD599" s="271"/>
      <c r="JZE599" s="395"/>
      <c r="JZF599" s="259"/>
      <c r="JZG599" s="259"/>
      <c r="JZH599" s="394"/>
      <c r="JZI599" s="394"/>
      <c r="JZJ599" s="270"/>
      <c r="JZK599" s="263"/>
      <c r="JZL599" s="271"/>
      <c r="JZM599" s="271"/>
      <c r="JZN599" s="271"/>
      <c r="JZO599" s="271"/>
      <c r="JZP599" s="271"/>
      <c r="JZQ599" s="395"/>
      <c r="JZR599" s="259"/>
      <c r="JZS599" s="259"/>
      <c r="JZT599" s="394"/>
      <c r="JZU599" s="394"/>
      <c r="JZV599" s="270"/>
      <c r="JZW599" s="263"/>
      <c r="JZX599" s="271"/>
      <c r="JZY599" s="271"/>
      <c r="JZZ599" s="271"/>
      <c r="KAA599" s="271"/>
      <c r="KAB599" s="271"/>
      <c r="KAC599" s="395"/>
      <c r="KAD599" s="259"/>
      <c r="KAE599" s="259"/>
      <c r="KAF599" s="394"/>
      <c r="KAG599" s="394"/>
      <c r="KAH599" s="270"/>
      <c r="KAI599" s="263"/>
      <c r="KAJ599" s="271"/>
      <c r="KAK599" s="271"/>
      <c r="KAL599" s="271"/>
      <c r="KAM599" s="271"/>
      <c r="KAN599" s="271"/>
      <c r="KAO599" s="395"/>
      <c r="KAP599" s="259"/>
      <c r="KAQ599" s="259"/>
      <c r="KAR599" s="394"/>
      <c r="KAS599" s="394"/>
      <c r="KAT599" s="270"/>
      <c r="KAU599" s="263"/>
      <c r="KAV599" s="271"/>
      <c r="KAW599" s="271"/>
      <c r="KAX599" s="271"/>
      <c r="KAY599" s="271"/>
      <c r="KAZ599" s="271"/>
      <c r="KBA599" s="395"/>
      <c r="KBB599" s="259"/>
      <c r="KBC599" s="259"/>
      <c r="KBD599" s="394"/>
      <c r="KBE599" s="394"/>
      <c r="KBF599" s="270"/>
      <c r="KBG599" s="263"/>
      <c r="KBH599" s="271"/>
      <c r="KBI599" s="271"/>
      <c r="KBJ599" s="271"/>
      <c r="KBK599" s="271"/>
      <c r="KBL599" s="271"/>
      <c r="KBM599" s="395"/>
      <c r="KBN599" s="259"/>
      <c r="KBO599" s="259"/>
      <c r="KBP599" s="394"/>
      <c r="KBQ599" s="394"/>
      <c r="KBR599" s="270"/>
      <c r="KBS599" s="263"/>
      <c r="KBT599" s="271"/>
      <c r="KBU599" s="271"/>
      <c r="KBV599" s="271"/>
      <c r="KBW599" s="271"/>
      <c r="KBX599" s="271"/>
      <c r="KBY599" s="395"/>
      <c r="KBZ599" s="259"/>
      <c r="KCA599" s="259"/>
      <c r="KCB599" s="394"/>
      <c r="KCC599" s="394"/>
      <c r="KCD599" s="270"/>
      <c r="KCE599" s="263"/>
      <c r="KCF599" s="271"/>
      <c r="KCG599" s="271"/>
      <c r="KCH599" s="271"/>
      <c r="KCI599" s="271"/>
      <c r="KCJ599" s="271"/>
      <c r="KCK599" s="395"/>
      <c r="KCL599" s="259"/>
      <c r="KCM599" s="259"/>
      <c r="KCN599" s="394"/>
      <c r="KCO599" s="394"/>
      <c r="KCP599" s="270"/>
      <c r="KCQ599" s="263"/>
      <c r="KCR599" s="271"/>
      <c r="KCS599" s="271"/>
      <c r="KCT599" s="271"/>
      <c r="KCU599" s="271"/>
      <c r="KCV599" s="271"/>
      <c r="KCW599" s="395"/>
      <c r="KCX599" s="259"/>
      <c r="KCY599" s="259"/>
      <c r="KCZ599" s="394"/>
      <c r="KDA599" s="394"/>
      <c r="KDB599" s="270"/>
      <c r="KDC599" s="263"/>
      <c r="KDD599" s="271"/>
      <c r="KDE599" s="271"/>
      <c r="KDF599" s="271"/>
      <c r="KDG599" s="271"/>
      <c r="KDH599" s="271"/>
      <c r="KDI599" s="395"/>
      <c r="KDJ599" s="259"/>
      <c r="KDK599" s="259"/>
      <c r="KDL599" s="394"/>
      <c r="KDM599" s="394"/>
      <c r="KDN599" s="270"/>
      <c r="KDO599" s="263"/>
      <c r="KDP599" s="271"/>
      <c r="KDQ599" s="271"/>
      <c r="KDR599" s="271"/>
      <c r="KDS599" s="271"/>
      <c r="KDT599" s="271"/>
      <c r="KDU599" s="395"/>
      <c r="KDV599" s="259"/>
      <c r="KDW599" s="259"/>
      <c r="KDX599" s="394"/>
      <c r="KDY599" s="394"/>
      <c r="KDZ599" s="270"/>
      <c r="KEA599" s="263"/>
      <c r="KEB599" s="271"/>
      <c r="KEC599" s="271"/>
      <c r="KED599" s="271"/>
      <c r="KEE599" s="271"/>
      <c r="KEF599" s="271"/>
      <c r="KEG599" s="395"/>
      <c r="KEH599" s="259"/>
      <c r="KEI599" s="259"/>
      <c r="KEJ599" s="394"/>
      <c r="KEK599" s="394"/>
      <c r="KEL599" s="270"/>
      <c r="KEM599" s="263"/>
      <c r="KEN599" s="271"/>
      <c r="KEO599" s="271"/>
      <c r="KEP599" s="271"/>
      <c r="KEQ599" s="271"/>
      <c r="KER599" s="271"/>
      <c r="KES599" s="395"/>
      <c r="KET599" s="259"/>
      <c r="KEU599" s="259"/>
      <c r="KEV599" s="394"/>
      <c r="KEW599" s="394"/>
      <c r="KEX599" s="270"/>
      <c r="KEY599" s="263"/>
      <c r="KEZ599" s="271"/>
      <c r="KFA599" s="271"/>
      <c r="KFB599" s="271"/>
      <c r="KFC599" s="271"/>
      <c r="KFD599" s="271"/>
      <c r="KFE599" s="395"/>
      <c r="KFF599" s="259"/>
      <c r="KFG599" s="259"/>
      <c r="KFH599" s="394"/>
      <c r="KFI599" s="394"/>
      <c r="KFJ599" s="270"/>
      <c r="KFK599" s="263"/>
      <c r="KFL599" s="271"/>
      <c r="KFM599" s="271"/>
      <c r="KFN599" s="271"/>
      <c r="KFO599" s="271"/>
      <c r="KFP599" s="271"/>
      <c r="KFQ599" s="395"/>
      <c r="KFR599" s="259"/>
      <c r="KFS599" s="259"/>
      <c r="KFT599" s="394"/>
      <c r="KFU599" s="394"/>
      <c r="KFV599" s="270"/>
      <c r="KFW599" s="263"/>
      <c r="KFX599" s="271"/>
      <c r="KFY599" s="271"/>
      <c r="KFZ599" s="271"/>
      <c r="KGA599" s="271"/>
      <c r="KGB599" s="271"/>
      <c r="KGC599" s="395"/>
      <c r="KGD599" s="259"/>
      <c r="KGE599" s="259"/>
      <c r="KGF599" s="394"/>
      <c r="KGG599" s="394"/>
      <c r="KGH599" s="270"/>
      <c r="KGI599" s="263"/>
      <c r="KGJ599" s="271"/>
      <c r="KGK599" s="271"/>
      <c r="KGL599" s="271"/>
      <c r="KGM599" s="271"/>
      <c r="KGN599" s="271"/>
      <c r="KGO599" s="395"/>
      <c r="KGP599" s="259"/>
      <c r="KGQ599" s="259"/>
      <c r="KGR599" s="394"/>
      <c r="KGS599" s="394"/>
      <c r="KGT599" s="270"/>
      <c r="KGU599" s="263"/>
      <c r="KGV599" s="271"/>
      <c r="KGW599" s="271"/>
      <c r="KGX599" s="271"/>
      <c r="KGY599" s="271"/>
      <c r="KGZ599" s="271"/>
      <c r="KHA599" s="395"/>
      <c r="KHB599" s="259"/>
      <c r="KHC599" s="259"/>
      <c r="KHD599" s="394"/>
      <c r="KHE599" s="394"/>
      <c r="KHF599" s="270"/>
      <c r="KHG599" s="263"/>
      <c r="KHH599" s="271"/>
      <c r="KHI599" s="271"/>
      <c r="KHJ599" s="271"/>
      <c r="KHK599" s="271"/>
      <c r="KHL599" s="271"/>
      <c r="KHM599" s="395"/>
      <c r="KHN599" s="259"/>
      <c r="KHO599" s="259"/>
      <c r="KHP599" s="394"/>
      <c r="KHQ599" s="394"/>
      <c r="KHR599" s="270"/>
      <c r="KHS599" s="263"/>
      <c r="KHT599" s="271"/>
      <c r="KHU599" s="271"/>
      <c r="KHV599" s="271"/>
      <c r="KHW599" s="271"/>
      <c r="KHX599" s="271"/>
      <c r="KHY599" s="395"/>
      <c r="KHZ599" s="259"/>
      <c r="KIA599" s="259"/>
      <c r="KIB599" s="394"/>
      <c r="KIC599" s="394"/>
      <c r="KID599" s="270"/>
      <c r="KIE599" s="263"/>
      <c r="KIF599" s="271"/>
      <c r="KIG599" s="271"/>
      <c r="KIH599" s="271"/>
      <c r="KII599" s="271"/>
      <c r="KIJ599" s="271"/>
      <c r="KIK599" s="395"/>
      <c r="KIL599" s="259"/>
      <c r="KIM599" s="259"/>
      <c r="KIN599" s="394"/>
      <c r="KIO599" s="394"/>
      <c r="KIP599" s="270"/>
      <c r="KIQ599" s="263"/>
      <c r="KIR599" s="271"/>
      <c r="KIS599" s="271"/>
      <c r="KIT599" s="271"/>
      <c r="KIU599" s="271"/>
      <c r="KIV599" s="271"/>
      <c r="KIW599" s="395"/>
      <c r="KIX599" s="259"/>
      <c r="KIY599" s="259"/>
      <c r="KIZ599" s="394"/>
      <c r="KJA599" s="394"/>
      <c r="KJB599" s="270"/>
      <c r="KJC599" s="263"/>
      <c r="KJD599" s="271"/>
      <c r="KJE599" s="271"/>
      <c r="KJF599" s="271"/>
      <c r="KJG599" s="271"/>
      <c r="KJH599" s="271"/>
      <c r="KJI599" s="395"/>
      <c r="KJJ599" s="259"/>
      <c r="KJK599" s="259"/>
      <c r="KJL599" s="394"/>
      <c r="KJM599" s="394"/>
      <c r="KJN599" s="270"/>
      <c r="KJO599" s="263"/>
      <c r="KJP599" s="271"/>
      <c r="KJQ599" s="271"/>
      <c r="KJR599" s="271"/>
      <c r="KJS599" s="271"/>
      <c r="KJT599" s="271"/>
      <c r="KJU599" s="395"/>
      <c r="KJV599" s="259"/>
      <c r="KJW599" s="259"/>
      <c r="KJX599" s="394"/>
      <c r="KJY599" s="394"/>
      <c r="KJZ599" s="270"/>
      <c r="KKA599" s="263"/>
      <c r="KKB599" s="271"/>
      <c r="KKC599" s="271"/>
      <c r="KKD599" s="271"/>
      <c r="KKE599" s="271"/>
      <c r="KKF599" s="271"/>
      <c r="KKG599" s="395"/>
      <c r="KKH599" s="259"/>
      <c r="KKI599" s="259"/>
      <c r="KKJ599" s="394"/>
      <c r="KKK599" s="394"/>
      <c r="KKL599" s="270"/>
      <c r="KKM599" s="263"/>
      <c r="KKN599" s="271"/>
      <c r="KKO599" s="271"/>
      <c r="KKP599" s="271"/>
      <c r="KKQ599" s="271"/>
      <c r="KKR599" s="271"/>
      <c r="KKS599" s="395"/>
      <c r="KKT599" s="259"/>
      <c r="KKU599" s="259"/>
      <c r="KKV599" s="394"/>
      <c r="KKW599" s="394"/>
      <c r="KKX599" s="270"/>
      <c r="KKY599" s="263"/>
      <c r="KKZ599" s="271"/>
      <c r="KLA599" s="271"/>
      <c r="KLB599" s="271"/>
      <c r="KLC599" s="271"/>
      <c r="KLD599" s="271"/>
      <c r="KLE599" s="395"/>
      <c r="KLF599" s="259"/>
      <c r="KLG599" s="259"/>
      <c r="KLH599" s="394"/>
      <c r="KLI599" s="394"/>
      <c r="KLJ599" s="270"/>
      <c r="KLK599" s="263"/>
      <c r="KLL599" s="271"/>
      <c r="KLM599" s="271"/>
      <c r="KLN599" s="271"/>
      <c r="KLO599" s="271"/>
      <c r="KLP599" s="271"/>
      <c r="KLQ599" s="395"/>
      <c r="KLR599" s="259"/>
      <c r="KLS599" s="259"/>
      <c r="KLT599" s="394"/>
      <c r="KLU599" s="394"/>
      <c r="KLV599" s="270"/>
      <c r="KLW599" s="263"/>
      <c r="KLX599" s="271"/>
      <c r="KLY599" s="271"/>
      <c r="KLZ599" s="271"/>
      <c r="KMA599" s="271"/>
      <c r="KMB599" s="271"/>
      <c r="KMC599" s="395"/>
      <c r="KMD599" s="259"/>
      <c r="KME599" s="259"/>
      <c r="KMF599" s="394"/>
      <c r="KMG599" s="394"/>
      <c r="KMH599" s="270"/>
      <c r="KMI599" s="263"/>
      <c r="KMJ599" s="271"/>
      <c r="KMK599" s="271"/>
      <c r="KML599" s="271"/>
      <c r="KMM599" s="271"/>
      <c r="KMN599" s="271"/>
      <c r="KMO599" s="395"/>
      <c r="KMP599" s="259"/>
      <c r="KMQ599" s="259"/>
      <c r="KMR599" s="394"/>
      <c r="KMS599" s="394"/>
      <c r="KMT599" s="270"/>
      <c r="KMU599" s="263"/>
      <c r="KMV599" s="271"/>
      <c r="KMW599" s="271"/>
      <c r="KMX599" s="271"/>
      <c r="KMY599" s="271"/>
      <c r="KMZ599" s="271"/>
      <c r="KNA599" s="395"/>
      <c r="KNB599" s="259"/>
      <c r="KNC599" s="259"/>
      <c r="KND599" s="394"/>
      <c r="KNE599" s="394"/>
      <c r="KNF599" s="270"/>
      <c r="KNG599" s="263"/>
      <c r="KNH599" s="271"/>
      <c r="KNI599" s="271"/>
      <c r="KNJ599" s="271"/>
      <c r="KNK599" s="271"/>
      <c r="KNL599" s="271"/>
      <c r="KNM599" s="395"/>
      <c r="KNN599" s="259"/>
      <c r="KNO599" s="259"/>
      <c r="KNP599" s="394"/>
      <c r="KNQ599" s="394"/>
      <c r="KNR599" s="270"/>
      <c r="KNS599" s="263"/>
      <c r="KNT599" s="271"/>
      <c r="KNU599" s="271"/>
      <c r="KNV599" s="271"/>
      <c r="KNW599" s="271"/>
      <c r="KNX599" s="271"/>
      <c r="KNY599" s="395"/>
      <c r="KNZ599" s="259"/>
      <c r="KOA599" s="259"/>
      <c r="KOB599" s="394"/>
      <c r="KOC599" s="394"/>
      <c r="KOD599" s="270"/>
      <c r="KOE599" s="263"/>
      <c r="KOF599" s="271"/>
      <c r="KOG599" s="271"/>
      <c r="KOH599" s="271"/>
      <c r="KOI599" s="271"/>
      <c r="KOJ599" s="271"/>
      <c r="KOK599" s="395"/>
      <c r="KOL599" s="259"/>
      <c r="KOM599" s="259"/>
      <c r="KON599" s="394"/>
      <c r="KOO599" s="394"/>
      <c r="KOP599" s="270"/>
      <c r="KOQ599" s="263"/>
      <c r="KOR599" s="271"/>
      <c r="KOS599" s="271"/>
      <c r="KOT599" s="271"/>
      <c r="KOU599" s="271"/>
      <c r="KOV599" s="271"/>
      <c r="KOW599" s="395"/>
      <c r="KOX599" s="259"/>
      <c r="KOY599" s="259"/>
      <c r="KOZ599" s="394"/>
      <c r="KPA599" s="394"/>
      <c r="KPB599" s="270"/>
      <c r="KPC599" s="263"/>
      <c r="KPD599" s="271"/>
      <c r="KPE599" s="271"/>
      <c r="KPF599" s="271"/>
      <c r="KPG599" s="271"/>
      <c r="KPH599" s="271"/>
      <c r="KPI599" s="395"/>
      <c r="KPJ599" s="259"/>
      <c r="KPK599" s="259"/>
      <c r="KPL599" s="394"/>
      <c r="KPM599" s="394"/>
      <c r="KPN599" s="270"/>
      <c r="KPO599" s="263"/>
      <c r="KPP599" s="271"/>
      <c r="KPQ599" s="271"/>
      <c r="KPR599" s="271"/>
      <c r="KPS599" s="271"/>
      <c r="KPT599" s="271"/>
      <c r="KPU599" s="395"/>
      <c r="KPV599" s="259"/>
      <c r="KPW599" s="259"/>
      <c r="KPX599" s="394"/>
      <c r="KPY599" s="394"/>
      <c r="KPZ599" s="270"/>
      <c r="KQA599" s="263"/>
      <c r="KQB599" s="271"/>
      <c r="KQC599" s="271"/>
      <c r="KQD599" s="271"/>
      <c r="KQE599" s="271"/>
      <c r="KQF599" s="271"/>
      <c r="KQG599" s="395"/>
      <c r="KQH599" s="259"/>
      <c r="KQI599" s="259"/>
      <c r="KQJ599" s="394"/>
      <c r="KQK599" s="394"/>
      <c r="KQL599" s="270"/>
      <c r="KQM599" s="263"/>
      <c r="KQN599" s="271"/>
      <c r="KQO599" s="271"/>
      <c r="KQP599" s="271"/>
      <c r="KQQ599" s="271"/>
      <c r="KQR599" s="271"/>
      <c r="KQS599" s="395"/>
      <c r="KQT599" s="259"/>
      <c r="KQU599" s="259"/>
      <c r="KQV599" s="394"/>
      <c r="KQW599" s="394"/>
      <c r="KQX599" s="270"/>
      <c r="KQY599" s="263"/>
      <c r="KQZ599" s="271"/>
      <c r="KRA599" s="271"/>
      <c r="KRB599" s="271"/>
      <c r="KRC599" s="271"/>
      <c r="KRD599" s="271"/>
      <c r="KRE599" s="395"/>
      <c r="KRF599" s="259"/>
      <c r="KRG599" s="259"/>
      <c r="KRH599" s="394"/>
      <c r="KRI599" s="394"/>
      <c r="KRJ599" s="270"/>
      <c r="KRK599" s="263"/>
      <c r="KRL599" s="271"/>
      <c r="KRM599" s="271"/>
      <c r="KRN599" s="271"/>
      <c r="KRO599" s="271"/>
      <c r="KRP599" s="271"/>
      <c r="KRQ599" s="395"/>
      <c r="KRR599" s="259"/>
      <c r="KRS599" s="259"/>
      <c r="KRT599" s="394"/>
      <c r="KRU599" s="394"/>
      <c r="KRV599" s="270"/>
      <c r="KRW599" s="263"/>
      <c r="KRX599" s="271"/>
      <c r="KRY599" s="271"/>
      <c r="KRZ599" s="271"/>
      <c r="KSA599" s="271"/>
      <c r="KSB599" s="271"/>
      <c r="KSC599" s="395"/>
      <c r="KSD599" s="259"/>
      <c r="KSE599" s="259"/>
      <c r="KSF599" s="394"/>
      <c r="KSG599" s="394"/>
      <c r="KSH599" s="270"/>
      <c r="KSI599" s="263"/>
      <c r="KSJ599" s="271"/>
      <c r="KSK599" s="271"/>
      <c r="KSL599" s="271"/>
      <c r="KSM599" s="271"/>
      <c r="KSN599" s="271"/>
      <c r="KSO599" s="395"/>
      <c r="KSP599" s="259"/>
      <c r="KSQ599" s="259"/>
      <c r="KSR599" s="394"/>
      <c r="KSS599" s="394"/>
      <c r="KST599" s="270"/>
      <c r="KSU599" s="263"/>
      <c r="KSV599" s="271"/>
      <c r="KSW599" s="271"/>
      <c r="KSX599" s="271"/>
      <c r="KSY599" s="271"/>
      <c r="KSZ599" s="271"/>
      <c r="KTA599" s="395"/>
      <c r="KTB599" s="259"/>
      <c r="KTC599" s="259"/>
      <c r="KTD599" s="394"/>
      <c r="KTE599" s="394"/>
      <c r="KTF599" s="270"/>
      <c r="KTG599" s="263"/>
      <c r="KTH599" s="271"/>
      <c r="KTI599" s="271"/>
      <c r="KTJ599" s="271"/>
      <c r="KTK599" s="271"/>
      <c r="KTL599" s="271"/>
      <c r="KTM599" s="395"/>
      <c r="KTN599" s="259"/>
      <c r="KTO599" s="259"/>
      <c r="KTP599" s="394"/>
      <c r="KTQ599" s="394"/>
      <c r="KTR599" s="270"/>
      <c r="KTS599" s="263"/>
      <c r="KTT599" s="271"/>
      <c r="KTU599" s="271"/>
      <c r="KTV599" s="271"/>
      <c r="KTW599" s="271"/>
      <c r="KTX599" s="271"/>
      <c r="KTY599" s="395"/>
      <c r="KTZ599" s="259"/>
      <c r="KUA599" s="259"/>
      <c r="KUB599" s="394"/>
      <c r="KUC599" s="394"/>
      <c r="KUD599" s="270"/>
      <c r="KUE599" s="263"/>
      <c r="KUF599" s="271"/>
      <c r="KUG599" s="271"/>
      <c r="KUH599" s="271"/>
      <c r="KUI599" s="271"/>
      <c r="KUJ599" s="271"/>
      <c r="KUK599" s="395"/>
      <c r="KUL599" s="259"/>
      <c r="KUM599" s="259"/>
      <c r="KUN599" s="394"/>
      <c r="KUO599" s="394"/>
      <c r="KUP599" s="270"/>
      <c r="KUQ599" s="263"/>
      <c r="KUR599" s="271"/>
      <c r="KUS599" s="271"/>
      <c r="KUT599" s="271"/>
      <c r="KUU599" s="271"/>
      <c r="KUV599" s="271"/>
      <c r="KUW599" s="395"/>
      <c r="KUX599" s="259"/>
      <c r="KUY599" s="259"/>
      <c r="KUZ599" s="394"/>
      <c r="KVA599" s="394"/>
      <c r="KVB599" s="270"/>
      <c r="KVC599" s="263"/>
      <c r="KVD599" s="271"/>
      <c r="KVE599" s="271"/>
      <c r="KVF599" s="271"/>
      <c r="KVG599" s="271"/>
      <c r="KVH599" s="271"/>
      <c r="KVI599" s="395"/>
      <c r="KVJ599" s="259"/>
      <c r="KVK599" s="259"/>
      <c r="KVL599" s="394"/>
      <c r="KVM599" s="394"/>
      <c r="KVN599" s="270"/>
      <c r="KVO599" s="263"/>
      <c r="KVP599" s="271"/>
      <c r="KVQ599" s="271"/>
      <c r="KVR599" s="271"/>
      <c r="KVS599" s="271"/>
      <c r="KVT599" s="271"/>
      <c r="KVU599" s="395"/>
      <c r="KVV599" s="259"/>
      <c r="KVW599" s="259"/>
      <c r="KVX599" s="394"/>
      <c r="KVY599" s="394"/>
      <c r="KVZ599" s="270"/>
      <c r="KWA599" s="263"/>
      <c r="KWB599" s="271"/>
      <c r="KWC599" s="271"/>
      <c r="KWD599" s="271"/>
      <c r="KWE599" s="271"/>
      <c r="KWF599" s="271"/>
      <c r="KWG599" s="395"/>
      <c r="KWH599" s="259"/>
      <c r="KWI599" s="259"/>
      <c r="KWJ599" s="394"/>
      <c r="KWK599" s="394"/>
      <c r="KWL599" s="270"/>
      <c r="KWM599" s="263"/>
      <c r="KWN599" s="271"/>
      <c r="KWO599" s="271"/>
      <c r="KWP599" s="271"/>
      <c r="KWQ599" s="271"/>
      <c r="KWR599" s="271"/>
      <c r="KWS599" s="395"/>
      <c r="KWT599" s="259"/>
      <c r="KWU599" s="259"/>
      <c r="KWV599" s="394"/>
      <c r="KWW599" s="394"/>
      <c r="KWX599" s="270"/>
      <c r="KWY599" s="263"/>
      <c r="KWZ599" s="271"/>
      <c r="KXA599" s="271"/>
      <c r="KXB599" s="271"/>
      <c r="KXC599" s="271"/>
      <c r="KXD599" s="271"/>
      <c r="KXE599" s="395"/>
      <c r="KXF599" s="259"/>
      <c r="KXG599" s="259"/>
      <c r="KXH599" s="394"/>
      <c r="KXI599" s="394"/>
      <c r="KXJ599" s="270"/>
      <c r="KXK599" s="263"/>
      <c r="KXL599" s="271"/>
      <c r="KXM599" s="271"/>
      <c r="KXN599" s="271"/>
      <c r="KXO599" s="271"/>
      <c r="KXP599" s="271"/>
      <c r="KXQ599" s="395"/>
      <c r="KXR599" s="259"/>
      <c r="KXS599" s="259"/>
      <c r="KXT599" s="394"/>
      <c r="KXU599" s="394"/>
      <c r="KXV599" s="270"/>
      <c r="KXW599" s="263"/>
      <c r="KXX599" s="271"/>
      <c r="KXY599" s="271"/>
      <c r="KXZ599" s="271"/>
      <c r="KYA599" s="271"/>
      <c r="KYB599" s="271"/>
      <c r="KYC599" s="395"/>
      <c r="KYD599" s="259"/>
      <c r="KYE599" s="259"/>
      <c r="KYF599" s="394"/>
      <c r="KYG599" s="394"/>
      <c r="KYH599" s="270"/>
      <c r="KYI599" s="263"/>
      <c r="KYJ599" s="271"/>
      <c r="KYK599" s="271"/>
      <c r="KYL599" s="271"/>
      <c r="KYM599" s="271"/>
      <c r="KYN599" s="271"/>
      <c r="KYO599" s="395"/>
      <c r="KYP599" s="259"/>
      <c r="KYQ599" s="259"/>
      <c r="KYR599" s="394"/>
      <c r="KYS599" s="394"/>
      <c r="KYT599" s="270"/>
      <c r="KYU599" s="263"/>
      <c r="KYV599" s="271"/>
      <c r="KYW599" s="271"/>
      <c r="KYX599" s="271"/>
      <c r="KYY599" s="271"/>
      <c r="KYZ599" s="271"/>
      <c r="KZA599" s="395"/>
      <c r="KZB599" s="259"/>
      <c r="KZC599" s="259"/>
      <c r="KZD599" s="394"/>
      <c r="KZE599" s="394"/>
      <c r="KZF599" s="270"/>
      <c r="KZG599" s="263"/>
      <c r="KZH599" s="271"/>
      <c r="KZI599" s="271"/>
      <c r="KZJ599" s="271"/>
      <c r="KZK599" s="271"/>
      <c r="KZL599" s="271"/>
      <c r="KZM599" s="395"/>
      <c r="KZN599" s="259"/>
      <c r="KZO599" s="259"/>
      <c r="KZP599" s="394"/>
      <c r="KZQ599" s="394"/>
      <c r="KZR599" s="270"/>
      <c r="KZS599" s="263"/>
      <c r="KZT599" s="271"/>
      <c r="KZU599" s="271"/>
      <c r="KZV599" s="271"/>
      <c r="KZW599" s="271"/>
      <c r="KZX599" s="271"/>
      <c r="KZY599" s="395"/>
      <c r="KZZ599" s="259"/>
      <c r="LAA599" s="259"/>
      <c r="LAB599" s="394"/>
      <c r="LAC599" s="394"/>
      <c r="LAD599" s="270"/>
      <c r="LAE599" s="263"/>
      <c r="LAF599" s="271"/>
      <c r="LAG599" s="271"/>
      <c r="LAH599" s="271"/>
      <c r="LAI599" s="271"/>
      <c r="LAJ599" s="271"/>
      <c r="LAK599" s="395"/>
      <c r="LAL599" s="259"/>
      <c r="LAM599" s="259"/>
      <c r="LAN599" s="394"/>
      <c r="LAO599" s="394"/>
      <c r="LAP599" s="270"/>
      <c r="LAQ599" s="263"/>
      <c r="LAR599" s="271"/>
      <c r="LAS599" s="271"/>
      <c r="LAT599" s="271"/>
      <c r="LAU599" s="271"/>
      <c r="LAV599" s="271"/>
      <c r="LAW599" s="395"/>
      <c r="LAX599" s="259"/>
      <c r="LAY599" s="259"/>
      <c r="LAZ599" s="394"/>
      <c r="LBA599" s="394"/>
      <c r="LBB599" s="270"/>
      <c r="LBC599" s="263"/>
      <c r="LBD599" s="271"/>
      <c r="LBE599" s="271"/>
      <c r="LBF599" s="271"/>
      <c r="LBG599" s="271"/>
      <c r="LBH599" s="271"/>
      <c r="LBI599" s="395"/>
      <c r="LBJ599" s="259"/>
      <c r="LBK599" s="259"/>
      <c r="LBL599" s="394"/>
      <c r="LBM599" s="394"/>
      <c r="LBN599" s="270"/>
      <c r="LBO599" s="263"/>
      <c r="LBP599" s="271"/>
      <c r="LBQ599" s="271"/>
      <c r="LBR599" s="271"/>
      <c r="LBS599" s="271"/>
      <c r="LBT599" s="271"/>
      <c r="LBU599" s="395"/>
      <c r="LBV599" s="259"/>
      <c r="LBW599" s="259"/>
      <c r="LBX599" s="394"/>
      <c r="LBY599" s="394"/>
      <c r="LBZ599" s="270"/>
      <c r="LCA599" s="263"/>
      <c r="LCB599" s="271"/>
      <c r="LCC599" s="271"/>
      <c r="LCD599" s="271"/>
      <c r="LCE599" s="271"/>
      <c r="LCF599" s="271"/>
      <c r="LCG599" s="395"/>
      <c r="LCH599" s="259"/>
      <c r="LCI599" s="259"/>
      <c r="LCJ599" s="394"/>
      <c r="LCK599" s="394"/>
      <c r="LCL599" s="270"/>
      <c r="LCM599" s="263"/>
      <c r="LCN599" s="271"/>
      <c r="LCO599" s="271"/>
      <c r="LCP599" s="271"/>
      <c r="LCQ599" s="271"/>
      <c r="LCR599" s="271"/>
      <c r="LCS599" s="395"/>
      <c r="LCT599" s="259"/>
      <c r="LCU599" s="259"/>
      <c r="LCV599" s="394"/>
      <c r="LCW599" s="394"/>
      <c r="LCX599" s="270"/>
      <c r="LCY599" s="263"/>
      <c r="LCZ599" s="271"/>
      <c r="LDA599" s="271"/>
      <c r="LDB599" s="271"/>
      <c r="LDC599" s="271"/>
      <c r="LDD599" s="271"/>
      <c r="LDE599" s="395"/>
      <c r="LDF599" s="259"/>
      <c r="LDG599" s="259"/>
      <c r="LDH599" s="394"/>
      <c r="LDI599" s="394"/>
      <c r="LDJ599" s="270"/>
      <c r="LDK599" s="263"/>
      <c r="LDL599" s="271"/>
      <c r="LDM599" s="271"/>
      <c r="LDN599" s="271"/>
      <c r="LDO599" s="271"/>
      <c r="LDP599" s="271"/>
      <c r="LDQ599" s="395"/>
      <c r="LDR599" s="259"/>
      <c r="LDS599" s="259"/>
      <c r="LDT599" s="394"/>
      <c r="LDU599" s="394"/>
      <c r="LDV599" s="270"/>
      <c r="LDW599" s="263"/>
      <c r="LDX599" s="271"/>
      <c r="LDY599" s="271"/>
      <c r="LDZ599" s="271"/>
      <c r="LEA599" s="271"/>
      <c r="LEB599" s="271"/>
      <c r="LEC599" s="395"/>
      <c r="LED599" s="259"/>
      <c r="LEE599" s="259"/>
      <c r="LEF599" s="394"/>
      <c r="LEG599" s="394"/>
      <c r="LEH599" s="270"/>
      <c r="LEI599" s="263"/>
      <c r="LEJ599" s="271"/>
      <c r="LEK599" s="271"/>
      <c r="LEL599" s="271"/>
      <c r="LEM599" s="271"/>
      <c r="LEN599" s="271"/>
      <c r="LEO599" s="395"/>
      <c r="LEP599" s="259"/>
      <c r="LEQ599" s="259"/>
      <c r="LER599" s="394"/>
      <c r="LES599" s="394"/>
      <c r="LET599" s="270"/>
      <c r="LEU599" s="263"/>
      <c r="LEV599" s="271"/>
      <c r="LEW599" s="271"/>
      <c r="LEX599" s="271"/>
      <c r="LEY599" s="271"/>
      <c r="LEZ599" s="271"/>
      <c r="LFA599" s="395"/>
      <c r="LFB599" s="259"/>
      <c r="LFC599" s="259"/>
      <c r="LFD599" s="394"/>
      <c r="LFE599" s="394"/>
      <c r="LFF599" s="270"/>
      <c r="LFG599" s="263"/>
      <c r="LFH599" s="271"/>
      <c r="LFI599" s="271"/>
      <c r="LFJ599" s="271"/>
      <c r="LFK599" s="271"/>
      <c r="LFL599" s="271"/>
      <c r="LFM599" s="395"/>
      <c r="LFN599" s="259"/>
      <c r="LFO599" s="259"/>
      <c r="LFP599" s="394"/>
      <c r="LFQ599" s="394"/>
      <c r="LFR599" s="270"/>
      <c r="LFS599" s="263"/>
      <c r="LFT599" s="271"/>
      <c r="LFU599" s="271"/>
      <c r="LFV599" s="271"/>
      <c r="LFW599" s="271"/>
      <c r="LFX599" s="271"/>
      <c r="LFY599" s="395"/>
      <c r="LFZ599" s="259"/>
      <c r="LGA599" s="259"/>
      <c r="LGB599" s="394"/>
      <c r="LGC599" s="394"/>
      <c r="LGD599" s="270"/>
      <c r="LGE599" s="263"/>
      <c r="LGF599" s="271"/>
      <c r="LGG599" s="271"/>
      <c r="LGH599" s="271"/>
      <c r="LGI599" s="271"/>
      <c r="LGJ599" s="271"/>
      <c r="LGK599" s="395"/>
      <c r="LGL599" s="259"/>
      <c r="LGM599" s="259"/>
      <c r="LGN599" s="394"/>
      <c r="LGO599" s="394"/>
      <c r="LGP599" s="270"/>
      <c r="LGQ599" s="263"/>
      <c r="LGR599" s="271"/>
      <c r="LGS599" s="271"/>
      <c r="LGT599" s="271"/>
      <c r="LGU599" s="271"/>
      <c r="LGV599" s="271"/>
      <c r="LGW599" s="395"/>
      <c r="LGX599" s="259"/>
      <c r="LGY599" s="259"/>
      <c r="LGZ599" s="394"/>
      <c r="LHA599" s="394"/>
      <c r="LHB599" s="270"/>
      <c r="LHC599" s="263"/>
      <c r="LHD599" s="271"/>
      <c r="LHE599" s="271"/>
      <c r="LHF599" s="271"/>
      <c r="LHG599" s="271"/>
      <c r="LHH599" s="271"/>
      <c r="LHI599" s="395"/>
      <c r="LHJ599" s="259"/>
      <c r="LHK599" s="259"/>
      <c r="LHL599" s="394"/>
      <c r="LHM599" s="394"/>
      <c r="LHN599" s="270"/>
      <c r="LHO599" s="263"/>
      <c r="LHP599" s="271"/>
      <c r="LHQ599" s="271"/>
      <c r="LHR599" s="271"/>
      <c r="LHS599" s="271"/>
      <c r="LHT599" s="271"/>
      <c r="LHU599" s="395"/>
      <c r="LHV599" s="259"/>
      <c r="LHW599" s="259"/>
      <c r="LHX599" s="394"/>
      <c r="LHY599" s="394"/>
      <c r="LHZ599" s="270"/>
      <c r="LIA599" s="263"/>
      <c r="LIB599" s="271"/>
      <c r="LIC599" s="271"/>
      <c r="LID599" s="271"/>
      <c r="LIE599" s="271"/>
      <c r="LIF599" s="271"/>
      <c r="LIG599" s="395"/>
      <c r="LIH599" s="259"/>
      <c r="LII599" s="259"/>
      <c r="LIJ599" s="394"/>
      <c r="LIK599" s="394"/>
      <c r="LIL599" s="270"/>
      <c r="LIM599" s="263"/>
      <c r="LIN599" s="271"/>
      <c r="LIO599" s="271"/>
      <c r="LIP599" s="271"/>
      <c r="LIQ599" s="271"/>
      <c r="LIR599" s="271"/>
      <c r="LIS599" s="395"/>
      <c r="LIT599" s="259"/>
      <c r="LIU599" s="259"/>
      <c r="LIV599" s="394"/>
      <c r="LIW599" s="394"/>
      <c r="LIX599" s="270"/>
      <c r="LIY599" s="263"/>
      <c r="LIZ599" s="271"/>
      <c r="LJA599" s="271"/>
      <c r="LJB599" s="271"/>
      <c r="LJC599" s="271"/>
      <c r="LJD599" s="271"/>
      <c r="LJE599" s="395"/>
      <c r="LJF599" s="259"/>
      <c r="LJG599" s="259"/>
      <c r="LJH599" s="394"/>
      <c r="LJI599" s="394"/>
      <c r="LJJ599" s="270"/>
      <c r="LJK599" s="263"/>
      <c r="LJL599" s="271"/>
      <c r="LJM599" s="271"/>
      <c r="LJN599" s="271"/>
      <c r="LJO599" s="271"/>
      <c r="LJP599" s="271"/>
      <c r="LJQ599" s="395"/>
      <c r="LJR599" s="259"/>
      <c r="LJS599" s="259"/>
      <c r="LJT599" s="394"/>
      <c r="LJU599" s="394"/>
      <c r="LJV599" s="270"/>
      <c r="LJW599" s="263"/>
      <c r="LJX599" s="271"/>
      <c r="LJY599" s="271"/>
      <c r="LJZ599" s="271"/>
      <c r="LKA599" s="271"/>
      <c r="LKB599" s="271"/>
      <c r="LKC599" s="395"/>
      <c r="LKD599" s="259"/>
      <c r="LKE599" s="259"/>
      <c r="LKF599" s="394"/>
      <c r="LKG599" s="394"/>
      <c r="LKH599" s="270"/>
      <c r="LKI599" s="263"/>
      <c r="LKJ599" s="271"/>
      <c r="LKK599" s="271"/>
      <c r="LKL599" s="271"/>
      <c r="LKM599" s="271"/>
      <c r="LKN599" s="271"/>
      <c r="LKO599" s="395"/>
      <c r="LKP599" s="259"/>
      <c r="LKQ599" s="259"/>
      <c r="LKR599" s="394"/>
      <c r="LKS599" s="394"/>
      <c r="LKT599" s="270"/>
      <c r="LKU599" s="263"/>
      <c r="LKV599" s="271"/>
      <c r="LKW599" s="271"/>
      <c r="LKX599" s="271"/>
      <c r="LKY599" s="271"/>
      <c r="LKZ599" s="271"/>
      <c r="LLA599" s="395"/>
      <c r="LLB599" s="259"/>
      <c r="LLC599" s="259"/>
      <c r="LLD599" s="394"/>
      <c r="LLE599" s="394"/>
      <c r="LLF599" s="270"/>
      <c r="LLG599" s="263"/>
      <c r="LLH599" s="271"/>
      <c r="LLI599" s="271"/>
      <c r="LLJ599" s="271"/>
      <c r="LLK599" s="271"/>
      <c r="LLL599" s="271"/>
      <c r="LLM599" s="395"/>
      <c r="LLN599" s="259"/>
      <c r="LLO599" s="259"/>
      <c r="LLP599" s="394"/>
      <c r="LLQ599" s="394"/>
      <c r="LLR599" s="270"/>
      <c r="LLS599" s="263"/>
      <c r="LLT599" s="271"/>
      <c r="LLU599" s="271"/>
      <c r="LLV599" s="271"/>
      <c r="LLW599" s="271"/>
      <c r="LLX599" s="271"/>
      <c r="LLY599" s="395"/>
      <c r="LLZ599" s="259"/>
      <c r="LMA599" s="259"/>
      <c r="LMB599" s="394"/>
      <c r="LMC599" s="394"/>
      <c r="LMD599" s="270"/>
      <c r="LME599" s="263"/>
      <c r="LMF599" s="271"/>
      <c r="LMG599" s="271"/>
      <c r="LMH599" s="271"/>
      <c r="LMI599" s="271"/>
      <c r="LMJ599" s="271"/>
      <c r="LMK599" s="395"/>
      <c r="LML599" s="259"/>
      <c r="LMM599" s="259"/>
      <c r="LMN599" s="394"/>
      <c r="LMO599" s="394"/>
      <c r="LMP599" s="270"/>
      <c r="LMQ599" s="263"/>
      <c r="LMR599" s="271"/>
      <c r="LMS599" s="271"/>
      <c r="LMT599" s="271"/>
      <c r="LMU599" s="271"/>
      <c r="LMV599" s="271"/>
      <c r="LMW599" s="395"/>
      <c r="LMX599" s="259"/>
      <c r="LMY599" s="259"/>
      <c r="LMZ599" s="394"/>
      <c r="LNA599" s="394"/>
      <c r="LNB599" s="270"/>
      <c r="LNC599" s="263"/>
      <c r="LND599" s="271"/>
      <c r="LNE599" s="271"/>
      <c r="LNF599" s="271"/>
      <c r="LNG599" s="271"/>
      <c r="LNH599" s="271"/>
      <c r="LNI599" s="395"/>
      <c r="LNJ599" s="259"/>
      <c r="LNK599" s="259"/>
      <c r="LNL599" s="394"/>
      <c r="LNM599" s="394"/>
      <c r="LNN599" s="270"/>
      <c r="LNO599" s="263"/>
      <c r="LNP599" s="271"/>
      <c r="LNQ599" s="271"/>
      <c r="LNR599" s="271"/>
      <c r="LNS599" s="271"/>
      <c r="LNT599" s="271"/>
      <c r="LNU599" s="395"/>
      <c r="LNV599" s="259"/>
      <c r="LNW599" s="259"/>
      <c r="LNX599" s="394"/>
      <c r="LNY599" s="394"/>
      <c r="LNZ599" s="270"/>
      <c r="LOA599" s="263"/>
      <c r="LOB599" s="271"/>
      <c r="LOC599" s="271"/>
      <c r="LOD599" s="271"/>
      <c r="LOE599" s="271"/>
      <c r="LOF599" s="271"/>
      <c r="LOG599" s="395"/>
      <c r="LOH599" s="259"/>
      <c r="LOI599" s="259"/>
      <c r="LOJ599" s="394"/>
      <c r="LOK599" s="394"/>
      <c r="LOL599" s="270"/>
      <c r="LOM599" s="263"/>
      <c r="LON599" s="271"/>
      <c r="LOO599" s="271"/>
      <c r="LOP599" s="271"/>
      <c r="LOQ599" s="271"/>
      <c r="LOR599" s="271"/>
      <c r="LOS599" s="395"/>
      <c r="LOT599" s="259"/>
      <c r="LOU599" s="259"/>
      <c r="LOV599" s="394"/>
      <c r="LOW599" s="394"/>
      <c r="LOX599" s="270"/>
      <c r="LOY599" s="263"/>
      <c r="LOZ599" s="271"/>
      <c r="LPA599" s="271"/>
      <c r="LPB599" s="271"/>
      <c r="LPC599" s="271"/>
      <c r="LPD599" s="271"/>
      <c r="LPE599" s="395"/>
      <c r="LPF599" s="259"/>
      <c r="LPG599" s="259"/>
      <c r="LPH599" s="394"/>
      <c r="LPI599" s="394"/>
      <c r="LPJ599" s="270"/>
      <c r="LPK599" s="263"/>
      <c r="LPL599" s="271"/>
      <c r="LPM599" s="271"/>
      <c r="LPN599" s="271"/>
      <c r="LPO599" s="271"/>
      <c r="LPP599" s="271"/>
      <c r="LPQ599" s="395"/>
      <c r="LPR599" s="259"/>
      <c r="LPS599" s="259"/>
      <c r="LPT599" s="394"/>
      <c r="LPU599" s="394"/>
      <c r="LPV599" s="270"/>
      <c r="LPW599" s="263"/>
      <c r="LPX599" s="271"/>
      <c r="LPY599" s="271"/>
      <c r="LPZ599" s="271"/>
      <c r="LQA599" s="271"/>
      <c r="LQB599" s="271"/>
      <c r="LQC599" s="395"/>
      <c r="LQD599" s="259"/>
      <c r="LQE599" s="259"/>
      <c r="LQF599" s="394"/>
      <c r="LQG599" s="394"/>
      <c r="LQH599" s="270"/>
      <c r="LQI599" s="263"/>
      <c r="LQJ599" s="271"/>
      <c r="LQK599" s="271"/>
      <c r="LQL599" s="271"/>
      <c r="LQM599" s="271"/>
      <c r="LQN599" s="271"/>
      <c r="LQO599" s="395"/>
      <c r="LQP599" s="259"/>
      <c r="LQQ599" s="259"/>
      <c r="LQR599" s="394"/>
      <c r="LQS599" s="394"/>
      <c r="LQT599" s="270"/>
      <c r="LQU599" s="263"/>
      <c r="LQV599" s="271"/>
      <c r="LQW599" s="271"/>
      <c r="LQX599" s="271"/>
      <c r="LQY599" s="271"/>
      <c r="LQZ599" s="271"/>
      <c r="LRA599" s="395"/>
      <c r="LRB599" s="259"/>
      <c r="LRC599" s="259"/>
      <c r="LRD599" s="394"/>
      <c r="LRE599" s="394"/>
      <c r="LRF599" s="270"/>
      <c r="LRG599" s="263"/>
      <c r="LRH599" s="271"/>
      <c r="LRI599" s="271"/>
      <c r="LRJ599" s="271"/>
      <c r="LRK599" s="271"/>
      <c r="LRL599" s="271"/>
      <c r="LRM599" s="395"/>
      <c r="LRN599" s="259"/>
      <c r="LRO599" s="259"/>
      <c r="LRP599" s="394"/>
      <c r="LRQ599" s="394"/>
      <c r="LRR599" s="270"/>
      <c r="LRS599" s="263"/>
      <c r="LRT599" s="271"/>
      <c r="LRU599" s="271"/>
      <c r="LRV599" s="271"/>
      <c r="LRW599" s="271"/>
      <c r="LRX599" s="271"/>
      <c r="LRY599" s="395"/>
      <c r="LRZ599" s="259"/>
      <c r="LSA599" s="259"/>
      <c r="LSB599" s="394"/>
      <c r="LSC599" s="394"/>
      <c r="LSD599" s="270"/>
      <c r="LSE599" s="263"/>
      <c r="LSF599" s="271"/>
      <c r="LSG599" s="271"/>
      <c r="LSH599" s="271"/>
      <c r="LSI599" s="271"/>
      <c r="LSJ599" s="271"/>
      <c r="LSK599" s="395"/>
      <c r="LSL599" s="259"/>
      <c r="LSM599" s="259"/>
      <c r="LSN599" s="394"/>
      <c r="LSO599" s="394"/>
      <c r="LSP599" s="270"/>
      <c r="LSQ599" s="263"/>
      <c r="LSR599" s="271"/>
      <c r="LSS599" s="271"/>
      <c r="LST599" s="271"/>
      <c r="LSU599" s="271"/>
      <c r="LSV599" s="271"/>
      <c r="LSW599" s="395"/>
      <c r="LSX599" s="259"/>
      <c r="LSY599" s="259"/>
      <c r="LSZ599" s="394"/>
      <c r="LTA599" s="394"/>
      <c r="LTB599" s="270"/>
      <c r="LTC599" s="263"/>
      <c r="LTD599" s="271"/>
      <c r="LTE599" s="271"/>
      <c r="LTF599" s="271"/>
      <c r="LTG599" s="271"/>
      <c r="LTH599" s="271"/>
      <c r="LTI599" s="395"/>
      <c r="LTJ599" s="259"/>
      <c r="LTK599" s="259"/>
      <c r="LTL599" s="394"/>
      <c r="LTM599" s="394"/>
      <c r="LTN599" s="270"/>
      <c r="LTO599" s="263"/>
      <c r="LTP599" s="271"/>
      <c r="LTQ599" s="271"/>
      <c r="LTR599" s="271"/>
      <c r="LTS599" s="271"/>
      <c r="LTT599" s="271"/>
      <c r="LTU599" s="395"/>
      <c r="LTV599" s="259"/>
      <c r="LTW599" s="259"/>
      <c r="LTX599" s="394"/>
      <c r="LTY599" s="394"/>
      <c r="LTZ599" s="270"/>
      <c r="LUA599" s="263"/>
      <c r="LUB599" s="271"/>
      <c r="LUC599" s="271"/>
      <c r="LUD599" s="271"/>
      <c r="LUE599" s="271"/>
      <c r="LUF599" s="271"/>
      <c r="LUG599" s="395"/>
      <c r="LUH599" s="259"/>
      <c r="LUI599" s="259"/>
      <c r="LUJ599" s="394"/>
      <c r="LUK599" s="394"/>
      <c r="LUL599" s="270"/>
      <c r="LUM599" s="263"/>
      <c r="LUN599" s="271"/>
      <c r="LUO599" s="271"/>
      <c r="LUP599" s="271"/>
      <c r="LUQ599" s="271"/>
      <c r="LUR599" s="271"/>
      <c r="LUS599" s="395"/>
      <c r="LUT599" s="259"/>
      <c r="LUU599" s="259"/>
      <c r="LUV599" s="394"/>
      <c r="LUW599" s="394"/>
      <c r="LUX599" s="270"/>
      <c r="LUY599" s="263"/>
      <c r="LUZ599" s="271"/>
      <c r="LVA599" s="271"/>
      <c r="LVB599" s="271"/>
      <c r="LVC599" s="271"/>
      <c r="LVD599" s="271"/>
      <c r="LVE599" s="395"/>
      <c r="LVF599" s="259"/>
      <c r="LVG599" s="259"/>
      <c r="LVH599" s="394"/>
      <c r="LVI599" s="394"/>
      <c r="LVJ599" s="270"/>
      <c r="LVK599" s="263"/>
      <c r="LVL599" s="271"/>
      <c r="LVM599" s="271"/>
      <c r="LVN599" s="271"/>
      <c r="LVO599" s="271"/>
      <c r="LVP599" s="271"/>
      <c r="LVQ599" s="395"/>
      <c r="LVR599" s="259"/>
      <c r="LVS599" s="259"/>
      <c r="LVT599" s="394"/>
      <c r="LVU599" s="394"/>
      <c r="LVV599" s="270"/>
      <c r="LVW599" s="263"/>
      <c r="LVX599" s="271"/>
      <c r="LVY599" s="271"/>
      <c r="LVZ599" s="271"/>
      <c r="LWA599" s="271"/>
      <c r="LWB599" s="271"/>
      <c r="LWC599" s="395"/>
      <c r="LWD599" s="259"/>
      <c r="LWE599" s="259"/>
      <c r="LWF599" s="394"/>
      <c r="LWG599" s="394"/>
      <c r="LWH599" s="270"/>
      <c r="LWI599" s="263"/>
      <c r="LWJ599" s="271"/>
      <c r="LWK599" s="271"/>
      <c r="LWL599" s="271"/>
      <c r="LWM599" s="271"/>
      <c r="LWN599" s="271"/>
      <c r="LWO599" s="395"/>
      <c r="LWP599" s="259"/>
      <c r="LWQ599" s="259"/>
      <c r="LWR599" s="394"/>
      <c r="LWS599" s="394"/>
      <c r="LWT599" s="270"/>
      <c r="LWU599" s="263"/>
      <c r="LWV599" s="271"/>
      <c r="LWW599" s="271"/>
      <c r="LWX599" s="271"/>
      <c r="LWY599" s="271"/>
      <c r="LWZ599" s="271"/>
      <c r="LXA599" s="395"/>
      <c r="LXB599" s="259"/>
      <c r="LXC599" s="259"/>
      <c r="LXD599" s="394"/>
      <c r="LXE599" s="394"/>
      <c r="LXF599" s="270"/>
      <c r="LXG599" s="263"/>
      <c r="LXH599" s="271"/>
      <c r="LXI599" s="271"/>
      <c r="LXJ599" s="271"/>
      <c r="LXK599" s="271"/>
      <c r="LXL599" s="271"/>
      <c r="LXM599" s="395"/>
      <c r="LXN599" s="259"/>
      <c r="LXO599" s="259"/>
      <c r="LXP599" s="394"/>
      <c r="LXQ599" s="394"/>
      <c r="LXR599" s="270"/>
      <c r="LXS599" s="263"/>
      <c r="LXT599" s="271"/>
      <c r="LXU599" s="271"/>
      <c r="LXV599" s="271"/>
      <c r="LXW599" s="271"/>
      <c r="LXX599" s="271"/>
      <c r="LXY599" s="395"/>
      <c r="LXZ599" s="259"/>
      <c r="LYA599" s="259"/>
      <c r="LYB599" s="394"/>
      <c r="LYC599" s="394"/>
      <c r="LYD599" s="270"/>
      <c r="LYE599" s="263"/>
      <c r="LYF599" s="271"/>
      <c r="LYG599" s="271"/>
      <c r="LYH599" s="271"/>
      <c r="LYI599" s="271"/>
      <c r="LYJ599" s="271"/>
      <c r="LYK599" s="395"/>
      <c r="LYL599" s="259"/>
      <c r="LYM599" s="259"/>
      <c r="LYN599" s="394"/>
      <c r="LYO599" s="394"/>
      <c r="LYP599" s="270"/>
      <c r="LYQ599" s="263"/>
      <c r="LYR599" s="271"/>
      <c r="LYS599" s="271"/>
      <c r="LYT599" s="271"/>
      <c r="LYU599" s="271"/>
      <c r="LYV599" s="271"/>
      <c r="LYW599" s="395"/>
      <c r="LYX599" s="259"/>
      <c r="LYY599" s="259"/>
      <c r="LYZ599" s="394"/>
      <c r="LZA599" s="394"/>
      <c r="LZB599" s="270"/>
      <c r="LZC599" s="263"/>
      <c r="LZD599" s="271"/>
      <c r="LZE599" s="271"/>
      <c r="LZF599" s="271"/>
      <c r="LZG599" s="271"/>
      <c r="LZH599" s="271"/>
      <c r="LZI599" s="395"/>
      <c r="LZJ599" s="259"/>
      <c r="LZK599" s="259"/>
      <c r="LZL599" s="394"/>
      <c r="LZM599" s="394"/>
      <c r="LZN599" s="270"/>
      <c r="LZO599" s="263"/>
      <c r="LZP599" s="271"/>
      <c r="LZQ599" s="271"/>
      <c r="LZR599" s="271"/>
      <c r="LZS599" s="271"/>
      <c r="LZT599" s="271"/>
      <c r="LZU599" s="395"/>
      <c r="LZV599" s="259"/>
      <c r="LZW599" s="259"/>
      <c r="LZX599" s="394"/>
      <c r="LZY599" s="394"/>
      <c r="LZZ599" s="270"/>
      <c r="MAA599" s="263"/>
      <c r="MAB599" s="271"/>
      <c r="MAC599" s="271"/>
      <c r="MAD599" s="271"/>
      <c r="MAE599" s="271"/>
      <c r="MAF599" s="271"/>
      <c r="MAG599" s="395"/>
      <c r="MAH599" s="259"/>
      <c r="MAI599" s="259"/>
      <c r="MAJ599" s="394"/>
      <c r="MAK599" s="394"/>
      <c r="MAL599" s="270"/>
      <c r="MAM599" s="263"/>
      <c r="MAN599" s="271"/>
      <c r="MAO599" s="271"/>
      <c r="MAP599" s="271"/>
      <c r="MAQ599" s="271"/>
      <c r="MAR599" s="271"/>
      <c r="MAS599" s="395"/>
      <c r="MAT599" s="259"/>
      <c r="MAU599" s="259"/>
      <c r="MAV599" s="394"/>
      <c r="MAW599" s="394"/>
      <c r="MAX599" s="270"/>
      <c r="MAY599" s="263"/>
      <c r="MAZ599" s="271"/>
      <c r="MBA599" s="271"/>
      <c r="MBB599" s="271"/>
      <c r="MBC599" s="271"/>
      <c r="MBD599" s="271"/>
      <c r="MBE599" s="395"/>
      <c r="MBF599" s="259"/>
      <c r="MBG599" s="259"/>
      <c r="MBH599" s="394"/>
      <c r="MBI599" s="394"/>
      <c r="MBJ599" s="270"/>
      <c r="MBK599" s="263"/>
      <c r="MBL599" s="271"/>
      <c r="MBM599" s="271"/>
      <c r="MBN599" s="271"/>
      <c r="MBO599" s="271"/>
      <c r="MBP599" s="271"/>
      <c r="MBQ599" s="395"/>
      <c r="MBR599" s="259"/>
      <c r="MBS599" s="259"/>
      <c r="MBT599" s="394"/>
      <c r="MBU599" s="394"/>
      <c r="MBV599" s="270"/>
      <c r="MBW599" s="263"/>
      <c r="MBX599" s="271"/>
      <c r="MBY599" s="271"/>
      <c r="MBZ599" s="271"/>
      <c r="MCA599" s="271"/>
      <c r="MCB599" s="271"/>
      <c r="MCC599" s="395"/>
      <c r="MCD599" s="259"/>
      <c r="MCE599" s="259"/>
      <c r="MCF599" s="394"/>
      <c r="MCG599" s="394"/>
      <c r="MCH599" s="270"/>
      <c r="MCI599" s="263"/>
      <c r="MCJ599" s="271"/>
      <c r="MCK599" s="271"/>
      <c r="MCL599" s="271"/>
      <c r="MCM599" s="271"/>
      <c r="MCN599" s="271"/>
      <c r="MCO599" s="395"/>
      <c r="MCP599" s="259"/>
      <c r="MCQ599" s="259"/>
      <c r="MCR599" s="394"/>
      <c r="MCS599" s="394"/>
      <c r="MCT599" s="270"/>
      <c r="MCU599" s="263"/>
      <c r="MCV599" s="271"/>
      <c r="MCW599" s="271"/>
      <c r="MCX599" s="271"/>
      <c r="MCY599" s="271"/>
      <c r="MCZ599" s="271"/>
      <c r="MDA599" s="395"/>
      <c r="MDB599" s="259"/>
      <c r="MDC599" s="259"/>
      <c r="MDD599" s="394"/>
      <c r="MDE599" s="394"/>
      <c r="MDF599" s="270"/>
      <c r="MDG599" s="263"/>
      <c r="MDH599" s="271"/>
      <c r="MDI599" s="271"/>
      <c r="MDJ599" s="271"/>
      <c r="MDK599" s="271"/>
      <c r="MDL599" s="271"/>
      <c r="MDM599" s="395"/>
      <c r="MDN599" s="259"/>
      <c r="MDO599" s="259"/>
      <c r="MDP599" s="394"/>
      <c r="MDQ599" s="394"/>
      <c r="MDR599" s="270"/>
      <c r="MDS599" s="263"/>
      <c r="MDT599" s="271"/>
      <c r="MDU599" s="271"/>
      <c r="MDV599" s="271"/>
      <c r="MDW599" s="271"/>
      <c r="MDX599" s="271"/>
      <c r="MDY599" s="395"/>
      <c r="MDZ599" s="259"/>
      <c r="MEA599" s="259"/>
      <c r="MEB599" s="394"/>
      <c r="MEC599" s="394"/>
      <c r="MED599" s="270"/>
      <c r="MEE599" s="263"/>
      <c r="MEF599" s="271"/>
      <c r="MEG599" s="271"/>
      <c r="MEH599" s="271"/>
      <c r="MEI599" s="271"/>
      <c r="MEJ599" s="271"/>
      <c r="MEK599" s="395"/>
      <c r="MEL599" s="259"/>
      <c r="MEM599" s="259"/>
      <c r="MEN599" s="394"/>
      <c r="MEO599" s="394"/>
      <c r="MEP599" s="270"/>
      <c r="MEQ599" s="263"/>
      <c r="MER599" s="271"/>
      <c r="MES599" s="271"/>
      <c r="MET599" s="271"/>
      <c r="MEU599" s="271"/>
      <c r="MEV599" s="271"/>
      <c r="MEW599" s="395"/>
      <c r="MEX599" s="259"/>
      <c r="MEY599" s="259"/>
      <c r="MEZ599" s="394"/>
      <c r="MFA599" s="394"/>
      <c r="MFB599" s="270"/>
      <c r="MFC599" s="263"/>
      <c r="MFD599" s="271"/>
      <c r="MFE599" s="271"/>
      <c r="MFF599" s="271"/>
      <c r="MFG599" s="271"/>
      <c r="MFH599" s="271"/>
      <c r="MFI599" s="395"/>
      <c r="MFJ599" s="259"/>
      <c r="MFK599" s="259"/>
      <c r="MFL599" s="394"/>
      <c r="MFM599" s="394"/>
      <c r="MFN599" s="270"/>
      <c r="MFO599" s="263"/>
      <c r="MFP599" s="271"/>
      <c r="MFQ599" s="271"/>
      <c r="MFR599" s="271"/>
      <c r="MFS599" s="271"/>
      <c r="MFT599" s="271"/>
      <c r="MFU599" s="395"/>
      <c r="MFV599" s="259"/>
      <c r="MFW599" s="259"/>
      <c r="MFX599" s="394"/>
      <c r="MFY599" s="394"/>
      <c r="MFZ599" s="270"/>
      <c r="MGA599" s="263"/>
      <c r="MGB599" s="271"/>
      <c r="MGC599" s="271"/>
      <c r="MGD599" s="271"/>
      <c r="MGE599" s="271"/>
      <c r="MGF599" s="271"/>
      <c r="MGG599" s="395"/>
      <c r="MGH599" s="259"/>
      <c r="MGI599" s="259"/>
      <c r="MGJ599" s="394"/>
      <c r="MGK599" s="394"/>
      <c r="MGL599" s="270"/>
      <c r="MGM599" s="263"/>
      <c r="MGN599" s="271"/>
      <c r="MGO599" s="271"/>
      <c r="MGP599" s="271"/>
      <c r="MGQ599" s="271"/>
      <c r="MGR599" s="271"/>
      <c r="MGS599" s="395"/>
      <c r="MGT599" s="259"/>
      <c r="MGU599" s="259"/>
      <c r="MGV599" s="394"/>
      <c r="MGW599" s="394"/>
      <c r="MGX599" s="270"/>
      <c r="MGY599" s="263"/>
      <c r="MGZ599" s="271"/>
      <c r="MHA599" s="271"/>
      <c r="MHB599" s="271"/>
      <c r="MHC599" s="271"/>
      <c r="MHD599" s="271"/>
      <c r="MHE599" s="395"/>
      <c r="MHF599" s="259"/>
      <c r="MHG599" s="259"/>
      <c r="MHH599" s="394"/>
      <c r="MHI599" s="394"/>
      <c r="MHJ599" s="270"/>
      <c r="MHK599" s="263"/>
      <c r="MHL599" s="271"/>
      <c r="MHM599" s="271"/>
      <c r="MHN599" s="271"/>
      <c r="MHO599" s="271"/>
      <c r="MHP599" s="271"/>
      <c r="MHQ599" s="395"/>
      <c r="MHR599" s="259"/>
      <c r="MHS599" s="259"/>
      <c r="MHT599" s="394"/>
      <c r="MHU599" s="394"/>
      <c r="MHV599" s="270"/>
      <c r="MHW599" s="263"/>
      <c r="MHX599" s="271"/>
      <c r="MHY599" s="271"/>
      <c r="MHZ599" s="271"/>
      <c r="MIA599" s="271"/>
      <c r="MIB599" s="271"/>
      <c r="MIC599" s="395"/>
      <c r="MID599" s="259"/>
      <c r="MIE599" s="259"/>
      <c r="MIF599" s="394"/>
      <c r="MIG599" s="394"/>
      <c r="MIH599" s="270"/>
      <c r="MII599" s="263"/>
      <c r="MIJ599" s="271"/>
      <c r="MIK599" s="271"/>
      <c r="MIL599" s="271"/>
      <c r="MIM599" s="271"/>
      <c r="MIN599" s="271"/>
      <c r="MIO599" s="395"/>
      <c r="MIP599" s="259"/>
      <c r="MIQ599" s="259"/>
      <c r="MIR599" s="394"/>
      <c r="MIS599" s="394"/>
      <c r="MIT599" s="270"/>
      <c r="MIU599" s="263"/>
      <c r="MIV599" s="271"/>
      <c r="MIW599" s="271"/>
      <c r="MIX599" s="271"/>
      <c r="MIY599" s="271"/>
      <c r="MIZ599" s="271"/>
      <c r="MJA599" s="395"/>
      <c r="MJB599" s="259"/>
      <c r="MJC599" s="259"/>
      <c r="MJD599" s="394"/>
      <c r="MJE599" s="394"/>
      <c r="MJF599" s="270"/>
      <c r="MJG599" s="263"/>
      <c r="MJH599" s="271"/>
      <c r="MJI599" s="271"/>
      <c r="MJJ599" s="271"/>
      <c r="MJK599" s="271"/>
      <c r="MJL599" s="271"/>
      <c r="MJM599" s="395"/>
      <c r="MJN599" s="259"/>
      <c r="MJO599" s="259"/>
      <c r="MJP599" s="394"/>
      <c r="MJQ599" s="394"/>
      <c r="MJR599" s="270"/>
      <c r="MJS599" s="263"/>
      <c r="MJT599" s="271"/>
      <c r="MJU599" s="271"/>
      <c r="MJV599" s="271"/>
      <c r="MJW599" s="271"/>
      <c r="MJX599" s="271"/>
      <c r="MJY599" s="395"/>
      <c r="MJZ599" s="259"/>
      <c r="MKA599" s="259"/>
      <c r="MKB599" s="394"/>
      <c r="MKC599" s="394"/>
      <c r="MKD599" s="270"/>
      <c r="MKE599" s="263"/>
      <c r="MKF599" s="271"/>
      <c r="MKG599" s="271"/>
      <c r="MKH599" s="271"/>
      <c r="MKI599" s="271"/>
      <c r="MKJ599" s="271"/>
      <c r="MKK599" s="395"/>
      <c r="MKL599" s="259"/>
      <c r="MKM599" s="259"/>
      <c r="MKN599" s="394"/>
      <c r="MKO599" s="394"/>
      <c r="MKP599" s="270"/>
      <c r="MKQ599" s="263"/>
      <c r="MKR599" s="271"/>
      <c r="MKS599" s="271"/>
      <c r="MKT599" s="271"/>
      <c r="MKU599" s="271"/>
      <c r="MKV599" s="271"/>
      <c r="MKW599" s="395"/>
      <c r="MKX599" s="259"/>
      <c r="MKY599" s="259"/>
      <c r="MKZ599" s="394"/>
      <c r="MLA599" s="394"/>
      <c r="MLB599" s="270"/>
      <c r="MLC599" s="263"/>
      <c r="MLD599" s="271"/>
      <c r="MLE599" s="271"/>
      <c r="MLF599" s="271"/>
      <c r="MLG599" s="271"/>
      <c r="MLH599" s="271"/>
      <c r="MLI599" s="395"/>
      <c r="MLJ599" s="259"/>
      <c r="MLK599" s="259"/>
      <c r="MLL599" s="394"/>
      <c r="MLM599" s="394"/>
      <c r="MLN599" s="270"/>
      <c r="MLO599" s="263"/>
      <c r="MLP599" s="271"/>
      <c r="MLQ599" s="271"/>
      <c r="MLR599" s="271"/>
      <c r="MLS599" s="271"/>
      <c r="MLT599" s="271"/>
      <c r="MLU599" s="395"/>
      <c r="MLV599" s="259"/>
      <c r="MLW599" s="259"/>
      <c r="MLX599" s="394"/>
      <c r="MLY599" s="394"/>
      <c r="MLZ599" s="270"/>
      <c r="MMA599" s="263"/>
      <c r="MMB599" s="271"/>
      <c r="MMC599" s="271"/>
      <c r="MMD599" s="271"/>
      <c r="MME599" s="271"/>
      <c r="MMF599" s="271"/>
      <c r="MMG599" s="395"/>
      <c r="MMH599" s="259"/>
      <c r="MMI599" s="259"/>
      <c r="MMJ599" s="394"/>
      <c r="MMK599" s="394"/>
      <c r="MML599" s="270"/>
      <c r="MMM599" s="263"/>
      <c r="MMN599" s="271"/>
      <c r="MMO599" s="271"/>
      <c r="MMP599" s="271"/>
      <c r="MMQ599" s="271"/>
      <c r="MMR599" s="271"/>
      <c r="MMS599" s="395"/>
      <c r="MMT599" s="259"/>
      <c r="MMU599" s="259"/>
      <c r="MMV599" s="394"/>
      <c r="MMW599" s="394"/>
      <c r="MMX599" s="270"/>
      <c r="MMY599" s="263"/>
      <c r="MMZ599" s="271"/>
      <c r="MNA599" s="271"/>
      <c r="MNB599" s="271"/>
      <c r="MNC599" s="271"/>
      <c r="MND599" s="271"/>
      <c r="MNE599" s="395"/>
      <c r="MNF599" s="259"/>
      <c r="MNG599" s="259"/>
      <c r="MNH599" s="394"/>
      <c r="MNI599" s="394"/>
      <c r="MNJ599" s="270"/>
      <c r="MNK599" s="263"/>
      <c r="MNL599" s="271"/>
      <c r="MNM599" s="271"/>
      <c r="MNN599" s="271"/>
      <c r="MNO599" s="271"/>
      <c r="MNP599" s="271"/>
      <c r="MNQ599" s="395"/>
      <c r="MNR599" s="259"/>
      <c r="MNS599" s="259"/>
      <c r="MNT599" s="394"/>
      <c r="MNU599" s="394"/>
      <c r="MNV599" s="270"/>
      <c r="MNW599" s="263"/>
      <c r="MNX599" s="271"/>
      <c r="MNY599" s="271"/>
      <c r="MNZ599" s="271"/>
      <c r="MOA599" s="271"/>
      <c r="MOB599" s="271"/>
      <c r="MOC599" s="395"/>
      <c r="MOD599" s="259"/>
      <c r="MOE599" s="259"/>
      <c r="MOF599" s="394"/>
      <c r="MOG599" s="394"/>
      <c r="MOH599" s="270"/>
      <c r="MOI599" s="263"/>
      <c r="MOJ599" s="271"/>
      <c r="MOK599" s="271"/>
      <c r="MOL599" s="271"/>
      <c r="MOM599" s="271"/>
      <c r="MON599" s="271"/>
      <c r="MOO599" s="395"/>
      <c r="MOP599" s="259"/>
      <c r="MOQ599" s="259"/>
      <c r="MOR599" s="394"/>
      <c r="MOS599" s="394"/>
      <c r="MOT599" s="270"/>
      <c r="MOU599" s="263"/>
      <c r="MOV599" s="271"/>
      <c r="MOW599" s="271"/>
      <c r="MOX599" s="271"/>
      <c r="MOY599" s="271"/>
      <c r="MOZ599" s="271"/>
      <c r="MPA599" s="395"/>
      <c r="MPB599" s="259"/>
      <c r="MPC599" s="259"/>
      <c r="MPD599" s="394"/>
      <c r="MPE599" s="394"/>
      <c r="MPF599" s="270"/>
      <c r="MPG599" s="263"/>
      <c r="MPH599" s="271"/>
      <c r="MPI599" s="271"/>
      <c r="MPJ599" s="271"/>
      <c r="MPK599" s="271"/>
      <c r="MPL599" s="271"/>
      <c r="MPM599" s="395"/>
      <c r="MPN599" s="259"/>
      <c r="MPO599" s="259"/>
      <c r="MPP599" s="394"/>
      <c r="MPQ599" s="394"/>
      <c r="MPR599" s="270"/>
      <c r="MPS599" s="263"/>
      <c r="MPT599" s="271"/>
      <c r="MPU599" s="271"/>
      <c r="MPV599" s="271"/>
      <c r="MPW599" s="271"/>
      <c r="MPX599" s="271"/>
      <c r="MPY599" s="395"/>
      <c r="MPZ599" s="259"/>
      <c r="MQA599" s="259"/>
      <c r="MQB599" s="394"/>
      <c r="MQC599" s="394"/>
      <c r="MQD599" s="270"/>
      <c r="MQE599" s="263"/>
      <c r="MQF599" s="271"/>
      <c r="MQG599" s="271"/>
      <c r="MQH599" s="271"/>
      <c r="MQI599" s="271"/>
      <c r="MQJ599" s="271"/>
      <c r="MQK599" s="395"/>
      <c r="MQL599" s="259"/>
      <c r="MQM599" s="259"/>
      <c r="MQN599" s="394"/>
      <c r="MQO599" s="394"/>
      <c r="MQP599" s="270"/>
      <c r="MQQ599" s="263"/>
      <c r="MQR599" s="271"/>
      <c r="MQS599" s="271"/>
      <c r="MQT599" s="271"/>
      <c r="MQU599" s="271"/>
      <c r="MQV599" s="271"/>
      <c r="MQW599" s="395"/>
      <c r="MQX599" s="259"/>
      <c r="MQY599" s="259"/>
      <c r="MQZ599" s="394"/>
      <c r="MRA599" s="394"/>
      <c r="MRB599" s="270"/>
      <c r="MRC599" s="263"/>
      <c r="MRD599" s="271"/>
      <c r="MRE599" s="271"/>
      <c r="MRF599" s="271"/>
      <c r="MRG599" s="271"/>
      <c r="MRH599" s="271"/>
      <c r="MRI599" s="395"/>
      <c r="MRJ599" s="259"/>
      <c r="MRK599" s="259"/>
      <c r="MRL599" s="394"/>
      <c r="MRM599" s="394"/>
      <c r="MRN599" s="270"/>
      <c r="MRO599" s="263"/>
      <c r="MRP599" s="271"/>
      <c r="MRQ599" s="271"/>
      <c r="MRR599" s="271"/>
      <c r="MRS599" s="271"/>
      <c r="MRT599" s="271"/>
      <c r="MRU599" s="395"/>
      <c r="MRV599" s="259"/>
      <c r="MRW599" s="259"/>
      <c r="MRX599" s="394"/>
      <c r="MRY599" s="394"/>
      <c r="MRZ599" s="270"/>
      <c r="MSA599" s="263"/>
      <c r="MSB599" s="271"/>
      <c r="MSC599" s="271"/>
      <c r="MSD599" s="271"/>
      <c r="MSE599" s="271"/>
      <c r="MSF599" s="271"/>
      <c r="MSG599" s="395"/>
      <c r="MSH599" s="259"/>
      <c r="MSI599" s="259"/>
      <c r="MSJ599" s="394"/>
      <c r="MSK599" s="394"/>
      <c r="MSL599" s="270"/>
      <c r="MSM599" s="263"/>
      <c r="MSN599" s="271"/>
      <c r="MSO599" s="271"/>
      <c r="MSP599" s="271"/>
      <c r="MSQ599" s="271"/>
      <c r="MSR599" s="271"/>
      <c r="MSS599" s="395"/>
      <c r="MST599" s="259"/>
      <c r="MSU599" s="259"/>
      <c r="MSV599" s="394"/>
      <c r="MSW599" s="394"/>
      <c r="MSX599" s="270"/>
      <c r="MSY599" s="263"/>
      <c r="MSZ599" s="271"/>
      <c r="MTA599" s="271"/>
      <c r="MTB599" s="271"/>
      <c r="MTC599" s="271"/>
      <c r="MTD599" s="271"/>
      <c r="MTE599" s="395"/>
      <c r="MTF599" s="259"/>
      <c r="MTG599" s="259"/>
      <c r="MTH599" s="394"/>
      <c r="MTI599" s="394"/>
      <c r="MTJ599" s="270"/>
      <c r="MTK599" s="263"/>
      <c r="MTL599" s="271"/>
      <c r="MTM599" s="271"/>
      <c r="MTN599" s="271"/>
      <c r="MTO599" s="271"/>
      <c r="MTP599" s="271"/>
      <c r="MTQ599" s="395"/>
      <c r="MTR599" s="259"/>
      <c r="MTS599" s="259"/>
      <c r="MTT599" s="394"/>
      <c r="MTU599" s="394"/>
      <c r="MTV599" s="270"/>
      <c r="MTW599" s="263"/>
      <c r="MTX599" s="271"/>
      <c r="MTY599" s="271"/>
      <c r="MTZ599" s="271"/>
      <c r="MUA599" s="271"/>
      <c r="MUB599" s="271"/>
      <c r="MUC599" s="395"/>
      <c r="MUD599" s="259"/>
      <c r="MUE599" s="259"/>
      <c r="MUF599" s="394"/>
      <c r="MUG599" s="394"/>
      <c r="MUH599" s="270"/>
      <c r="MUI599" s="263"/>
      <c r="MUJ599" s="271"/>
      <c r="MUK599" s="271"/>
      <c r="MUL599" s="271"/>
      <c r="MUM599" s="271"/>
      <c r="MUN599" s="271"/>
      <c r="MUO599" s="395"/>
      <c r="MUP599" s="259"/>
      <c r="MUQ599" s="259"/>
      <c r="MUR599" s="394"/>
      <c r="MUS599" s="394"/>
      <c r="MUT599" s="270"/>
      <c r="MUU599" s="263"/>
      <c r="MUV599" s="271"/>
      <c r="MUW599" s="271"/>
      <c r="MUX599" s="271"/>
      <c r="MUY599" s="271"/>
      <c r="MUZ599" s="271"/>
      <c r="MVA599" s="395"/>
      <c r="MVB599" s="259"/>
      <c r="MVC599" s="259"/>
      <c r="MVD599" s="394"/>
      <c r="MVE599" s="394"/>
      <c r="MVF599" s="270"/>
      <c r="MVG599" s="263"/>
      <c r="MVH599" s="271"/>
      <c r="MVI599" s="271"/>
      <c r="MVJ599" s="271"/>
      <c r="MVK599" s="271"/>
      <c r="MVL599" s="271"/>
      <c r="MVM599" s="395"/>
      <c r="MVN599" s="259"/>
      <c r="MVO599" s="259"/>
      <c r="MVP599" s="394"/>
      <c r="MVQ599" s="394"/>
      <c r="MVR599" s="270"/>
      <c r="MVS599" s="263"/>
      <c r="MVT599" s="271"/>
      <c r="MVU599" s="271"/>
      <c r="MVV599" s="271"/>
      <c r="MVW599" s="271"/>
      <c r="MVX599" s="271"/>
      <c r="MVY599" s="395"/>
      <c r="MVZ599" s="259"/>
      <c r="MWA599" s="259"/>
      <c r="MWB599" s="394"/>
      <c r="MWC599" s="394"/>
      <c r="MWD599" s="270"/>
      <c r="MWE599" s="263"/>
      <c r="MWF599" s="271"/>
      <c r="MWG599" s="271"/>
      <c r="MWH599" s="271"/>
      <c r="MWI599" s="271"/>
      <c r="MWJ599" s="271"/>
      <c r="MWK599" s="395"/>
      <c r="MWL599" s="259"/>
      <c r="MWM599" s="259"/>
      <c r="MWN599" s="394"/>
      <c r="MWO599" s="394"/>
      <c r="MWP599" s="270"/>
      <c r="MWQ599" s="263"/>
      <c r="MWR599" s="271"/>
      <c r="MWS599" s="271"/>
      <c r="MWT599" s="271"/>
      <c r="MWU599" s="271"/>
      <c r="MWV599" s="271"/>
      <c r="MWW599" s="395"/>
      <c r="MWX599" s="259"/>
      <c r="MWY599" s="259"/>
      <c r="MWZ599" s="394"/>
      <c r="MXA599" s="394"/>
      <c r="MXB599" s="270"/>
      <c r="MXC599" s="263"/>
      <c r="MXD599" s="271"/>
      <c r="MXE599" s="271"/>
      <c r="MXF599" s="271"/>
      <c r="MXG599" s="271"/>
      <c r="MXH599" s="271"/>
      <c r="MXI599" s="395"/>
      <c r="MXJ599" s="259"/>
      <c r="MXK599" s="259"/>
      <c r="MXL599" s="394"/>
      <c r="MXM599" s="394"/>
      <c r="MXN599" s="270"/>
      <c r="MXO599" s="263"/>
      <c r="MXP599" s="271"/>
      <c r="MXQ599" s="271"/>
      <c r="MXR599" s="271"/>
      <c r="MXS599" s="271"/>
      <c r="MXT599" s="271"/>
      <c r="MXU599" s="395"/>
      <c r="MXV599" s="259"/>
      <c r="MXW599" s="259"/>
      <c r="MXX599" s="394"/>
      <c r="MXY599" s="394"/>
      <c r="MXZ599" s="270"/>
      <c r="MYA599" s="263"/>
      <c r="MYB599" s="271"/>
      <c r="MYC599" s="271"/>
      <c r="MYD599" s="271"/>
      <c r="MYE599" s="271"/>
      <c r="MYF599" s="271"/>
      <c r="MYG599" s="395"/>
      <c r="MYH599" s="259"/>
      <c r="MYI599" s="259"/>
      <c r="MYJ599" s="394"/>
      <c r="MYK599" s="394"/>
      <c r="MYL599" s="270"/>
      <c r="MYM599" s="263"/>
      <c r="MYN599" s="271"/>
      <c r="MYO599" s="271"/>
      <c r="MYP599" s="271"/>
      <c r="MYQ599" s="271"/>
      <c r="MYR599" s="271"/>
      <c r="MYS599" s="395"/>
      <c r="MYT599" s="259"/>
      <c r="MYU599" s="259"/>
      <c r="MYV599" s="394"/>
      <c r="MYW599" s="394"/>
      <c r="MYX599" s="270"/>
      <c r="MYY599" s="263"/>
      <c r="MYZ599" s="271"/>
      <c r="MZA599" s="271"/>
      <c r="MZB599" s="271"/>
      <c r="MZC599" s="271"/>
      <c r="MZD599" s="271"/>
      <c r="MZE599" s="395"/>
      <c r="MZF599" s="259"/>
      <c r="MZG599" s="259"/>
      <c r="MZH599" s="394"/>
      <c r="MZI599" s="394"/>
      <c r="MZJ599" s="270"/>
      <c r="MZK599" s="263"/>
      <c r="MZL599" s="271"/>
      <c r="MZM599" s="271"/>
      <c r="MZN599" s="271"/>
      <c r="MZO599" s="271"/>
      <c r="MZP599" s="271"/>
      <c r="MZQ599" s="395"/>
      <c r="MZR599" s="259"/>
      <c r="MZS599" s="259"/>
      <c r="MZT599" s="394"/>
      <c r="MZU599" s="394"/>
      <c r="MZV599" s="270"/>
      <c r="MZW599" s="263"/>
      <c r="MZX599" s="271"/>
      <c r="MZY599" s="271"/>
      <c r="MZZ599" s="271"/>
      <c r="NAA599" s="271"/>
      <c r="NAB599" s="271"/>
      <c r="NAC599" s="395"/>
      <c r="NAD599" s="259"/>
      <c r="NAE599" s="259"/>
      <c r="NAF599" s="394"/>
      <c r="NAG599" s="394"/>
      <c r="NAH599" s="270"/>
      <c r="NAI599" s="263"/>
      <c r="NAJ599" s="271"/>
      <c r="NAK599" s="271"/>
      <c r="NAL599" s="271"/>
      <c r="NAM599" s="271"/>
      <c r="NAN599" s="271"/>
      <c r="NAO599" s="395"/>
      <c r="NAP599" s="259"/>
      <c r="NAQ599" s="259"/>
      <c r="NAR599" s="394"/>
      <c r="NAS599" s="394"/>
      <c r="NAT599" s="270"/>
      <c r="NAU599" s="263"/>
      <c r="NAV599" s="271"/>
      <c r="NAW599" s="271"/>
      <c r="NAX599" s="271"/>
      <c r="NAY599" s="271"/>
      <c r="NAZ599" s="271"/>
      <c r="NBA599" s="395"/>
      <c r="NBB599" s="259"/>
      <c r="NBC599" s="259"/>
      <c r="NBD599" s="394"/>
      <c r="NBE599" s="394"/>
      <c r="NBF599" s="270"/>
      <c r="NBG599" s="263"/>
      <c r="NBH599" s="271"/>
      <c r="NBI599" s="271"/>
      <c r="NBJ599" s="271"/>
      <c r="NBK599" s="271"/>
      <c r="NBL599" s="271"/>
      <c r="NBM599" s="395"/>
      <c r="NBN599" s="259"/>
      <c r="NBO599" s="259"/>
      <c r="NBP599" s="394"/>
      <c r="NBQ599" s="394"/>
      <c r="NBR599" s="270"/>
      <c r="NBS599" s="263"/>
      <c r="NBT599" s="271"/>
      <c r="NBU599" s="271"/>
      <c r="NBV599" s="271"/>
      <c r="NBW599" s="271"/>
      <c r="NBX599" s="271"/>
      <c r="NBY599" s="395"/>
      <c r="NBZ599" s="259"/>
      <c r="NCA599" s="259"/>
      <c r="NCB599" s="394"/>
      <c r="NCC599" s="394"/>
      <c r="NCD599" s="270"/>
      <c r="NCE599" s="263"/>
      <c r="NCF599" s="271"/>
      <c r="NCG599" s="271"/>
      <c r="NCH599" s="271"/>
      <c r="NCI599" s="271"/>
      <c r="NCJ599" s="271"/>
      <c r="NCK599" s="395"/>
      <c r="NCL599" s="259"/>
      <c r="NCM599" s="259"/>
      <c r="NCN599" s="394"/>
      <c r="NCO599" s="394"/>
      <c r="NCP599" s="270"/>
      <c r="NCQ599" s="263"/>
      <c r="NCR599" s="271"/>
      <c r="NCS599" s="271"/>
      <c r="NCT599" s="271"/>
      <c r="NCU599" s="271"/>
      <c r="NCV599" s="271"/>
      <c r="NCW599" s="395"/>
      <c r="NCX599" s="259"/>
      <c r="NCY599" s="259"/>
      <c r="NCZ599" s="394"/>
      <c r="NDA599" s="394"/>
      <c r="NDB599" s="270"/>
      <c r="NDC599" s="263"/>
      <c r="NDD599" s="271"/>
      <c r="NDE599" s="271"/>
      <c r="NDF599" s="271"/>
      <c r="NDG599" s="271"/>
      <c r="NDH599" s="271"/>
      <c r="NDI599" s="395"/>
      <c r="NDJ599" s="259"/>
      <c r="NDK599" s="259"/>
      <c r="NDL599" s="394"/>
      <c r="NDM599" s="394"/>
      <c r="NDN599" s="270"/>
      <c r="NDO599" s="263"/>
      <c r="NDP599" s="271"/>
      <c r="NDQ599" s="271"/>
      <c r="NDR599" s="271"/>
      <c r="NDS599" s="271"/>
      <c r="NDT599" s="271"/>
      <c r="NDU599" s="395"/>
      <c r="NDV599" s="259"/>
      <c r="NDW599" s="259"/>
      <c r="NDX599" s="394"/>
      <c r="NDY599" s="394"/>
      <c r="NDZ599" s="270"/>
      <c r="NEA599" s="263"/>
      <c r="NEB599" s="271"/>
      <c r="NEC599" s="271"/>
      <c r="NED599" s="271"/>
      <c r="NEE599" s="271"/>
      <c r="NEF599" s="271"/>
      <c r="NEG599" s="395"/>
      <c r="NEH599" s="259"/>
      <c r="NEI599" s="259"/>
      <c r="NEJ599" s="394"/>
      <c r="NEK599" s="394"/>
      <c r="NEL599" s="270"/>
      <c r="NEM599" s="263"/>
      <c r="NEN599" s="271"/>
      <c r="NEO599" s="271"/>
      <c r="NEP599" s="271"/>
      <c r="NEQ599" s="271"/>
      <c r="NER599" s="271"/>
      <c r="NES599" s="395"/>
      <c r="NET599" s="259"/>
      <c r="NEU599" s="259"/>
      <c r="NEV599" s="394"/>
      <c r="NEW599" s="394"/>
      <c r="NEX599" s="270"/>
      <c r="NEY599" s="263"/>
      <c r="NEZ599" s="271"/>
      <c r="NFA599" s="271"/>
      <c r="NFB599" s="271"/>
      <c r="NFC599" s="271"/>
      <c r="NFD599" s="271"/>
      <c r="NFE599" s="395"/>
      <c r="NFF599" s="259"/>
      <c r="NFG599" s="259"/>
      <c r="NFH599" s="394"/>
      <c r="NFI599" s="394"/>
      <c r="NFJ599" s="270"/>
      <c r="NFK599" s="263"/>
      <c r="NFL599" s="271"/>
      <c r="NFM599" s="271"/>
      <c r="NFN599" s="271"/>
      <c r="NFO599" s="271"/>
      <c r="NFP599" s="271"/>
      <c r="NFQ599" s="395"/>
      <c r="NFR599" s="259"/>
      <c r="NFS599" s="259"/>
      <c r="NFT599" s="394"/>
      <c r="NFU599" s="394"/>
      <c r="NFV599" s="270"/>
      <c r="NFW599" s="263"/>
      <c r="NFX599" s="271"/>
      <c r="NFY599" s="271"/>
      <c r="NFZ599" s="271"/>
      <c r="NGA599" s="271"/>
      <c r="NGB599" s="271"/>
      <c r="NGC599" s="395"/>
      <c r="NGD599" s="259"/>
      <c r="NGE599" s="259"/>
      <c r="NGF599" s="394"/>
      <c r="NGG599" s="394"/>
      <c r="NGH599" s="270"/>
      <c r="NGI599" s="263"/>
      <c r="NGJ599" s="271"/>
      <c r="NGK599" s="271"/>
      <c r="NGL599" s="271"/>
      <c r="NGM599" s="271"/>
      <c r="NGN599" s="271"/>
      <c r="NGO599" s="395"/>
      <c r="NGP599" s="259"/>
      <c r="NGQ599" s="259"/>
      <c r="NGR599" s="394"/>
      <c r="NGS599" s="394"/>
      <c r="NGT599" s="270"/>
      <c r="NGU599" s="263"/>
      <c r="NGV599" s="271"/>
      <c r="NGW599" s="271"/>
      <c r="NGX599" s="271"/>
      <c r="NGY599" s="271"/>
      <c r="NGZ599" s="271"/>
      <c r="NHA599" s="395"/>
      <c r="NHB599" s="259"/>
      <c r="NHC599" s="259"/>
      <c r="NHD599" s="394"/>
      <c r="NHE599" s="394"/>
      <c r="NHF599" s="270"/>
      <c r="NHG599" s="263"/>
      <c r="NHH599" s="271"/>
      <c r="NHI599" s="271"/>
      <c r="NHJ599" s="271"/>
      <c r="NHK599" s="271"/>
      <c r="NHL599" s="271"/>
      <c r="NHM599" s="395"/>
      <c r="NHN599" s="259"/>
      <c r="NHO599" s="259"/>
      <c r="NHP599" s="394"/>
      <c r="NHQ599" s="394"/>
      <c r="NHR599" s="270"/>
      <c r="NHS599" s="263"/>
      <c r="NHT599" s="271"/>
      <c r="NHU599" s="271"/>
      <c r="NHV599" s="271"/>
      <c r="NHW599" s="271"/>
      <c r="NHX599" s="271"/>
      <c r="NHY599" s="395"/>
      <c r="NHZ599" s="259"/>
      <c r="NIA599" s="259"/>
      <c r="NIB599" s="394"/>
      <c r="NIC599" s="394"/>
      <c r="NID599" s="270"/>
      <c r="NIE599" s="263"/>
      <c r="NIF599" s="271"/>
      <c r="NIG599" s="271"/>
      <c r="NIH599" s="271"/>
      <c r="NII599" s="271"/>
      <c r="NIJ599" s="271"/>
      <c r="NIK599" s="395"/>
      <c r="NIL599" s="259"/>
      <c r="NIM599" s="259"/>
      <c r="NIN599" s="394"/>
      <c r="NIO599" s="394"/>
      <c r="NIP599" s="270"/>
      <c r="NIQ599" s="263"/>
      <c r="NIR599" s="271"/>
      <c r="NIS599" s="271"/>
      <c r="NIT599" s="271"/>
      <c r="NIU599" s="271"/>
      <c r="NIV599" s="271"/>
      <c r="NIW599" s="395"/>
      <c r="NIX599" s="259"/>
      <c r="NIY599" s="259"/>
      <c r="NIZ599" s="394"/>
      <c r="NJA599" s="394"/>
      <c r="NJB599" s="270"/>
      <c r="NJC599" s="263"/>
      <c r="NJD599" s="271"/>
      <c r="NJE599" s="271"/>
      <c r="NJF599" s="271"/>
      <c r="NJG599" s="271"/>
      <c r="NJH599" s="271"/>
      <c r="NJI599" s="395"/>
      <c r="NJJ599" s="259"/>
      <c r="NJK599" s="259"/>
      <c r="NJL599" s="394"/>
      <c r="NJM599" s="394"/>
      <c r="NJN599" s="270"/>
      <c r="NJO599" s="263"/>
      <c r="NJP599" s="271"/>
      <c r="NJQ599" s="271"/>
      <c r="NJR599" s="271"/>
      <c r="NJS599" s="271"/>
      <c r="NJT599" s="271"/>
      <c r="NJU599" s="395"/>
      <c r="NJV599" s="259"/>
      <c r="NJW599" s="259"/>
      <c r="NJX599" s="394"/>
      <c r="NJY599" s="394"/>
      <c r="NJZ599" s="270"/>
      <c r="NKA599" s="263"/>
      <c r="NKB599" s="271"/>
      <c r="NKC599" s="271"/>
      <c r="NKD599" s="271"/>
      <c r="NKE599" s="271"/>
      <c r="NKF599" s="271"/>
      <c r="NKG599" s="395"/>
      <c r="NKH599" s="259"/>
      <c r="NKI599" s="259"/>
      <c r="NKJ599" s="394"/>
      <c r="NKK599" s="394"/>
      <c r="NKL599" s="270"/>
      <c r="NKM599" s="263"/>
      <c r="NKN599" s="271"/>
      <c r="NKO599" s="271"/>
      <c r="NKP599" s="271"/>
      <c r="NKQ599" s="271"/>
      <c r="NKR599" s="271"/>
      <c r="NKS599" s="395"/>
      <c r="NKT599" s="259"/>
      <c r="NKU599" s="259"/>
      <c r="NKV599" s="394"/>
      <c r="NKW599" s="394"/>
      <c r="NKX599" s="270"/>
      <c r="NKY599" s="263"/>
      <c r="NKZ599" s="271"/>
      <c r="NLA599" s="271"/>
      <c r="NLB599" s="271"/>
      <c r="NLC599" s="271"/>
      <c r="NLD599" s="271"/>
      <c r="NLE599" s="395"/>
      <c r="NLF599" s="259"/>
      <c r="NLG599" s="259"/>
      <c r="NLH599" s="394"/>
      <c r="NLI599" s="394"/>
      <c r="NLJ599" s="270"/>
      <c r="NLK599" s="263"/>
      <c r="NLL599" s="271"/>
      <c r="NLM599" s="271"/>
      <c r="NLN599" s="271"/>
      <c r="NLO599" s="271"/>
      <c r="NLP599" s="271"/>
      <c r="NLQ599" s="395"/>
      <c r="NLR599" s="259"/>
      <c r="NLS599" s="259"/>
      <c r="NLT599" s="394"/>
      <c r="NLU599" s="394"/>
      <c r="NLV599" s="270"/>
      <c r="NLW599" s="263"/>
      <c r="NLX599" s="271"/>
      <c r="NLY599" s="271"/>
      <c r="NLZ599" s="271"/>
      <c r="NMA599" s="271"/>
      <c r="NMB599" s="271"/>
      <c r="NMC599" s="395"/>
      <c r="NMD599" s="259"/>
      <c r="NME599" s="259"/>
      <c r="NMF599" s="394"/>
      <c r="NMG599" s="394"/>
      <c r="NMH599" s="270"/>
      <c r="NMI599" s="263"/>
      <c r="NMJ599" s="271"/>
      <c r="NMK599" s="271"/>
      <c r="NML599" s="271"/>
      <c r="NMM599" s="271"/>
      <c r="NMN599" s="271"/>
      <c r="NMO599" s="395"/>
      <c r="NMP599" s="259"/>
      <c r="NMQ599" s="259"/>
      <c r="NMR599" s="394"/>
      <c r="NMS599" s="394"/>
      <c r="NMT599" s="270"/>
      <c r="NMU599" s="263"/>
      <c r="NMV599" s="271"/>
      <c r="NMW599" s="271"/>
      <c r="NMX599" s="271"/>
      <c r="NMY599" s="271"/>
      <c r="NMZ599" s="271"/>
      <c r="NNA599" s="395"/>
      <c r="NNB599" s="259"/>
      <c r="NNC599" s="259"/>
      <c r="NND599" s="394"/>
      <c r="NNE599" s="394"/>
      <c r="NNF599" s="270"/>
      <c r="NNG599" s="263"/>
      <c r="NNH599" s="271"/>
      <c r="NNI599" s="271"/>
      <c r="NNJ599" s="271"/>
      <c r="NNK599" s="271"/>
      <c r="NNL599" s="271"/>
      <c r="NNM599" s="395"/>
      <c r="NNN599" s="259"/>
      <c r="NNO599" s="259"/>
      <c r="NNP599" s="394"/>
      <c r="NNQ599" s="394"/>
      <c r="NNR599" s="270"/>
      <c r="NNS599" s="263"/>
      <c r="NNT599" s="271"/>
      <c r="NNU599" s="271"/>
      <c r="NNV599" s="271"/>
      <c r="NNW599" s="271"/>
      <c r="NNX599" s="271"/>
      <c r="NNY599" s="395"/>
      <c r="NNZ599" s="259"/>
      <c r="NOA599" s="259"/>
      <c r="NOB599" s="394"/>
      <c r="NOC599" s="394"/>
      <c r="NOD599" s="270"/>
      <c r="NOE599" s="263"/>
      <c r="NOF599" s="271"/>
      <c r="NOG599" s="271"/>
      <c r="NOH599" s="271"/>
      <c r="NOI599" s="271"/>
      <c r="NOJ599" s="271"/>
      <c r="NOK599" s="395"/>
      <c r="NOL599" s="259"/>
      <c r="NOM599" s="259"/>
      <c r="NON599" s="394"/>
      <c r="NOO599" s="394"/>
      <c r="NOP599" s="270"/>
      <c r="NOQ599" s="263"/>
      <c r="NOR599" s="271"/>
      <c r="NOS599" s="271"/>
      <c r="NOT599" s="271"/>
      <c r="NOU599" s="271"/>
      <c r="NOV599" s="271"/>
      <c r="NOW599" s="395"/>
      <c r="NOX599" s="259"/>
      <c r="NOY599" s="259"/>
      <c r="NOZ599" s="394"/>
      <c r="NPA599" s="394"/>
      <c r="NPB599" s="270"/>
      <c r="NPC599" s="263"/>
      <c r="NPD599" s="271"/>
      <c r="NPE599" s="271"/>
      <c r="NPF599" s="271"/>
      <c r="NPG599" s="271"/>
      <c r="NPH599" s="271"/>
      <c r="NPI599" s="395"/>
      <c r="NPJ599" s="259"/>
      <c r="NPK599" s="259"/>
      <c r="NPL599" s="394"/>
      <c r="NPM599" s="394"/>
      <c r="NPN599" s="270"/>
      <c r="NPO599" s="263"/>
      <c r="NPP599" s="271"/>
      <c r="NPQ599" s="271"/>
      <c r="NPR599" s="271"/>
      <c r="NPS599" s="271"/>
      <c r="NPT599" s="271"/>
      <c r="NPU599" s="395"/>
      <c r="NPV599" s="259"/>
      <c r="NPW599" s="259"/>
      <c r="NPX599" s="394"/>
      <c r="NPY599" s="394"/>
      <c r="NPZ599" s="270"/>
      <c r="NQA599" s="263"/>
      <c r="NQB599" s="271"/>
      <c r="NQC599" s="271"/>
      <c r="NQD599" s="271"/>
      <c r="NQE599" s="271"/>
      <c r="NQF599" s="271"/>
      <c r="NQG599" s="395"/>
      <c r="NQH599" s="259"/>
      <c r="NQI599" s="259"/>
      <c r="NQJ599" s="394"/>
      <c r="NQK599" s="394"/>
      <c r="NQL599" s="270"/>
      <c r="NQM599" s="263"/>
      <c r="NQN599" s="271"/>
      <c r="NQO599" s="271"/>
      <c r="NQP599" s="271"/>
      <c r="NQQ599" s="271"/>
      <c r="NQR599" s="271"/>
      <c r="NQS599" s="395"/>
      <c r="NQT599" s="259"/>
      <c r="NQU599" s="259"/>
      <c r="NQV599" s="394"/>
      <c r="NQW599" s="394"/>
      <c r="NQX599" s="270"/>
      <c r="NQY599" s="263"/>
      <c r="NQZ599" s="271"/>
      <c r="NRA599" s="271"/>
      <c r="NRB599" s="271"/>
      <c r="NRC599" s="271"/>
      <c r="NRD599" s="271"/>
      <c r="NRE599" s="395"/>
      <c r="NRF599" s="259"/>
      <c r="NRG599" s="259"/>
      <c r="NRH599" s="394"/>
      <c r="NRI599" s="394"/>
      <c r="NRJ599" s="270"/>
      <c r="NRK599" s="263"/>
      <c r="NRL599" s="271"/>
      <c r="NRM599" s="271"/>
      <c r="NRN599" s="271"/>
      <c r="NRO599" s="271"/>
      <c r="NRP599" s="271"/>
      <c r="NRQ599" s="395"/>
      <c r="NRR599" s="259"/>
      <c r="NRS599" s="259"/>
      <c r="NRT599" s="394"/>
      <c r="NRU599" s="394"/>
      <c r="NRV599" s="270"/>
      <c r="NRW599" s="263"/>
      <c r="NRX599" s="271"/>
      <c r="NRY599" s="271"/>
      <c r="NRZ599" s="271"/>
      <c r="NSA599" s="271"/>
      <c r="NSB599" s="271"/>
      <c r="NSC599" s="395"/>
      <c r="NSD599" s="259"/>
      <c r="NSE599" s="259"/>
      <c r="NSF599" s="394"/>
      <c r="NSG599" s="394"/>
      <c r="NSH599" s="270"/>
      <c r="NSI599" s="263"/>
      <c r="NSJ599" s="271"/>
      <c r="NSK599" s="271"/>
      <c r="NSL599" s="271"/>
      <c r="NSM599" s="271"/>
      <c r="NSN599" s="271"/>
      <c r="NSO599" s="395"/>
      <c r="NSP599" s="259"/>
      <c r="NSQ599" s="259"/>
      <c r="NSR599" s="394"/>
      <c r="NSS599" s="394"/>
      <c r="NST599" s="270"/>
      <c r="NSU599" s="263"/>
      <c r="NSV599" s="271"/>
      <c r="NSW599" s="271"/>
      <c r="NSX599" s="271"/>
      <c r="NSY599" s="271"/>
      <c r="NSZ599" s="271"/>
      <c r="NTA599" s="395"/>
      <c r="NTB599" s="259"/>
      <c r="NTC599" s="259"/>
      <c r="NTD599" s="394"/>
      <c r="NTE599" s="394"/>
      <c r="NTF599" s="270"/>
      <c r="NTG599" s="263"/>
      <c r="NTH599" s="271"/>
      <c r="NTI599" s="271"/>
      <c r="NTJ599" s="271"/>
      <c r="NTK599" s="271"/>
      <c r="NTL599" s="271"/>
      <c r="NTM599" s="395"/>
      <c r="NTN599" s="259"/>
      <c r="NTO599" s="259"/>
      <c r="NTP599" s="394"/>
      <c r="NTQ599" s="394"/>
      <c r="NTR599" s="270"/>
      <c r="NTS599" s="263"/>
      <c r="NTT599" s="271"/>
      <c r="NTU599" s="271"/>
      <c r="NTV599" s="271"/>
      <c r="NTW599" s="271"/>
      <c r="NTX599" s="271"/>
      <c r="NTY599" s="395"/>
      <c r="NTZ599" s="259"/>
      <c r="NUA599" s="259"/>
      <c r="NUB599" s="394"/>
      <c r="NUC599" s="394"/>
      <c r="NUD599" s="270"/>
      <c r="NUE599" s="263"/>
      <c r="NUF599" s="271"/>
      <c r="NUG599" s="271"/>
      <c r="NUH599" s="271"/>
      <c r="NUI599" s="271"/>
      <c r="NUJ599" s="271"/>
      <c r="NUK599" s="395"/>
      <c r="NUL599" s="259"/>
      <c r="NUM599" s="259"/>
      <c r="NUN599" s="394"/>
      <c r="NUO599" s="394"/>
      <c r="NUP599" s="270"/>
      <c r="NUQ599" s="263"/>
      <c r="NUR599" s="271"/>
      <c r="NUS599" s="271"/>
      <c r="NUT599" s="271"/>
      <c r="NUU599" s="271"/>
      <c r="NUV599" s="271"/>
      <c r="NUW599" s="395"/>
      <c r="NUX599" s="259"/>
      <c r="NUY599" s="259"/>
      <c r="NUZ599" s="394"/>
      <c r="NVA599" s="394"/>
      <c r="NVB599" s="270"/>
      <c r="NVC599" s="263"/>
      <c r="NVD599" s="271"/>
      <c r="NVE599" s="271"/>
      <c r="NVF599" s="271"/>
      <c r="NVG599" s="271"/>
      <c r="NVH599" s="271"/>
      <c r="NVI599" s="395"/>
      <c r="NVJ599" s="259"/>
      <c r="NVK599" s="259"/>
      <c r="NVL599" s="394"/>
      <c r="NVM599" s="394"/>
      <c r="NVN599" s="270"/>
      <c r="NVO599" s="263"/>
      <c r="NVP599" s="271"/>
      <c r="NVQ599" s="271"/>
      <c r="NVR599" s="271"/>
      <c r="NVS599" s="271"/>
      <c r="NVT599" s="271"/>
      <c r="NVU599" s="395"/>
      <c r="NVV599" s="259"/>
      <c r="NVW599" s="259"/>
      <c r="NVX599" s="394"/>
      <c r="NVY599" s="394"/>
      <c r="NVZ599" s="270"/>
      <c r="NWA599" s="263"/>
      <c r="NWB599" s="271"/>
      <c r="NWC599" s="271"/>
      <c r="NWD599" s="271"/>
      <c r="NWE599" s="271"/>
      <c r="NWF599" s="271"/>
      <c r="NWG599" s="395"/>
      <c r="NWH599" s="259"/>
      <c r="NWI599" s="259"/>
      <c r="NWJ599" s="394"/>
      <c r="NWK599" s="394"/>
      <c r="NWL599" s="270"/>
      <c r="NWM599" s="263"/>
      <c r="NWN599" s="271"/>
      <c r="NWO599" s="271"/>
      <c r="NWP599" s="271"/>
      <c r="NWQ599" s="271"/>
      <c r="NWR599" s="271"/>
      <c r="NWS599" s="395"/>
      <c r="NWT599" s="259"/>
      <c r="NWU599" s="259"/>
      <c r="NWV599" s="394"/>
      <c r="NWW599" s="394"/>
      <c r="NWX599" s="270"/>
      <c r="NWY599" s="263"/>
      <c r="NWZ599" s="271"/>
      <c r="NXA599" s="271"/>
      <c r="NXB599" s="271"/>
      <c r="NXC599" s="271"/>
      <c r="NXD599" s="271"/>
      <c r="NXE599" s="395"/>
      <c r="NXF599" s="259"/>
      <c r="NXG599" s="259"/>
      <c r="NXH599" s="394"/>
      <c r="NXI599" s="394"/>
      <c r="NXJ599" s="270"/>
      <c r="NXK599" s="263"/>
      <c r="NXL599" s="271"/>
      <c r="NXM599" s="271"/>
      <c r="NXN599" s="271"/>
      <c r="NXO599" s="271"/>
      <c r="NXP599" s="271"/>
      <c r="NXQ599" s="395"/>
      <c r="NXR599" s="259"/>
      <c r="NXS599" s="259"/>
      <c r="NXT599" s="394"/>
      <c r="NXU599" s="394"/>
      <c r="NXV599" s="270"/>
      <c r="NXW599" s="263"/>
      <c r="NXX599" s="271"/>
      <c r="NXY599" s="271"/>
      <c r="NXZ599" s="271"/>
      <c r="NYA599" s="271"/>
      <c r="NYB599" s="271"/>
      <c r="NYC599" s="395"/>
      <c r="NYD599" s="259"/>
      <c r="NYE599" s="259"/>
      <c r="NYF599" s="394"/>
      <c r="NYG599" s="394"/>
      <c r="NYH599" s="270"/>
      <c r="NYI599" s="263"/>
      <c r="NYJ599" s="271"/>
      <c r="NYK599" s="271"/>
      <c r="NYL599" s="271"/>
      <c r="NYM599" s="271"/>
      <c r="NYN599" s="271"/>
      <c r="NYO599" s="395"/>
      <c r="NYP599" s="259"/>
      <c r="NYQ599" s="259"/>
      <c r="NYR599" s="394"/>
      <c r="NYS599" s="394"/>
      <c r="NYT599" s="270"/>
      <c r="NYU599" s="263"/>
      <c r="NYV599" s="271"/>
      <c r="NYW599" s="271"/>
      <c r="NYX599" s="271"/>
      <c r="NYY599" s="271"/>
      <c r="NYZ599" s="271"/>
      <c r="NZA599" s="395"/>
      <c r="NZB599" s="259"/>
      <c r="NZC599" s="259"/>
      <c r="NZD599" s="394"/>
      <c r="NZE599" s="394"/>
      <c r="NZF599" s="270"/>
      <c r="NZG599" s="263"/>
      <c r="NZH599" s="271"/>
      <c r="NZI599" s="271"/>
      <c r="NZJ599" s="271"/>
      <c r="NZK599" s="271"/>
      <c r="NZL599" s="271"/>
      <c r="NZM599" s="395"/>
      <c r="NZN599" s="259"/>
      <c r="NZO599" s="259"/>
      <c r="NZP599" s="394"/>
      <c r="NZQ599" s="394"/>
      <c r="NZR599" s="270"/>
      <c r="NZS599" s="263"/>
      <c r="NZT599" s="271"/>
      <c r="NZU599" s="271"/>
      <c r="NZV599" s="271"/>
      <c r="NZW599" s="271"/>
      <c r="NZX599" s="271"/>
      <c r="NZY599" s="395"/>
      <c r="NZZ599" s="259"/>
      <c r="OAA599" s="259"/>
      <c r="OAB599" s="394"/>
      <c r="OAC599" s="394"/>
      <c r="OAD599" s="270"/>
      <c r="OAE599" s="263"/>
      <c r="OAF599" s="271"/>
      <c r="OAG599" s="271"/>
      <c r="OAH599" s="271"/>
      <c r="OAI599" s="271"/>
      <c r="OAJ599" s="271"/>
      <c r="OAK599" s="395"/>
      <c r="OAL599" s="259"/>
      <c r="OAM599" s="259"/>
      <c r="OAN599" s="394"/>
      <c r="OAO599" s="394"/>
      <c r="OAP599" s="270"/>
      <c r="OAQ599" s="263"/>
      <c r="OAR599" s="271"/>
      <c r="OAS599" s="271"/>
      <c r="OAT599" s="271"/>
      <c r="OAU599" s="271"/>
      <c r="OAV599" s="271"/>
      <c r="OAW599" s="395"/>
      <c r="OAX599" s="259"/>
      <c r="OAY599" s="259"/>
      <c r="OAZ599" s="394"/>
      <c r="OBA599" s="394"/>
      <c r="OBB599" s="270"/>
      <c r="OBC599" s="263"/>
      <c r="OBD599" s="271"/>
      <c r="OBE599" s="271"/>
      <c r="OBF599" s="271"/>
      <c r="OBG599" s="271"/>
      <c r="OBH599" s="271"/>
      <c r="OBI599" s="395"/>
      <c r="OBJ599" s="259"/>
      <c r="OBK599" s="259"/>
      <c r="OBL599" s="394"/>
      <c r="OBM599" s="394"/>
      <c r="OBN599" s="270"/>
      <c r="OBO599" s="263"/>
      <c r="OBP599" s="271"/>
      <c r="OBQ599" s="271"/>
      <c r="OBR599" s="271"/>
      <c r="OBS599" s="271"/>
      <c r="OBT599" s="271"/>
      <c r="OBU599" s="395"/>
      <c r="OBV599" s="259"/>
      <c r="OBW599" s="259"/>
      <c r="OBX599" s="394"/>
      <c r="OBY599" s="394"/>
      <c r="OBZ599" s="270"/>
      <c r="OCA599" s="263"/>
      <c r="OCB599" s="271"/>
      <c r="OCC599" s="271"/>
      <c r="OCD599" s="271"/>
      <c r="OCE599" s="271"/>
      <c r="OCF599" s="271"/>
      <c r="OCG599" s="395"/>
      <c r="OCH599" s="259"/>
      <c r="OCI599" s="259"/>
      <c r="OCJ599" s="394"/>
      <c r="OCK599" s="394"/>
      <c r="OCL599" s="270"/>
      <c r="OCM599" s="263"/>
      <c r="OCN599" s="271"/>
      <c r="OCO599" s="271"/>
      <c r="OCP599" s="271"/>
      <c r="OCQ599" s="271"/>
      <c r="OCR599" s="271"/>
      <c r="OCS599" s="395"/>
      <c r="OCT599" s="259"/>
      <c r="OCU599" s="259"/>
      <c r="OCV599" s="394"/>
      <c r="OCW599" s="394"/>
      <c r="OCX599" s="270"/>
      <c r="OCY599" s="263"/>
      <c r="OCZ599" s="271"/>
      <c r="ODA599" s="271"/>
      <c r="ODB599" s="271"/>
      <c r="ODC599" s="271"/>
      <c r="ODD599" s="271"/>
      <c r="ODE599" s="395"/>
      <c r="ODF599" s="259"/>
      <c r="ODG599" s="259"/>
      <c r="ODH599" s="394"/>
      <c r="ODI599" s="394"/>
      <c r="ODJ599" s="270"/>
      <c r="ODK599" s="263"/>
      <c r="ODL599" s="271"/>
      <c r="ODM599" s="271"/>
      <c r="ODN599" s="271"/>
      <c r="ODO599" s="271"/>
      <c r="ODP599" s="271"/>
      <c r="ODQ599" s="395"/>
      <c r="ODR599" s="259"/>
      <c r="ODS599" s="259"/>
      <c r="ODT599" s="394"/>
      <c r="ODU599" s="394"/>
      <c r="ODV599" s="270"/>
      <c r="ODW599" s="263"/>
      <c r="ODX599" s="271"/>
      <c r="ODY599" s="271"/>
      <c r="ODZ599" s="271"/>
      <c r="OEA599" s="271"/>
      <c r="OEB599" s="271"/>
      <c r="OEC599" s="395"/>
      <c r="OED599" s="259"/>
      <c r="OEE599" s="259"/>
      <c r="OEF599" s="394"/>
      <c r="OEG599" s="394"/>
      <c r="OEH599" s="270"/>
      <c r="OEI599" s="263"/>
      <c r="OEJ599" s="271"/>
      <c r="OEK599" s="271"/>
      <c r="OEL599" s="271"/>
      <c r="OEM599" s="271"/>
      <c r="OEN599" s="271"/>
      <c r="OEO599" s="395"/>
      <c r="OEP599" s="259"/>
      <c r="OEQ599" s="259"/>
      <c r="OER599" s="394"/>
      <c r="OES599" s="394"/>
      <c r="OET599" s="270"/>
      <c r="OEU599" s="263"/>
      <c r="OEV599" s="271"/>
      <c r="OEW599" s="271"/>
      <c r="OEX599" s="271"/>
      <c r="OEY599" s="271"/>
      <c r="OEZ599" s="271"/>
      <c r="OFA599" s="395"/>
      <c r="OFB599" s="259"/>
      <c r="OFC599" s="259"/>
      <c r="OFD599" s="394"/>
      <c r="OFE599" s="394"/>
      <c r="OFF599" s="270"/>
      <c r="OFG599" s="263"/>
      <c r="OFH599" s="271"/>
      <c r="OFI599" s="271"/>
      <c r="OFJ599" s="271"/>
      <c r="OFK599" s="271"/>
      <c r="OFL599" s="271"/>
      <c r="OFM599" s="395"/>
      <c r="OFN599" s="259"/>
      <c r="OFO599" s="259"/>
      <c r="OFP599" s="394"/>
      <c r="OFQ599" s="394"/>
      <c r="OFR599" s="270"/>
      <c r="OFS599" s="263"/>
      <c r="OFT599" s="271"/>
      <c r="OFU599" s="271"/>
      <c r="OFV599" s="271"/>
      <c r="OFW599" s="271"/>
      <c r="OFX599" s="271"/>
      <c r="OFY599" s="395"/>
      <c r="OFZ599" s="259"/>
      <c r="OGA599" s="259"/>
      <c r="OGB599" s="394"/>
      <c r="OGC599" s="394"/>
      <c r="OGD599" s="270"/>
      <c r="OGE599" s="263"/>
      <c r="OGF599" s="271"/>
      <c r="OGG599" s="271"/>
      <c r="OGH599" s="271"/>
      <c r="OGI599" s="271"/>
      <c r="OGJ599" s="271"/>
      <c r="OGK599" s="395"/>
      <c r="OGL599" s="259"/>
      <c r="OGM599" s="259"/>
      <c r="OGN599" s="394"/>
      <c r="OGO599" s="394"/>
      <c r="OGP599" s="270"/>
      <c r="OGQ599" s="263"/>
      <c r="OGR599" s="271"/>
      <c r="OGS599" s="271"/>
      <c r="OGT599" s="271"/>
      <c r="OGU599" s="271"/>
      <c r="OGV599" s="271"/>
      <c r="OGW599" s="395"/>
      <c r="OGX599" s="259"/>
      <c r="OGY599" s="259"/>
      <c r="OGZ599" s="394"/>
      <c r="OHA599" s="394"/>
      <c r="OHB599" s="270"/>
      <c r="OHC599" s="263"/>
      <c r="OHD599" s="271"/>
      <c r="OHE599" s="271"/>
      <c r="OHF599" s="271"/>
      <c r="OHG599" s="271"/>
      <c r="OHH599" s="271"/>
      <c r="OHI599" s="395"/>
      <c r="OHJ599" s="259"/>
      <c r="OHK599" s="259"/>
      <c r="OHL599" s="394"/>
      <c r="OHM599" s="394"/>
      <c r="OHN599" s="270"/>
      <c r="OHO599" s="263"/>
      <c r="OHP599" s="271"/>
      <c r="OHQ599" s="271"/>
      <c r="OHR599" s="271"/>
      <c r="OHS599" s="271"/>
      <c r="OHT599" s="271"/>
      <c r="OHU599" s="395"/>
      <c r="OHV599" s="259"/>
      <c r="OHW599" s="259"/>
      <c r="OHX599" s="394"/>
      <c r="OHY599" s="394"/>
      <c r="OHZ599" s="270"/>
      <c r="OIA599" s="263"/>
      <c r="OIB599" s="271"/>
      <c r="OIC599" s="271"/>
      <c r="OID599" s="271"/>
      <c r="OIE599" s="271"/>
      <c r="OIF599" s="271"/>
      <c r="OIG599" s="395"/>
      <c r="OIH599" s="259"/>
      <c r="OII599" s="259"/>
      <c r="OIJ599" s="394"/>
      <c r="OIK599" s="394"/>
      <c r="OIL599" s="270"/>
      <c r="OIM599" s="263"/>
      <c r="OIN599" s="271"/>
      <c r="OIO599" s="271"/>
      <c r="OIP599" s="271"/>
      <c r="OIQ599" s="271"/>
      <c r="OIR599" s="271"/>
      <c r="OIS599" s="395"/>
      <c r="OIT599" s="259"/>
      <c r="OIU599" s="259"/>
      <c r="OIV599" s="394"/>
      <c r="OIW599" s="394"/>
      <c r="OIX599" s="270"/>
      <c r="OIY599" s="263"/>
      <c r="OIZ599" s="271"/>
      <c r="OJA599" s="271"/>
      <c r="OJB599" s="271"/>
      <c r="OJC599" s="271"/>
      <c r="OJD599" s="271"/>
      <c r="OJE599" s="395"/>
      <c r="OJF599" s="259"/>
      <c r="OJG599" s="259"/>
      <c r="OJH599" s="394"/>
      <c r="OJI599" s="394"/>
      <c r="OJJ599" s="270"/>
      <c r="OJK599" s="263"/>
      <c r="OJL599" s="271"/>
      <c r="OJM599" s="271"/>
      <c r="OJN599" s="271"/>
      <c r="OJO599" s="271"/>
      <c r="OJP599" s="271"/>
      <c r="OJQ599" s="395"/>
      <c r="OJR599" s="259"/>
      <c r="OJS599" s="259"/>
      <c r="OJT599" s="394"/>
      <c r="OJU599" s="394"/>
      <c r="OJV599" s="270"/>
      <c r="OJW599" s="263"/>
      <c r="OJX599" s="271"/>
      <c r="OJY599" s="271"/>
      <c r="OJZ599" s="271"/>
      <c r="OKA599" s="271"/>
      <c r="OKB599" s="271"/>
      <c r="OKC599" s="395"/>
      <c r="OKD599" s="259"/>
      <c r="OKE599" s="259"/>
      <c r="OKF599" s="394"/>
      <c r="OKG599" s="394"/>
      <c r="OKH599" s="270"/>
      <c r="OKI599" s="263"/>
      <c r="OKJ599" s="271"/>
      <c r="OKK599" s="271"/>
      <c r="OKL599" s="271"/>
      <c r="OKM599" s="271"/>
      <c r="OKN599" s="271"/>
      <c r="OKO599" s="395"/>
      <c r="OKP599" s="259"/>
      <c r="OKQ599" s="259"/>
      <c r="OKR599" s="394"/>
      <c r="OKS599" s="394"/>
      <c r="OKT599" s="270"/>
      <c r="OKU599" s="263"/>
      <c r="OKV599" s="271"/>
      <c r="OKW599" s="271"/>
      <c r="OKX599" s="271"/>
      <c r="OKY599" s="271"/>
      <c r="OKZ599" s="271"/>
      <c r="OLA599" s="395"/>
      <c r="OLB599" s="259"/>
      <c r="OLC599" s="259"/>
      <c r="OLD599" s="394"/>
      <c r="OLE599" s="394"/>
      <c r="OLF599" s="270"/>
      <c r="OLG599" s="263"/>
      <c r="OLH599" s="271"/>
      <c r="OLI599" s="271"/>
      <c r="OLJ599" s="271"/>
      <c r="OLK599" s="271"/>
      <c r="OLL599" s="271"/>
      <c r="OLM599" s="395"/>
      <c r="OLN599" s="259"/>
      <c r="OLO599" s="259"/>
      <c r="OLP599" s="394"/>
      <c r="OLQ599" s="394"/>
      <c r="OLR599" s="270"/>
      <c r="OLS599" s="263"/>
      <c r="OLT599" s="271"/>
      <c r="OLU599" s="271"/>
      <c r="OLV599" s="271"/>
      <c r="OLW599" s="271"/>
      <c r="OLX599" s="271"/>
      <c r="OLY599" s="395"/>
      <c r="OLZ599" s="259"/>
      <c r="OMA599" s="259"/>
      <c r="OMB599" s="394"/>
      <c r="OMC599" s="394"/>
      <c r="OMD599" s="270"/>
      <c r="OME599" s="263"/>
      <c r="OMF599" s="271"/>
      <c r="OMG599" s="271"/>
      <c r="OMH599" s="271"/>
      <c r="OMI599" s="271"/>
      <c r="OMJ599" s="271"/>
      <c r="OMK599" s="395"/>
      <c r="OML599" s="259"/>
      <c r="OMM599" s="259"/>
      <c r="OMN599" s="394"/>
      <c r="OMO599" s="394"/>
      <c r="OMP599" s="270"/>
      <c r="OMQ599" s="263"/>
      <c r="OMR599" s="271"/>
      <c r="OMS599" s="271"/>
      <c r="OMT599" s="271"/>
      <c r="OMU599" s="271"/>
      <c r="OMV599" s="271"/>
      <c r="OMW599" s="395"/>
      <c r="OMX599" s="259"/>
      <c r="OMY599" s="259"/>
      <c r="OMZ599" s="394"/>
      <c r="ONA599" s="394"/>
      <c r="ONB599" s="270"/>
      <c r="ONC599" s="263"/>
      <c r="OND599" s="271"/>
      <c r="ONE599" s="271"/>
      <c r="ONF599" s="271"/>
      <c r="ONG599" s="271"/>
      <c r="ONH599" s="271"/>
      <c r="ONI599" s="395"/>
      <c r="ONJ599" s="259"/>
      <c r="ONK599" s="259"/>
      <c r="ONL599" s="394"/>
      <c r="ONM599" s="394"/>
      <c r="ONN599" s="270"/>
      <c r="ONO599" s="263"/>
      <c r="ONP599" s="271"/>
      <c r="ONQ599" s="271"/>
      <c r="ONR599" s="271"/>
      <c r="ONS599" s="271"/>
      <c r="ONT599" s="271"/>
      <c r="ONU599" s="395"/>
      <c r="ONV599" s="259"/>
      <c r="ONW599" s="259"/>
      <c r="ONX599" s="394"/>
      <c r="ONY599" s="394"/>
      <c r="ONZ599" s="270"/>
      <c r="OOA599" s="263"/>
      <c r="OOB599" s="271"/>
      <c r="OOC599" s="271"/>
      <c r="OOD599" s="271"/>
      <c r="OOE599" s="271"/>
      <c r="OOF599" s="271"/>
      <c r="OOG599" s="395"/>
      <c r="OOH599" s="259"/>
      <c r="OOI599" s="259"/>
      <c r="OOJ599" s="394"/>
      <c r="OOK599" s="394"/>
      <c r="OOL599" s="270"/>
      <c r="OOM599" s="263"/>
      <c r="OON599" s="271"/>
      <c r="OOO599" s="271"/>
      <c r="OOP599" s="271"/>
      <c r="OOQ599" s="271"/>
      <c r="OOR599" s="271"/>
      <c r="OOS599" s="395"/>
      <c r="OOT599" s="259"/>
      <c r="OOU599" s="259"/>
      <c r="OOV599" s="394"/>
      <c r="OOW599" s="394"/>
      <c r="OOX599" s="270"/>
      <c r="OOY599" s="263"/>
      <c r="OOZ599" s="271"/>
      <c r="OPA599" s="271"/>
      <c r="OPB599" s="271"/>
      <c r="OPC599" s="271"/>
      <c r="OPD599" s="271"/>
      <c r="OPE599" s="395"/>
      <c r="OPF599" s="259"/>
      <c r="OPG599" s="259"/>
      <c r="OPH599" s="394"/>
      <c r="OPI599" s="394"/>
      <c r="OPJ599" s="270"/>
      <c r="OPK599" s="263"/>
      <c r="OPL599" s="271"/>
      <c r="OPM599" s="271"/>
      <c r="OPN599" s="271"/>
      <c r="OPO599" s="271"/>
      <c r="OPP599" s="271"/>
      <c r="OPQ599" s="395"/>
      <c r="OPR599" s="259"/>
      <c r="OPS599" s="259"/>
      <c r="OPT599" s="394"/>
      <c r="OPU599" s="394"/>
      <c r="OPV599" s="270"/>
      <c r="OPW599" s="263"/>
      <c r="OPX599" s="271"/>
      <c r="OPY599" s="271"/>
      <c r="OPZ599" s="271"/>
      <c r="OQA599" s="271"/>
      <c r="OQB599" s="271"/>
      <c r="OQC599" s="395"/>
      <c r="OQD599" s="259"/>
      <c r="OQE599" s="259"/>
      <c r="OQF599" s="394"/>
      <c r="OQG599" s="394"/>
      <c r="OQH599" s="270"/>
      <c r="OQI599" s="263"/>
      <c r="OQJ599" s="271"/>
      <c r="OQK599" s="271"/>
      <c r="OQL599" s="271"/>
      <c r="OQM599" s="271"/>
      <c r="OQN599" s="271"/>
      <c r="OQO599" s="395"/>
      <c r="OQP599" s="259"/>
      <c r="OQQ599" s="259"/>
      <c r="OQR599" s="394"/>
      <c r="OQS599" s="394"/>
      <c r="OQT599" s="270"/>
      <c r="OQU599" s="263"/>
      <c r="OQV599" s="271"/>
      <c r="OQW599" s="271"/>
      <c r="OQX599" s="271"/>
      <c r="OQY599" s="271"/>
      <c r="OQZ599" s="271"/>
      <c r="ORA599" s="395"/>
      <c r="ORB599" s="259"/>
      <c r="ORC599" s="259"/>
      <c r="ORD599" s="394"/>
      <c r="ORE599" s="394"/>
      <c r="ORF599" s="270"/>
      <c r="ORG599" s="263"/>
      <c r="ORH599" s="271"/>
      <c r="ORI599" s="271"/>
      <c r="ORJ599" s="271"/>
      <c r="ORK599" s="271"/>
      <c r="ORL599" s="271"/>
      <c r="ORM599" s="395"/>
      <c r="ORN599" s="259"/>
      <c r="ORO599" s="259"/>
      <c r="ORP599" s="394"/>
      <c r="ORQ599" s="394"/>
      <c r="ORR599" s="270"/>
      <c r="ORS599" s="263"/>
      <c r="ORT599" s="271"/>
      <c r="ORU599" s="271"/>
      <c r="ORV599" s="271"/>
      <c r="ORW599" s="271"/>
      <c r="ORX599" s="271"/>
      <c r="ORY599" s="395"/>
      <c r="ORZ599" s="259"/>
      <c r="OSA599" s="259"/>
      <c r="OSB599" s="394"/>
      <c r="OSC599" s="394"/>
      <c r="OSD599" s="270"/>
      <c r="OSE599" s="263"/>
      <c r="OSF599" s="271"/>
      <c r="OSG599" s="271"/>
      <c r="OSH599" s="271"/>
      <c r="OSI599" s="271"/>
      <c r="OSJ599" s="271"/>
      <c r="OSK599" s="395"/>
      <c r="OSL599" s="259"/>
      <c r="OSM599" s="259"/>
      <c r="OSN599" s="394"/>
      <c r="OSO599" s="394"/>
      <c r="OSP599" s="270"/>
      <c r="OSQ599" s="263"/>
      <c r="OSR599" s="271"/>
      <c r="OSS599" s="271"/>
      <c r="OST599" s="271"/>
      <c r="OSU599" s="271"/>
      <c r="OSV599" s="271"/>
      <c r="OSW599" s="395"/>
      <c r="OSX599" s="259"/>
      <c r="OSY599" s="259"/>
      <c r="OSZ599" s="394"/>
      <c r="OTA599" s="394"/>
      <c r="OTB599" s="270"/>
      <c r="OTC599" s="263"/>
      <c r="OTD599" s="271"/>
      <c r="OTE599" s="271"/>
      <c r="OTF599" s="271"/>
      <c r="OTG599" s="271"/>
      <c r="OTH599" s="271"/>
      <c r="OTI599" s="395"/>
      <c r="OTJ599" s="259"/>
      <c r="OTK599" s="259"/>
      <c r="OTL599" s="394"/>
      <c r="OTM599" s="394"/>
      <c r="OTN599" s="270"/>
      <c r="OTO599" s="263"/>
      <c r="OTP599" s="271"/>
      <c r="OTQ599" s="271"/>
      <c r="OTR599" s="271"/>
      <c r="OTS599" s="271"/>
      <c r="OTT599" s="271"/>
      <c r="OTU599" s="395"/>
      <c r="OTV599" s="259"/>
      <c r="OTW599" s="259"/>
      <c r="OTX599" s="394"/>
      <c r="OTY599" s="394"/>
      <c r="OTZ599" s="270"/>
      <c r="OUA599" s="263"/>
      <c r="OUB599" s="271"/>
      <c r="OUC599" s="271"/>
      <c r="OUD599" s="271"/>
      <c r="OUE599" s="271"/>
      <c r="OUF599" s="271"/>
      <c r="OUG599" s="395"/>
      <c r="OUH599" s="259"/>
      <c r="OUI599" s="259"/>
      <c r="OUJ599" s="394"/>
      <c r="OUK599" s="394"/>
      <c r="OUL599" s="270"/>
      <c r="OUM599" s="263"/>
      <c r="OUN599" s="271"/>
      <c r="OUO599" s="271"/>
      <c r="OUP599" s="271"/>
      <c r="OUQ599" s="271"/>
      <c r="OUR599" s="271"/>
      <c r="OUS599" s="395"/>
      <c r="OUT599" s="259"/>
      <c r="OUU599" s="259"/>
      <c r="OUV599" s="394"/>
      <c r="OUW599" s="394"/>
      <c r="OUX599" s="270"/>
      <c r="OUY599" s="263"/>
      <c r="OUZ599" s="271"/>
      <c r="OVA599" s="271"/>
      <c r="OVB599" s="271"/>
      <c r="OVC599" s="271"/>
      <c r="OVD599" s="271"/>
      <c r="OVE599" s="395"/>
      <c r="OVF599" s="259"/>
      <c r="OVG599" s="259"/>
      <c r="OVH599" s="394"/>
      <c r="OVI599" s="394"/>
      <c r="OVJ599" s="270"/>
      <c r="OVK599" s="263"/>
      <c r="OVL599" s="271"/>
      <c r="OVM599" s="271"/>
      <c r="OVN599" s="271"/>
      <c r="OVO599" s="271"/>
      <c r="OVP599" s="271"/>
      <c r="OVQ599" s="395"/>
      <c r="OVR599" s="259"/>
      <c r="OVS599" s="259"/>
      <c r="OVT599" s="394"/>
      <c r="OVU599" s="394"/>
      <c r="OVV599" s="270"/>
      <c r="OVW599" s="263"/>
      <c r="OVX599" s="271"/>
      <c r="OVY599" s="271"/>
      <c r="OVZ599" s="271"/>
      <c r="OWA599" s="271"/>
      <c r="OWB599" s="271"/>
      <c r="OWC599" s="395"/>
      <c r="OWD599" s="259"/>
      <c r="OWE599" s="259"/>
      <c r="OWF599" s="394"/>
      <c r="OWG599" s="394"/>
      <c r="OWH599" s="270"/>
      <c r="OWI599" s="263"/>
      <c r="OWJ599" s="271"/>
      <c r="OWK599" s="271"/>
      <c r="OWL599" s="271"/>
      <c r="OWM599" s="271"/>
      <c r="OWN599" s="271"/>
      <c r="OWO599" s="395"/>
      <c r="OWP599" s="259"/>
      <c r="OWQ599" s="259"/>
      <c r="OWR599" s="394"/>
      <c r="OWS599" s="394"/>
      <c r="OWT599" s="270"/>
      <c r="OWU599" s="263"/>
      <c r="OWV599" s="271"/>
      <c r="OWW599" s="271"/>
      <c r="OWX599" s="271"/>
      <c r="OWY599" s="271"/>
      <c r="OWZ599" s="271"/>
      <c r="OXA599" s="395"/>
      <c r="OXB599" s="259"/>
      <c r="OXC599" s="259"/>
      <c r="OXD599" s="394"/>
      <c r="OXE599" s="394"/>
      <c r="OXF599" s="270"/>
      <c r="OXG599" s="263"/>
      <c r="OXH599" s="271"/>
      <c r="OXI599" s="271"/>
      <c r="OXJ599" s="271"/>
      <c r="OXK599" s="271"/>
      <c r="OXL599" s="271"/>
      <c r="OXM599" s="395"/>
      <c r="OXN599" s="259"/>
      <c r="OXO599" s="259"/>
      <c r="OXP599" s="394"/>
      <c r="OXQ599" s="394"/>
      <c r="OXR599" s="270"/>
      <c r="OXS599" s="263"/>
      <c r="OXT599" s="271"/>
      <c r="OXU599" s="271"/>
      <c r="OXV599" s="271"/>
      <c r="OXW599" s="271"/>
      <c r="OXX599" s="271"/>
      <c r="OXY599" s="395"/>
      <c r="OXZ599" s="259"/>
      <c r="OYA599" s="259"/>
      <c r="OYB599" s="394"/>
      <c r="OYC599" s="394"/>
      <c r="OYD599" s="270"/>
      <c r="OYE599" s="263"/>
      <c r="OYF599" s="271"/>
      <c r="OYG599" s="271"/>
      <c r="OYH599" s="271"/>
      <c r="OYI599" s="271"/>
      <c r="OYJ599" s="271"/>
      <c r="OYK599" s="395"/>
      <c r="OYL599" s="259"/>
      <c r="OYM599" s="259"/>
      <c r="OYN599" s="394"/>
      <c r="OYO599" s="394"/>
      <c r="OYP599" s="270"/>
      <c r="OYQ599" s="263"/>
      <c r="OYR599" s="271"/>
      <c r="OYS599" s="271"/>
      <c r="OYT599" s="271"/>
      <c r="OYU599" s="271"/>
      <c r="OYV599" s="271"/>
      <c r="OYW599" s="395"/>
      <c r="OYX599" s="259"/>
      <c r="OYY599" s="259"/>
      <c r="OYZ599" s="394"/>
      <c r="OZA599" s="394"/>
      <c r="OZB599" s="270"/>
      <c r="OZC599" s="263"/>
      <c r="OZD599" s="271"/>
      <c r="OZE599" s="271"/>
      <c r="OZF599" s="271"/>
      <c r="OZG599" s="271"/>
      <c r="OZH599" s="271"/>
      <c r="OZI599" s="395"/>
      <c r="OZJ599" s="259"/>
      <c r="OZK599" s="259"/>
      <c r="OZL599" s="394"/>
      <c r="OZM599" s="394"/>
      <c r="OZN599" s="270"/>
      <c r="OZO599" s="263"/>
      <c r="OZP599" s="271"/>
      <c r="OZQ599" s="271"/>
      <c r="OZR599" s="271"/>
      <c r="OZS599" s="271"/>
      <c r="OZT599" s="271"/>
      <c r="OZU599" s="395"/>
      <c r="OZV599" s="259"/>
      <c r="OZW599" s="259"/>
      <c r="OZX599" s="394"/>
      <c r="OZY599" s="394"/>
      <c r="OZZ599" s="270"/>
      <c r="PAA599" s="263"/>
      <c r="PAB599" s="271"/>
      <c r="PAC599" s="271"/>
      <c r="PAD599" s="271"/>
      <c r="PAE599" s="271"/>
      <c r="PAF599" s="271"/>
      <c r="PAG599" s="395"/>
      <c r="PAH599" s="259"/>
      <c r="PAI599" s="259"/>
      <c r="PAJ599" s="394"/>
      <c r="PAK599" s="394"/>
      <c r="PAL599" s="270"/>
      <c r="PAM599" s="263"/>
      <c r="PAN599" s="271"/>
      <c r="PAO599" s="271"/>
      <c r="PAP599" s="271"/>
      <c r="PAQ599" s="271"/>
      <c r="PAR599" s="271"/>
      <c r="PAS599" s="395"/>
      <c r="PAT599" s="259"/>
      <c r="PAU599" s="259"/>
      <c r="PAV599" s="394"/>
      <c r="PAW599" s="394"/>
      <c r="PAX599" s="270"/>
      <c r="PAY599" s="263"/>
      <c r="PAZ599" s="271"/>
      <c r="PBA599" s="271"/>
      <c r="PBB599" s="271"/>
      <c r="PBC599" s="271"/>
      <c r="PBD599" s="271"/>
      <c r="PBE599" s="395"/>
      <c r="PBF599" s="259"/>
      <c r="PBG599" s="259"/>
      <c r="PBH599" s="394"/>
      <c r="PBI599" s="394"/>
      <c r="PBJ599" s="270"/>
      <c r="PBK599" s="263"/>
      <c r="PBL599" s="271"/>
      <c r="PBM599" s="271"/>
      <c r="PBN599" s="271"/>
      <c r="PBO599" s="271"/>
      <c r="PBP599" s="271"/>
      <c r="PBQ599" s="395"/>
      <c r="PBR599" s="259"/>
      <c r="PBS599" s="259"/>
      <c r="PBT599" s="394"/>
      <c r="PBU599" s="394"/>
      <c r="PBV599" s="270"/>
      <c r="PBW599" s="263"/>
      <c r="PBX599" s="271"/>
      <c r="PBY599" s="271"/>
      <c r="PBZ599" s="271"/>
      <c r="PCA599" s="271"/>
      <c r="PCB599" s="271"/>
      <c r="PCC599" s="395"/>
      <c r="PCD599" s="259"/>
      <c r="PCE599" s="259"/>
      <c r="PCF599" s="394"/>
      <c r="PCG599" s="394"/>
      <c r="PCH599" s="270"/>
      <c r="PCI599" s="263"/>
      <c r="PCJ599" s="271"/>
      <c r="PCK599" s="271"/>
      <c r="PCL599" s="271"/>
      <c r="PCM599" s="271"/>
      <c r="PCN599" s="271"/>
      <c r="PCO599" s="395"/>
      <c r="PCP599" s="259"/>
      <c r="PCQ599" s="259"/>
      <c r="PCR599" s="394"/>
      <c r="PCS599" s="394"/>
      <c r="PCT599" s="270"/>
      <c r="PCU599" s="263"/>
      <c r="PCV599" s="271"/>
      <c r="PCW599" s="271"/>
      <c r="PCX599" s="271"/>
      <c r="PCY599" s="271"/>
      <c r="PCZ599" s="271"/>
      <c r="PDA599" s="395"/>
      <c r="PDB599" s="259"/>
      <c r="PDC599" s="259"/>
      <c r="PDD599" s="394"/>
      <c r="PDE599" s="394"/>
      <c r="PDF599" s="270"/>
      <c r="PDG599" s="263"/>
      <c r="PDH599" s="271"/>
      <c r="PDI599" s="271"/>
      <c r="PDJ599" s="271"/>
      <c r="PDK599" s="271"/>
      <c r="PDL599" s="271"/>
      <c r="PDM599" s="395"/>
      <c r="PDN599" s="259"/>
      <c r="PDO599" s="259"/>
      <c r="PDP599" s="394"/>
      <c r="PDQ599" s="394"/>
      <c r="PDR599" s="270"/>
      <c r="PDS599" s="263"/>
      <c r="PDT599" s="271"/>
      <c r="PDU599" s="271"/>
      <c r="PDV599" s="271"/>
      <c r="PDW599" s="271"/>
      <c r="PDX599" s="271"/>
      <c r="PDY599" s="395"/>
      <c r="PDZ599" s="259"/>
      <c r="PEA599" s="259"/>
      <c r="PEB599" s="394"/>
      <c r="PEC599" s="394"/>
      <c r="PED599" s="270"/>
      <c r="PEE599" s="263"/>
      <c r="PEF599" s="271"/>
      <c r="PEG599" s="271"/>
      <c r="PEH599" s="271"/>
      <c r="PEI599" s="271"/>
      <c r="PEJ599" s="271"/>
      <c r="PEK599" s="395"/>
      <c r="PEL599" s="259"/>
      <c r="PEM599" s="259"/>
      <c r="PEN599" s="394"/>
      <c r="PEO599" s="394"/>
      <c r="PEP599" s="270"/>
      <c r="PEQ599" s="263"/>
      <c r="PER599" s="271"/>
      <c r="PES599" s="271"/>
      <c r="PET599" s="271"/>
      <c r="PEU599" s="271"/>
      <c r="PEV599" s="271"/>
      <c r="PEW599" s="395"/>
      <c r="PEX599" s="259"/>
      <c r="PEY599" s="259"/>
      <c r="PEZ599" s="394"/>
      <c r="PFA599" s="394"/>
      <c r="PFB599" s="270"/>
      <c r="PFC599" s="263"/>
      <c r="PFD599" s="271"/>
      <c r="PFE599" s="271"/>
      <c r="PFF599" s="271"/>
      <c r="PFG599" s="271"/>
      <c r="PFH599" s="271"/>
      <c r="PFI599" s="395"/>
      <c r="PFJ599" s="259"/>
      <c r="PFK599" s="259"/>
      <c r="PFL599" s="394"/>
      <c r="PFM599" s="394"/>
      <c r="PFN599" s="270"/>
      <c r="PFO599" s="263"/>
      <c r="PFP599" s="271"/>
      <c r="PFQ599" s="271"/>
      <c r="PFR599" s="271"/>
      <c r="PFS599" s="271"/>
      <c r="PFT599" s="271"/>
      <c r="PFU599" s="395"/>
      <c r="PFV599" s="259"/>
      <c r="PFW599" s="259"/>
      <c r="PFX599" s="394"/>
      <c r="PFY599" s="394"/>
      <c r="PFZ599" s="270"/>
      <c r="PGA599" s="263"/>
      <c r="PGB599" s="271"/>
      <c r="PGC599" s="271"/>
      <c r="PGD599" s="271"/>
      <c r="PGE599" s="271"/>
      <c r="PGF599" s="271"/>
      <c r="PGG599" s="395"/>
      <c r="PGH599" s="259"/>
      <c r="PGI599" s="259"/>
      <c r="PGJ599" s="394"/>
      <c r="PGK599" s="394"/>
      <c r="PGL599" s="270"/>
      <c r="PGM599" s="263"/>
      <c r="PGN599" s="271"/>
      <c r="PGO599" s="271"/>
      <c r="PGP599" s="271"/>
      <c r="PGQ599" s="271"/>
      <c r="PGR599" s="271"/>
      <c r="PGS599" s="395"/>
      <c r="PGT599" s="259"/>
      <c r="PGU599" s="259"/>
      <c r="PGV599" s="394"/>
      <c r="PGW599" s="394"/>
      <c r="PGX599" s="270"/>
      <c r="PGY599" s="263"/>
      <c r="PGZ599" s="271"/>
      <c r="PHA599" s="271"/>
      <c r="PHB599" s="271"/>
      <c r="PHC599" s="271"/>
      <c r="PHD599" s="271"/>
      <c r="PHE599" s="395"/>
      <c r="PHF599" s="259"/>
      <c r="PHG599" s="259"/>
      <c r="PHH599" s="394"/>
      <c r="PHI599" s="394"/>
      <c r="PHJ599" s="270"/>
      <c r="PHK599" s="263"/>
      <c r="PHL599" s="271"/>
      <c r="PHM599" s="271"/>
      <c r="PHN599" s="271"/>
      <c r="PHO599" s="271"/>
      <c r="PHP599" s="271"/>
      <c r="PHQ599" s="395"/>
      <c r="PHR599" s="259"/>
      <c r="PHS599" s="259"/>
      <c r="PHT599" s="394"/>
      <c r="PHU599" s="394"/>
      <c r="PHV599" s="270"/>
      <c r="PHW599" s="263"/>
      <c r="PHX599" s="271"/>
      <c r="PHY599" s="271"/>
      <c r="PHZ599" s="271"/>
      <c r="PIA599" s="271"/>
      <c r="PIB599" s="271"/>
      <c r="PIC599" s="395"/>
      <c r="PID599" s="259"/>
      <c r="PIE599" s="259"/>
      <c r="PIF599" s="394"/>
      <c r="PIG599" s="394"/>
      <c r="PIH599" s="270"/>
      <c r="PII599" s="263"/>
      <c r="PIJ599" s="271"/>
      <c r="PIK599" s="271"/>
      <c r="PIL599" s="271"/>
      <c r="PIM599" s="271"/>
      <c r="PIN599" s="271"/>
      <c r="PIO599" s="395"/>
      <c r="PIP599" s="259"/>
      <c r="PIQ599" s="259"/>
      <c r="PIR599" s="394"/>
      <c r="PIS599" s="394"/>
      <c r="PIT599" s="270"/>
      <c r="PIU599" s="263"/>
      <c r="PIV599" s="271"/>
      <c r="PIW599" s="271"/>
      <c r="PIX599" s="271"/>
      <c r="PIY599" s="271"/>
      <c r="PIZ599" s="271"/>
      <c r="PJA599" s="395"/>
      <c r="PJB599" s="259"/>
      <c r="PJC599" s="259"/>
      <c r="PJD599" s="394"/>
      <c r="PJE599" s="394"/>
      <c r="PJF599" s="270"/>
      <c r="PJG599" s="263"/>
      <c r="PJH599" s="271"/>
      <c r="PJI599" s="271"/>
      <c r="PJJ599" s="271"/>
      <c r="PJK599" s="271"/>
      <c r="PJL599" s="271"/>
      <c r="PJM599" s="395"/>
      <c r="PJN599" s="259"/>
      <c r="PJO599" s="259"/>
      <c r="PJP599" s="394"/>
      <c r="PJQ599" s="394"/>
      <c r="PJR599" s="270"/>
      <c r="PJS599" s="263"/>
      <c r="PJT599" s="271"/>
      <c r="PJU599" s="271"/>
      <c r="PJV599" s="271"/>
      <c r="PJW599" s="271"/>
      <c r="PJX599" s="271"/>
      <c r="PJY599" s="395"/>
      <c r="PJZ599" s="259"/>
      <c r="PKA599" s="259"/>
      <c r="PKB599" s="394"/>
      <c r="PKC599" s="394"/>
      <c r="PKD599" s="270"/>
      <c r="PKE599" s="263"/>
      <c r="PKF599" s="271"/>
      <c r="PKG599" s="271"/>
      <c r="PKH599" s="271"/>
      <c r="PKI599" s="271"/>
      <c r="PKJ599" s="271"/>
      <c r="PKK599" s="395"/>
      <c r="PKL599" s="259"/>
      <c r="PKM599" s="259"/>
      <c r="PKN599" s="394"/>
      <c r="PKO599" s="394"/>
      <c r="PKP599" s="270"/>
      <c r="PKQ599" s="263"/>
      <c r="PKR599" s="271"/>
      <c r="PKS599" s="271"/>
      <c r="PKT599" s="271"/>
      <c r="PKU599" s="271"/>
      <c r="PKV599" s="271"/>
      <c r="PKW599" s="395"/>
      <c r="PKX599" s="259"/>
      <c r="PKY599" s="259"/>
      <c r="PKZ599" s="394"/>
      <c r="PLA599" s="394"/>
      <c r="PLB599" s="270"/>
      <c r="PLC599" s="263"/>
      <c r="PLD599" s="271"/>
      <c r="PLE599" s="271"/>
      <c r="PLF599" s="271"/>
      <c r="PLG599" s="271"/>
      <c r="PLH599" s="271"/>
      <c r="PLI599" s="395"/>
      <c r="PLJ599" s="259"/>
      <c r="PLK599" s="259"/>
      <c r="PLL599" s="394"/>
      <c r="PLM599" s="394"/>
      <c r="PLN599" s="270"/>
      <c r="PLO599" s="263"/>
      <c r="PLP599" s="271"/>
      <c r="PLQ599" s="271"/>
      <c r="PLR599" s="271"/>
      <c r="PLS599" s="271"/>
      <c r="PLT599" s="271"/>
      <c r="PLU599" s="395"/>
      <c r="PLV599" s="259"/>
      <c r="PLW599" s="259"/>
      <c r="PLX599" s="394"/>
      <c r="PLY599" s="394"/>
      <c r="PLZ599" s="270"/>
      <c r="PMA599" s="263"/>
      <c r="PMB599" s="271"/>
      <c r="PMC599" s="271"/>
      <c r="PMD599" s="271"/>
      <c r="PME599" s="271"/>
      <c r="PMF599" s="271"/>
      <c r="PMG599" s="395"/>
      <c r="PMH599" s="259"/>
      <c r="PMI599" s="259"/>
      <c r="PMJ599" s="394"/>
      <c r="PMK599" s="394"/>
      <c r="PML599" s="270"/>
      <c r="PMM599" s="263"/>
      <c r="PMN599" s="271"/>
      <c r="PMO599" s="271"/>
      <c r="PMP599" s="271"/>
      <c r="PMQ599" s="271"/>
      <c r="PMR599" s="271"/>
      <c r="PMS599" s="395"/>
      <c r="PMT599" s="259"/>
      <c r="PMU599" s="259"/>
      <c r="PMV599" s="394"/>
      <c r="PMW599" s="394"/>
      <c r="PMX599" s="270"/>
      <c r="PMY599" s="263"/>
      <c r="PMZ599" s="271"/>
      <c r="PNA599" s="271"/>
      <c r="PNB599" s="271"/>
      <c r="PNC599" s="271"/>
      <c r="PND599" s="271"/>
      <c r="PNE599" s="395"/>
      <c r="PNF599" s="259"/>
      <c r="PNG599" s="259"/>
      <c r="PNH599" s="394"/>
      <c r="PNI599" s="394"/>
      <c r="PNJ599" s="270"/>
      <c r="PNK599" s="263"/>
      <c r="PNL599" s="271"/>
      <c r="PNM599" s="271"/>
      <c r="PNN599" s="271"/>
      <c r="PNO599" s="271"/>
      <c r="PNP599" s="271"/>
      <c r="PNQ599" s="395"/>
      <c r="PNR599" s="259"/>
      <c r="PNS599" s="259"/>
      <c r="PNT599" s="394"/>
      <c r="PNU599" s="394"/>
      <c r="PNV599" s="270"/>
      <c r="PNW599" s="263"/>
      <c r="PNX599" s="271"/>
      <c r="PNY599" s="271"/>
      <c r="PNZ599" s="271"/>
      <c r="POA599" s="271"/>
      <c r="POB599" s="271"/>
      <c r="POC599" s="395"/>
      <c r="POD599" s="259"/>
      <c r="POE599" s="259"/>
      <c r="POF599" s="394"/>
      <c r="POG599" s="394"/>
      <c r="POH599" s="270"/>
      <c r="POI599" s="263"/>
      <c r="POJ599" s="271"/>
      <c r="POK599" s="271"/>
      <c r="POL599" s="271"/>
      <c r="POM599" s="271"/>
      <c r="PON599" s="271"/>
      <c r="POO599" s="395"/>
      <c r="POP599" s="259"/>
      <c r="POQ599" s="259"/>
      <c r="POR599" s="394"/>
      <c r="POS599" s="394"/>
      <c r="POT599" s="270"/>
      <c r="POU599" s="263"/>
      <c r="POV599" s="271"/>
      <c r="POW599" s="271"/>
      <c r="POX599" s="271"/>
      <c r="POY599" s="271"/>
      <c r="POZ599" s="271"/>
      <c r="PPA599" s="395"/>
      <c r="PPB599" s="259"/>
      <c r="PPC599" s="259"/>
      <c r="PPD599" s="394"/>
      <c r="PPE599" s="394"/>
      <c r="PPF599" s="270"/>
      <c r="PPG599" s="263"/>
      <c r="PPH599" s="271"/>
      <c r="PPI599" s="271"/>
      <c r="PPJ599" s="271"/>
      <c r="PPK599" s="271"/>
      <c r="PPL599" s="271"/>
      <c r="PPM599" s="395"/>
      <c r="PPN599" s="259"/>
      <c r="PPO599" s="259"/>
      <c r="PPP599" s="394"/>
      <c r="PPQ599" s="394"/>
      <c r="PPR599" s="270"/>
      <c r="PPS599" s="263"/>
      <c r="PPT599" s="271"/>
      <c r="PPU599" s="271"/>
      <c r="PPV599" s="271"/>
      <c r="PPW599" s="271"/>
      <c r="PPX599" s="271"/>
      <c r="PPY599" s="395"/>
      <c r="PPZ599" s="259"/>
      <c r="PQA599" s="259"/>
      <c r="PQB599" s="394"/>
      <c r="PQC599" s="394"/>
      <c r="PQD599" s="270"/>
      <c r="PQE599" s="263"/>
      <c r="PQF599" s="271"/>
      <c r="PQG599" s="271"/>
      <c r="PQH599" s="271"/>
      <c r="PQI599" s="271"/>
      <c r="PQJ599" s="271"/>
      <c r="PQK599" s="395"/>
      <c r="PQL599" s="259"/>
      <c r="PQM599" s="259"/>
      <c r="PQN599" s="394"/>
      <c r="PQO599" s="394"/>
      <c r="PQP599" s="270"/>
      <c r="PQQ599" s="263"/>
      <c r="PQR599" s="271"/>
      <c r="PQS599" s="271"/>
      <c r="PQT599" s="271"/>
      <c r="PQU599" s="271"/>
      <c r="PQV599" s="271"/>
      <c r="PQW599" s="395"/>
      <c r="PQX599" s="259"/>
      <c r="PQY599" s="259"/>
      <c r="PQZ599" s="394"/>
      <c r="PRA599" s="394"/>
      <c r="PRB599" s="270"/>
      <c r="PRC599" s="263"/>
      <c r="PRD599" s="271"/>
      <c r="PRE599" s="271"/>
      <c r="PRF599" s="271"/>
      <c r="PRG599" s="271"/>
      <c r="PRH599" s="271"/>
      <c r="PRI599" s="395"/>
      <c r="PRJ599" s="259"/>
      <c r="PRK599" s="259"/>
      <c r="PRL599" s="394"/>
      <c r="PRM599" s="394"/>
      <c r="PRN599" s="270"/>
      <c r="PRO599" s="263"/>
      <c r="PRP599" s="271"/>
      <c r="PRQ599" s="271"/>
      <c r="PRR599" s="271"/>
      <c r="PRS599" s="271"/>
      <c r="PRT599" s="271"/>
      <c r="PRU599" s="395"/>
      <c r="PRV599" s="259"/>
      <c r="PRW599" s="259"/>
      <c r="PRX599" s="394"/>
      <c r="PRY599" s="394"/>
      <c r="PRZ599" s="270"/>
      <c r="PSA599" s="263"/>
      <c r="PSB599" s="271"/>
      <c r="PSC599" s="271"/>
      <c r="PSD599" s="271"/>
      <c r="PSE599" s="271"/>
      <c r="PSF599" s="271"/>
      <c r="PSG599" s="395"/>
      <c r="PSH599" s="259"/>
      <c r="PSI599" s="259"/>
      <c r="PSJ599" s="394"/>
      <c r="PSK599" s="394"/>
      <c r="PSL599" s="270"/>
      <c r="PSM599" s="263"/>
      <c r="PSN599" s="271"/>
      <c r="PSO599" s="271"/>
      <c r="PSP599" s="271"/>
      <c r="PSQ599" s="271"/>
      <c r="PSR599" s="271"/>
      <c r="PSS599" s="395"/>
      <c r="PST599" s="259"/>
      <c r="PSU599" s="259"/>
      <c r="PSV599" s="394"/>
      <c r="PSW599" s="394"/>
      <c r="PSX599" s="270"/>
      <c r="PSY599" s="263"/>
      <c r="PSZ599" s="271"/>
      <c r="PTA599" s="271"/>
      <c r="PTB599" s="271"/>
      <c r="PTC599" s="271"/>
      <c r="PTD599" s="271"/>
      <c r="PTE599" s="395"/>
      <c r="PTF599" s="259"/>
      <c r="PTG599" s="259"/>
      <c r="PTH599" s="394"/>
      <c r="PTI599" s="394"/>
      <c r="PTJ599" s="270"/>
      <c r="PTK599" s="263"/>
      <c r="PTL599" s="271"/>
      <c r="PTM599" s="271"/>
      <c r="PTN599" s="271"/>
      <c r="PTO599" s="271"/>
      <c r="PTP599" s="271"/>
      <c r="PTQ599" s="395"/>
      <c r="PTR599" s="259"/>
      <c r="PTS599" s="259"/>
      <c r="PTT599" s="394"/>
      <c r="PTU599" s="394"/>
      <c r="PTV599" s="270"/>
      <c r="PTW599" s="263"/>
      <c r="PTX599" s="271"/>
      <c r="PTY599" s="271"/>
      <c r="PTZ599" s="271"/>
      <c r="PUA599" s="271"/>
      <c r="PUB599" s="271"/>
      <c r="PUC599" s="395"/>
      <c r="PUD599" s="259"/>
      <c r="PUE599" s="259"/>
      <c r="PUF599" s="394"/>
      <c r="PUG599" s="394"/>
      <c r="PUH599" s="270"/>
      <c r="PUI599" s="263"/>
      <c r="PUJ599" s="271"/>
      <c r="PUK599" s="271"/>
      <c r="PUL599" s="271"/>
      <c r="PUM599" s="271"/>
      <c r="PUN599" s="271"/>
      <c r="PUO599" s="395"/>
      <c r="PUP599" s="259"/>
      <c r="PUQ599" s="259"/>
      <c r="PUR599" s="394"/>
      <c r="PUS599" s="394"/>
      <c r="PUT599" s="270"/>
      <c r="PUU599" s="263"/>
      <c r="PUV599" s="271"/>
      <c r="PUW599" s="271"/>
      <c r="PUX599" s="271"/>
      <c r="PUY599" s="271"/>
      <c r="PUZ599" s="271"/>
      <c r="PVA599" s="395"/>
      <c r="PVB599" s="259"/>
      <c r="PVC599" s="259"/>
      <c r="PVD599" s="394"/>
      <c r="PVE599" s="394"/>
      <c r="PVF599" s="270"/>
      <c r="PVG599" s="263"/>
      <c r="PVH599" s="271"/>
      <c r="PVI599" s="271"/>
      <c r="PVJ599" s="271"/>
      <c r="PVK599" s="271"/>
      <c r="PVL599" s="271"/>
      <c r="PVM599" s="395"/>
      <c r="PVN599" s="259"/>
      <c r="PVO599" s="259"/>
      <c r="PVP599" s="394"/>
      <c r="PVQ599" s="394"/>
      <c r="PVR599" s="270"/>
      <c r="PVS599" s="263"/>
      <c r="PVT599" s="271"/>
      <c r="PVU599" s="271"/>
      <c r="PVV599" s="271"/>
      <c r="PVW599" s="271"/>
      <c r="PVX599" s="271"/>
      <c r="PVY599" s="395"/>
      <c r="PVZ599" s="259"/>
      <c r="PWA599" s="259"/>
      <c r="PWB599" s="394"/>
      <c r="PWC599" s="394"/>
      <c r="PWD599" s="270"/>
      <c r="PWE599" s="263"/>
      <c r="PWF599" s="271"/>
      <c r="PWG599" s="271"/>
      <c r="PWH599" s="271"/>
      <c r="PWI599" s="271"/>
      <c r="PWJ599" s="271"/>
      <c r="PWK599" s="395"/>
      <c r="PWL599" s="259"/>
      <c r="PWM599" s="259"/>
      <c r="PWN599" s="394"/>
      <c r="PWO599" s="394"/>
      <c r="PWP599" s="270"/>
      <c r="PWQ599" s="263"/>
      <c r="PWR599" s="271"/>
      <c r="PWS599" s="271"/>
      <c r="PWT599" s="271"/>
      <c r="PWU599" s="271"/>
      <c r="PWV599" s="271"/>
      <c r="PWW599" s="395"/>
      <c r="PWX599" s="259"/>
      <c r="PWY599" s="259"/>
      <c r="PWZ599" s="394"/>
      <c r="PXA599" s="394"/>
      <c r="PXB599" s="270"/>
      <c r="PXC599" s="263"/>
      <c r="PXD599" s="271"/>
      <c r="PXE599" s="271"/>
      <c r="PXF599" s="271"/>
      <c r="PXG599" s="271"/>
      <c r="PXH599" s="271"/>
      <c r="PXI599" s="395"/>
      <c r="PXJ599" s="259"/>
      <c r="PXK599" s="259"/>
      <c r="PXL599" s="394"/>
      <c r="PXM599" s="394"/>
      <c r="PXN599" s="270"/>
      <c r="PXO599" s="263"/>
      <c r="PXP599" s="271"/>
      <c r="PXQ599" s="271"/>
      <c r="PXR599" s="271"/>
      <c r="PXS599" s="271"/>
      <c r="PXT599" s="271"/>
      <c r="PXU599" s="395"/>
      <c r="PXV599" s="259"/>
      <c r="PXW599" s="259"/>
      <c r="PXX599" s="394"/>
      <c r="PXY599" s="394"/>
      <c r="PXZ599" s="270"/>
      <c r="PYA599" s="263"/>
      <c r="PYB599" s="271"/>
      <c r="PYC599" s="271"/>
      <c r="PYD599" s="271"/>
      <c r="PYE599" s="271"/>
      <c r="PYF599" s="271"/>
      <c r="PYG599" s="395"/>
      <c r="PYH599" s="259"/>
      <c r="PYI599" s="259"/>
      <c r="PYJ599" s="394"/>
      <c r="PYK599" s="394"/>
      <c r="PYL599" s="270"/>
      <c r="PYM599" s="263"/>
      <c r="PYN599" s="271"/>
      <c r="PYO599" s="271"/>
      <c r="PYP599" s="271"/>
      <c r="PYQ599" s="271"/>
      <c r="PYR599" s="271"/>
      <c r="PYS599" s="395"/>
      <c r="PYT599" s="259"/>
      <c r="PYU599" s="259"/>
      <c r="PYV599" s="394"/>
      <c r="PYW599" s="394"/>
      <c r="PYX599" s="270"/>
      <c r="PYY599" s="263"/>
      <c r="PYZ599" s="271"/>
      <c r="PZA599" s="271"/>
      <c r="PZB599" s="271"/>
      <c r="PZC599" s="271"/>
      <c r="PZD599" s="271"/>
      <c r="PZE599" s="395"/>
      <c r="PZF599" s="259"/>
      <c r="PZG599" s="259"/>
      <c r="PZH599" s="394"/>
      <c r="PZI599" s="394"/>
      <c r="PZJ599" s="270"/>
      <c r="PZK599" s="263"/>
      <c r="PZL599" s="271"/>
      <c r="PZM599" s="271"/>
      <c r="PZN599" s="271"/>
      <c r="PZO599" s="271"/>
      <c r="PZP599" s="271"/>
      <c r="PZQ599" s="395"/>
      <c r="PZR599" s="259"/>
      <c r="PZS599" s="259"/>
      <c r="PZT599" s="394"/>
      <c r="PZU599" s="394"/>
      <c r="PZV599" s="270"/>
      <c r="PZW599" s="263"/>
      <c r="PZX599" s="271"/>
      <c r="PZY599" s="271"/>
      <c r="PZZ599" s="271"/>
      <c r="QAA599" s="271"/>
      <c r="QAB599" s="271"/>
      <c r="QAC599" s="395"/>
      <c r="QAD599" s="259"/>
      <c r="QAE599" s="259"/>
      <c r="QAF599" s="394"/>
      <c r="QAG599" s="394"/>
      <c r="QAH599" s="270"/>
      <c r="QAI599" s="263"/>
      <c r="QAJ599" s="271"/>
      <c r="QAK599" s="271"/>
      <c r="QAL599" s="271"/>
      <c r="QAM599" s="271"/>
      <c r="QAN599" s="271"/>
      <c r="QAO599" s="395"/>
      <c r="QAP599" s="259"/>
      <c r="QAQ599" s="259"/>
      <c r="QAR599" s="394"/>
      <c r="QAS599" s="394"/>
      <c r="QAT599" s="270"/>
      <c r="QAU599" s="263"/>
      <c r="QAV599" s="271"/>
      <c r="QAW599" s="271"/>
      <c r="QAX599" s="271"/>
      <c r="QAY599" s="271"/>
      <c r="QAZ599" s="271"/>
      <c r="QBA599" s="395"/>
      <c r="QBB599" s="259"/>
      <c r="QBC599" s="259"/>
      <c r="QBD599" s="394"/>
      <c r="QBE599" s="394"/>
      <c r="QBF599" s="270"/>
      <c r="QBG599" s="263"/>
      <c r="QBH599" s="271"/>
      <c r="QBI599" s="271"/>
      <c r="QBJ599" s="271"/>
      <c r="QBK599" s="271"/>
      <c r="QBL599" s="271"/>
      <c r="QBM599" s="395"/>
      <c r="QBN599" s="259"/>
      <c r="QBO599" s="259"/>
      <c r="QBP599" s="394"/>
      <c r="QBQ599" s="394"/>
      <c r="QBR599" s="270"/>
      <c r="QBS599" s="263"/>
      <c r="QBT599" s="271"/>
      <c r="QBU599" s="271"/>
      <c r="QBV599" s="271"/>
      <c r="QBW599" s="271"/>
      <c r="QBX599" s="271"/>
      <c r="QBY599" s="395"/>
      <c r="QBZ599" s="259"/>
      <c r="QCA599" s="259"/>
      <c r="QCB599" s="394"/>
      <c r="QCC599" s="394"/>
      <c r="QCD599" s="270"/>
      <c r="QCE599" s="263"/>
      <c r="QCF599" s="271"/>
      <c r="QCG599" s="271"/>
      <c r="QCH599" s="271"/>
      <c r="QCI599" s="271"/>
      <c r="QCJ599" s="271"/>
      <c r="QCK599" s="395"/>
      <c r="QCL599" s="259"/>
      <c r="QCM599" s="259"/>
      <c r="QCN599" s="394"/>
      <c r="QCO599" s="394"/>
      <c r="QCP599" s="270"/>
      <c r="QCQ599" s="263"/>
      <c r="QCR599" s="271"/>
      <c r="QCS599" s="271"/>
      <c r="QCT599" s="271"/>
      <c r="QCU599" s="271"/>
      <c r="QCV599" s="271"/>
      <c r="QCW599" s="395"/>
      <c r="QCX599" s="259"/>
      <c r="QCY599" s="259"/>
      <c r="QCZ599" s="394"/>
      <c r="QDA599" s="394"/>
      <c r="QDB599" s="270"/>
      <c r="QDC599" s="263"/>
      <c r="QDD599" s="271"/>
      <c r="QDE599" s="271"/>
      <c r="QDF599" s="271"/>
      <c r="QDG599" s="271"/>
      <c r="QDH599" s="271"/>
      <c r="QDI599" s="395"/>
      <c r="QDJ599" s="259"/>
      <c r="QDK599" s="259"/>
      <c r="QDL599" s="394"/>
      <c r="QDM599" s="394"/>
      <c r="QDN599" s="270"/>
      <c r="QDO599" s="263"/>
      <c r="QDP599" s="271"/>
      <c r="QDQ599" s="271"/>
      <c r="QDR599" s="271"/>
      <c r="QDS599" s="271"/>
      <c r="QDT599" s="271"/>
      <c r="QDU599" s="395"/>
      <c r="QDV599" s="259"/>
      <c r="QDW599" s="259"/>
      <c r="QDX599" s="394"/>
      <c r="QDY599" s="394"/>
      <c r="QDZ599" s="270"/>
      <c r="QEA599" s="263"/>
      <c r="QEB599" s="271"/>
      <c r="QEC599" s="271"/>
      <c r="QED599" s="271"/>
      <c r="QEE599" s="271"/>
      <c r="QEF599" s="271"/>
      <c r="QEG599" s="395"/>
      <c r="QEH599" s="259"/>
      <c r="QEI599" s="259"/>
      <c r="QEJ599" s="394"/>
      <c r="QEK599" s="394"/>
      <c r="QEL599" s="270"/>
      <c r="QEM599" s="263"/>
      <c r="QEN599" s="271"/>
      <c r="QEO599" s="271"/>
      <c r="QEP599" s="271"/>
      <c r="QEQ599" s="271"/>
      <c r="QER599" s="271"/>
      <c r="QES599" s="395"/>
      <c r="QET599" s="259"/>
      <c r="QEU599" s="259"/>
      <c r="QEV599" s="394"/>
      <c r="QEW599" s="394"/>
      <c r="QEX599" s="270"/>
      <c r="QEY599" s="263"/>
      <c r="QEZ599" s="271"/>
      <c r="QFA599" s="271"/>
      <c r="QFB599" s="271"/>
      <c r="QFC599" s="271"/>
      <c r="QFD599" s="271"/>
      <c r="QFE599" s="395"/>
      <c r="QFF599" s="259"/>
      <c r="QFG599" s="259"/>
      <c r="QFH599" s="394"/>
      <c r="QFI599" s="394"/>
      <c r="QFJ599" s="270"/>
      <c r="QFK599" s="263"/>
      <c r="QFL599" s="271"/>
      <c r="QFM599" s="271"/>
      <c r="QFN599" s="271"/>
      <c r="QFO599" s="271"/>
      <c r="QFP599" s="271"/>
      <c r="QFQ599" s="395"/>
      <c r="QFR599" s="259"/>
      <c r="QFS599" s="259"/>
      <c r="QFT599" s="394"/>
      <c r="QFU599" s="394"/>
      <c r="QFV599" s="270"/>
      <c r="QFW599" s="263"/>
      <c r="QFX599" s="271"/>
      <c r="QFY599" s="271"/>
      <c r="QFZ599" s="271"/>
      <c r="QGA599" s="271"/>
      <c r="QGB599" s="271"/>
      <c r="QGC599" s="395"/>
      <c r="QGD599" s="259"/>
      <c r="QGE599" s="259"/>
      <c r="QGF599" s="394"/>
      <c r="QGG599" s="394"/>
      <c r="QGH599" s="270"/>
      <c r="QGI599" s="263"/>
      <c r="QGJ599" s="271"/>
      <c r="QGK599" s="271"/>
      <c r="QGL599" s="271"/>
      <c r="QGM599" s="271"/>
      <c r="QGN599" s="271"/>
      <c r="QGO599" s="395"/>
      <c r="QGP599" s="259"/>
      <c r="QGQ599" s="259"/>
      <c r="QGR599" s="394"/>
      <c r="QGS599" s="394"/>
      <c r="QGT599" s="270"/>
      <c r="QGU599" s="263"/>
      <c r="QGV599" s="271"/>
      <c r="QGW599" s="271"/>
      <c r="QGX599" s="271"/>
      <c r="QGY599" s="271"/>
      <c r="QGZ599" s="271"/>
      <c r="QHA599" s="395"/>
      <c r="QHB599" s="259"/>
      <c r="QHC599" s="259"/>
      <c r="QHD599" s="394"/>
      <c r="QHE599" s="394"/>
      <c r="QHF599" s="270"/>
      <c r="QHG599" s="263"/>
      <c r="QHH599" s="271"/>
      <c r="QHI599" s="271"/>
      <c r="QHJ599" s="271"/>
      <c r="QHK599" s="271"/>
      <c r="QHL599" s="271"/>
      <c r="QHM599" s="395"/>
      <c r="QHN599" s="259"/>
      <c r="QHO599" s="259"/>
      <c r="QHP599" s="394"/>
      <c r="QHQ599" s="394"/>
      <c r="QHR599" s="270"/>
      <c r="QHS599" s="263"/>
      <c r="QHT599" s="271"/>
      <c r="QHU599" s="271"/>
      <c r="QHV599" s="271"/>
      <c r="QHW599" s="271"/>
      <c r="QHX599" s="271"/>
      <c r="QHY599" s="395"/>
      <c r="QHZ599" s="259"/>
      <c r="QIA599" s="259"/>
      <c r="QIB599" s="394"/>
      <c r="QIC599" s="394"/>
      <c r="QID599" s="270"/>
      <c r="QIE599" s="263"/>
      <c r="QIF599" s="271"/>
      <c r="QIG599" s="271"/>
      <c r="QIH599" s="271"/>
      <c r="QII599" s="271"/>
      <c r="QIJ599" s="271"/>
      <c r="QIK599" s="395"/>
      <c r="QIL599" s="259"/>
      <c r="QIM599" s="259"/>
      <c r="QIN599" s="394"/>
      <c r="QIO599" s="394"/>
      <c r="QIP599" s="270"/>
      <c r="QIQ599" s="263"/>
      <c r="QIR599" s="271"/>
      <c r="QIS599" s="271"/>
      <c r="QIT599" s="271"/>
      <c r="QIU599" s="271"/>
      <c r="QIV599" s="271"/>
      <c r="QIW599" s="395"/>
      <c r="QIX599" s="259"/>
      <c r="QIY599" s="259"/>
      <c r="QIZ599" s="394"/>
      <c r="QJA599" s="394"/>
      <c r="QJB599" s="270"/>
      <c r="QJC599" s="263"/>
      <c r="QJD599" s="271"/>
      <c r="QJE599" s="271"/>
      <c r="QJF599" s="271"/>
      <c r="QJG599" s="271"/>
      <c r="QJH599" s="271"/>
      <c r="QJI599" s="395"/>
      <c r="QJJ599" s="259"/>
      <c r="QJK599" s="259"/>
      <c r="QJL599" s="394"/>
      <c r="QJM599" s="394"/>
      <c r="QJN599" s="270"/>
      <c r="QJO599" s="263"/>
      <c r="QJP599" s="271"/>
      <c r="QJQ599" s="271"/>
      <c r="QJR599" s="271"/>
      <c r="QJS599" s="271"/>
      <c r="QJT599" s="271"/>
      <c r="QJU599" s="395"/>
      <c r="QJV599" s="259"/>
      <c r="QJW599" s="259"/>
      <c r="QJX599" s="394"/>
      <c r="QJY599" s="394"/>
      <c r="QJZ599" s="270"/>
      <c r="QKA599" s="263"/>
      <c r="QKB599" s="271"/>
      <c r="QKC599" s="271"/>
      <c r="QKD599" s="271"/>
      <c r="QKE599" s="271"/>
      <c r="QKF599" s="271"/>
      <c r="QKG599" s="395"/>
      <c r="QKH599" s="259"/>
      <c r="QKI599" s="259"/>
      <c r="QKJ599" s="394"/>
      <c r="QKK599" s="394"/>
      <c r="QKL599" s="270"/>
      <c r="QKM599" s="263"/>
      <c r="QKN599" s="271"/>
      <c r="QKO599" s="271"/>
      <c r="QKP599" s="271"/>
      <c r="QKQ599" s="271"/>
      <c r="QKR599" s="271"/>
      <c r="QKS599" s="395"/>
      <c r="QKT599" s="259"/>
      <c r="QKU599" s="259"/>
      <c r="QKV599" s="394"/>
      <c r="QKW599" s="394"/>
      <c r="QKX599" s="270"/>
      <c r="QKY599" s="263"/>
      <c r="QKZ599" s="271"/>
      <c r="QLA599" s="271"/>
      <c r="QLB599" s="271"/>
      <c r="QLC599" s="271"/>
      <c r="QLD599" s="271"/>
      <c r="QLE599" s="395"/>
      <c r="QLF599" s="259"/>
      <c r="QLG599" s="259"/>
      <c r="QLH599" s="394"/>
      <c r="QLI599" s="394"/>
      <c r="QLJ599" s="270"/>
      <c r="QLK599" s="263"/>
      <c r="QLL599" s="271"/>
      <c r="QLM599" s="271"/>
      <c r="QLN599" s="271"/>
      <c r="QLO599" s="271"/>
      <c r="QLP599" s="271"/>
      <c r="QLQ599" s="395"/>
      <c r="QLR599" s="259"/>
      <c r="QLS599" s="259"/>
      <c r="QLT599" s="394"/>
      <c r="QLU599" s="394"/>
      <c r="QLV599" s="270"/>
      <c r="QLW599" s="263"/>
      <c r="QLX599" s="271"/>
      <c r="QLY599" s="271"/>
      <c r="QLZ599" s="271"/>
      <c r="QMA599" s="271"/>
      <c r="QMB599" s="271"/>
      <c r="QMC599" s="395"/>
      <c r="QMD599" s="259"/>
      <c r="QME599" s="259"/>
      <c r="QMF599" s="394"/>
      <c r="QMG599" s="394"/>
      <c r="QMH599" s="270"/>
      <c r="QMI599" s="263"/>
      <c r="QMJ599" s="271"/>
      <c r="QMK599" s="271"/>
      <c r="QML599" s="271"/>
      <c r="QMM599" s="271"/>
      <c r="QMN599" s="271"/>
      <c r="QMO599" s="395"/>
      <c r="QMP599" s="259"/>
      <c r="QMQ599" s="259"/>
      <c r="QMR599" s="394"/>
      <c r="QMS599" s="394"/>
      <c r="QMT599" s="270"/>
      <c r="QMU599" s="263"/>
      <c r="QMV599" s="271"/>
      <c r="QMW599" s="271"/>
      <c r="QMX599" s="271"/>
      <c r="QMY599" s="271"/>
      <c r="QMZ599" s="271"/>
      <c r="QNA599" s="395"/>
      <c r="QNB599" s="259"/>
      <c r="QNC599" s="259"/>
      <c r="QND599" s="394"/>
      <c r="QNE599" s="394"/>
      <c r="QNF599" s="270"/>
      <c r="QNG599" s="263"/>
      <c r="QNH599" s="271"/>
      <c r="QNI599" s="271"/>
      <c r="QNJ599" s="271"/>
      <c r="QNK599" s="271"/>
      <c r="QNL599" s="271"/>
      <c r="QNM599" s="395"/>
      <c r="QNN599" s="259"/>
      <c r="QNO599" s="259"/>
      <c r="QNP599" s="394"/>
      <c r="QNQ599" s="394"/>
      <c r="QNR599" s="270"/>
      <c r="QNS599" s="263"/>
      <c r="QNT599" s="271"/>
      <c r="QNU599" s="271"/>
      <c r="QNV599" s="271"/>
      <c r="QNW599" s="271"/>
      <c r="QNX599" s="271"/>
      <c r="QNY599" s="395"/>
      <c r="QNZ599" s="259"/>
      <c r="QOA599" s="259"/>
      <c r="QOB599" s="394"/>
      <c r="QOC599" s="394"/>
      <c r="QOD599" s="270"/>
      <c r="QOE599" s="263"/>
      <c r="QOF599" s="271"/>
      <c r="QOG599" s="271"/>
      <c r="QOH599" s="271"/>
      <c r="QOI599" s="271"/>
      <c r="QOJ599" s="271"/>
      <c r="QOK599" s="395"/>
      <c r="QOL599" s="259"/>
      <c r="QOM599" s="259"/>
      <c r="QON599" s="394"/>
      <c r="QOO599" s="394"/>
      <c r="QOP599" s="270"/>
      <c r="QOQ599" s="263"/>
      <c r="QOR599" s="271"/>
      <c r="QOS599" s="271"/>
      <c r="QOT599" s="271"/>
      <c r="QOU599" s="271"/>
      <c r="QOV599" s="271"/>
      <c r="QOW599" s="395"/>
      <c r="QOX599" s="259"/>
      <c r="QOY599" s="259"/>
      <c r="QOZ599" s="394"/>
      <c r="QPA599" s="394"/>
      <c r="QPB599" s="270"/>
      <c r="QPC599" s="263"/>
      <c r="QPD599" s="271"/>
      <c r="QPE599" s="271"/>
      <c r="QPF599" s="271"/>
      <c r="QPG599" s="271"/>
      <c r="QPH599" s="271"/>
      <c r="QPI599" s="395"/>
      <c r="QPJ599" s="259"/>
      <c r="QPK599" s="259"/>
      <c r="QPL599" s="394"/>
      <c r="QPM599" s="394"/>
      <c r="QPN599" s="270"/>
      <c r="QPO599" s="263"/>
      <c r="QPP599" s="271"/>
      <c r="QPQ599" s="271"/>
      <c r="QPR599" s="271"/>
      <c r="QPS599" s="271"/>
      <c r="QPT599" s="271"/>
      <c r="QPU599" s="395"/>
      <c r="QPV599" s="259"/>
      <c r="QPW599" s="259"/>
      <c r="QPX599" s="394"/>
      <c r="QPY599" s="394"/>
      <c r="QPZ599" s="270"/>
      <c r="QQA599" s="263"/>
      <c r="QQB599" s="271"/>
      <c r="QQC599" s="271"/>
      <c r="QQD599" s="271"/>
      <c r="QQE599" s="271"/>
      <c r="QQF599" s="271"/>
      <c r="QQG599" s="395"/>
      <c r="QQH599" s="259"/>
      <c r="QQI599" s="259"/>
      <c r="QQJ599" s="394"/>
      <c r="QQK599" s="394"/>
      <c r="QQL599" s="270"/>
      <c r="QQM599" s="263"/>
      <c r="QQN599" s="271"/>
      <c r="QQO599" s="271"/>
      <c r="QQP599" s="271"/>
      <c r="QQQ599" s="271"/>
      <c r="QQR599" s="271"/>
      <c r="QQS599" s="395"/>
      <c r="QQT599" s="259"/>
      <c r="QQU599" s="259"/>
      <c r="QQV599" s="394"/>
      <c r="QQW599" s="394"/>
      <c r="QQX599" s="270"/>
      <c r="QQY599" s="263"/>
      <c r="QQZ599" s="271"/>
      <c r="QRA599" s="271"/>
      <c r="QRB599" s="271"/>
      <c r="QRC599" s="271"/>
      <c r="QRD599" s="271"/>
      <c r="QRE599" s="395"/>
      <c r="QRF599" s="259"/>
      <c r="QRG599" s="259"/>
      <c r="QRH599" s="394"/>
      <c r="QRI599" s="394"/>
      <c r="QRJ599" s="270"/>
      <c r="QRK599" s="263"/>
      <c r="QRL599" s="271"/>
      <c r="QRM599" s="271"/>
      <c r="QRN599" s="271"/>
      <c r="QRO599" s="271"/>
      <c r="QRP599" s="271"/>
      <c r="QRQ599" s="395"/>
      <c r="QRR599" s="259"/>
      <c r="QRS599" s="259"/>
      <c r="QRT599" s="394"/>
      <c r="QRU599" s="394"/>
      <c r="QRV599" s="270"/>
      <c r="QRW599" s="263"/>
      <c r="QRX599" s="271"/>
      <c r="QRY599" s="271"/>
      <c r="QRZ599" s="271"/>
      <c r="QSA599" s="271"/>
      <c r="QSB599" s="271"/>
      <c r="QSC599" s="395"/>
      <c r="QSD599" s="259"/>
      <c r="QSE599" s="259"/>
      <c r="QSF599" s="394"/>
      <c r="QSG599" s="394"/>
      <c r="QSH599" s="270"/>
      <c r="QSI599" s="263"/>
      <c r="QSJ599" s="271"/>
      <c r="QSK599" s="271"/>
      <c r="QSL599" s="271"/>
      <c r="QSM599" s="271"/>
      <c r="QSN599" s="271"/>
      <c r="QSO599" s="395"/>
      <c r="QSP599" s="259"/>
      <c r="QSQ599" s="259"/>
      <c r="QSR599" s="394"/>
      <c r="QSS599" s="394"/>
      <c r="QST599" s="270"/>
      <c r="QSU599" s="263"/>
      <c r="QSV599" s="271"/>
      <c r="QSW599" s="271"/>
      <c r="QSX599" s="271"/>
      <c r="QSY599" s="271"/>
      <c r="QSZ599" s="271"/>
      <c r="QTA599" s="395"/>
      <c r="QTB599" s="259"/>
      <c r="QTC599" s="259"/>
      <c r="QTD599" s="394"/>
      <c r="QTE599" s="394"/>
      <c r="QTF599" s="270"/>
      <c r="QTG599" s="263"/>
      <c r="QTH599" s="271"/>
      <c r="QTI599" s="271"/>
      <c r="QTJ599" s="271"/>
      <c r="QTK599" s="271"/>
      <c r="QTL599" s="271"/>
      <c r="QTM599" s="395"/>
      <c r="QTN599" s="259"/>
      <c r="QTO599" s="259"/>
      <c r="QTP599" s="394"/>
      <c r="QTQ599" s="394"/>
      <c r="QTR599" s="270"/>
      <c r="QTS599" s="263"/>
      <c r="QTT599" s="271"/>
      <c r="QTU599" s="271"/>
      <c r="QTV599" s="271"/>
      <c r="QTW599" s="271"/>
      <c r="QTX599" s="271"/>
      <c r="QTY599" s="395"/>
      <c r="QTZ599" s="259"/>
      <c r="QUA599" s="259"/>
      <c r="QUB599" s="394"/>
      <c r="QUC599" s="394"/>
      <c r="QUD599" s="270"/>
      <c r="QUE599" s="263"/>
      <c r="QUF599" s="271"/>
      <c r="QUG599" s="271"/>
      <c r="QUH599" s="271"/>
      <c r="QUI599" s="271"/>
      <c r="QUJ599" s="271"/>
      <c r="QUK599" s="395"/>
      <c r="QUL599" s="259"/>
      <c r="QUM599" s="259"/>
      <c r="QUN599" s="394"/>
      <c r="QUO599" s="394"/>
      <c r="QUP599" s="270"/>
      <c r="QUQ599" s="263"/>
      <c r="QUR599" s="271"/>
      <c r="QUS599" s="271"/>
      <c r="QUT599" s="271"/>
      <c r="QUU599" s="271"/>
      <c r="QUV599" s="271"/>
      <c r="QUW599" s="395"/>
      <c r="QUX599" s="259"/>
      <c r="QUY599" s="259"/>
      <c r="QUZ599" s="394"/>
      <c r="QVA599" s="394"/>
      <c r="QVB599" s="270"/>
      <c r="QVC599" s="263"/>
      <c r="QVD599" s="271"/>
      <c r="QVE599" s="271"/>
      <c r="QVF599" s="271"/>
      <c r="QVG599" s="271"/>
      <c r="QVH599" s="271"/>
      <c r="QVI599" s="395"/>
      <c r="QVJ599" s="259"/>
      <c r="QVK599" s="259"/>
      <c r="QVL599" s="394"/>
      <c r="QVM599" s="394"/>
      <c r="QVN599" s="270"/>
      <c r="QVO599" s="263"/>
      <c r="QVP599" s="271"/>
      <c r="QVQ599" s="271"/>
      <c r="QVR599" s="271"/>
      <c r="QVS599" s="271"/>
      <c r="QVT599" s="271"/>
      <c r="QVU599" s="395"/>
      <c r="QVV599" s="259"/>
      <c r="QVW599" s="259"/>
      <c r="QVX599" s="394"/>
      <c r="QVY599" s="394"/>
      <c r="QVZ599" s="270"/>
      <c r="QWA599" s="263"/>
      <c r="QWB599" s="271"/>
      <c r="QWC599" s="271"/>
      <c r="QWD599" s="271"/>
      <c r="QWE599" s="271"/>
      <c r="QWF599" s="271"/>
      <c r="QWG599" s="395"/>
      <c r="QWH599" s="259"/>
      <c r="QWI599" s="259"/>
      <c r="QWJ599" s="394"/>
      <c r="QWK599" s="394"/>
      <c r="QWL599" s="270"/>
      <c r="QWM599" s="263"/>
      <c r="QWN599" s="271"/>
      <c r="QWO599" s="271"/>
      <c r="QWP599" s="271"/>
      <c r="QWQ599" s="271"/>
      <c r="QWR599" s="271"/>
      <c r="QWS599" s="395"/>
      <c r="QWT599" s="259"/>
      <c r="QWU599" s="259"/>
      <c r="QWV599" s="394"/>
      <c r="QWW599" s="394"/>
      <c r="QWX599" s="270"/>
      <c r="QWY599" s="263"/>
      <c r="QWZ599" s="271"/>
      <c r="QXA599" s="271"/>
      <c r="QXB599" s="271"/>
      <c r="QXC599" s="271"/>
      <c r="QXD599" s="271"/>
      <c r="QXE599" s="395"/>
      <c r="QXF599" s="259"/>
      <c r="QXG599" s="259"/>
      <c r="QXH599" s="394"/>
      <c r="QXI599" s="394"/>
      <c r="QXJ599" s="270"/>
      <c r="QXK599" s="263"/>
      <c r="QXL599" s="271"/>
      <c r="QXM599" s="271"/>
      <c r="QXN599" s="271"/>
      <c r="QXO599" s="271"/>
      <c r="QXP599" s="271"/>
      <c r="QXQ599" s="395"/>
      <c r="QXR599" s="259"/>
      <c r="QXS599" s="259"/>
      <c r="QXT599" s="394"/>
      <c r="QXU599" s="394"/>
      <c r="QXV599" s="270"/>
      <c r="QXW599" s="263"/>
      <c r="QXX599" s="271"/>
      <c r="QXY599" s="271"/>
      <c r="QXZ599" s="271"/>
      <c r="QYA599" s="271"/>
      <c r="QYB599" s="271"/>
      <c r="QYC599" s="395"/>
      <c r="QYD599" s="259"/>
      <c r="QYE599" s="259"/>
      <c r="QYF599" s="394"/>
      <c r="QYG599" s="394"/>
      <c r="QYH599" s="270"/>
      <c r="QYI599" s="263"/>
      <c r="QYJ599" s="271"/>
      <c r="QYK599" s="271"/>
      <c r="QYL599" s="271"/>
      <c r="QYM599" s="271"/>
      <c r="QYN599" s="271"/>
      <c r="QYO599" s="395"/>
      <c r="QYP599" s="259"/>
      <c r="QYQ599" s="259"/>
      <c r="QYR599" s="394"/>
      <c r="QYS599" s="394"/>
      <c r="QYT599" s="270"/>
      <c r="QYU599" s="263"/>
      <c r="QYV599" s="271"/>
      <c r="QYW599" s="271"/>
      <c r="QYX599" s="271"/>
      <c r="QYY599" s="271"/>
      <c r="QYZ599" s="271"/>
      <c r="QZA599" s="395"/>
      <c r="QZB599" s="259"/>
      <c r="QZC599" s="259"/>
      <c r="QZD599" s="394"/>
      <c r="QZE599" s="394"/>
      <c r="QZF599" s="270"/>
      <c r="QZG599" s="263"/>
      <c r="QZH599" s="271"/>
      <c r="QZI599" s="271"/>
      <c r="QZJ599" s="271"/>
      <c r="QZK599" s="271"/>
      <c r="QZL599" s="271"/>
      <c r="QZM599" s="395"/>
      <c r="QZN599" s="259"/>
      <c r="QZO599" s="259"/>
      <c r="QZP599" s="394"/>
      <c r="QZQ599" s="394"/>
      <c r="QZR599" s="270"/>
      <c r="QZS599" s="263"/>
      <c r="QZT599" s="271"/>
      <c r="QZU599" s="271"/>
      <c r="QZV599" s="271"/>
      <c r="QZW599" s="271"/>
      <c r="QZX599" s="271"/>
      <c r="QZY599" s="395"/>
      <c r="QZZ599" s="259"/>
      <c r="RAA599" s="259"/>
      <c r="RAB599" s="394"/>
      <c r="RAC599" s="394"/>
      <c r="RAD599" s="270"/>
      <c r="RAE599" s="263"/>
      <c r="RAF599" s="271"/>
      <c r="RAG599" s="271"/>
      <c r="RAH599" s="271"/>
      <c r="RAI599" s="271"/>
      <c r="RAJ599" s="271"/>
      <c r="RAK599" s="395"/>
      <c r="RAL599" s="259"/>
      <c r="RAM599" s="259"/>
      <c r="RAN599" s="394"/>
      <c r="RAO599" s="394"/>
      <c r="RAP599" s="270"/>
      <c r="RAQ599" s="263"/>
      <c r="RAR599" s="271"/>
      <c r="RAS599" s="271"/>
      <c r="RAT599" s="271"/>
      <c r="RAU599" s="271"/>
      <c r="RAV599" s="271"/>
      <c r="RAW599" s="395"/>
      <c r="RAX599" s="259"/>
      <c r="RAY599" s="259"/>
      <c r="RAZ599" s="394"/>
      <c r="RBA599" s="394"/>
      <c r="RBB599" s="270"/>
      <c r="RBC599" s="263"/>
      <c r="RBD599" s="271"/>
      <c r="RBE599" s="271"/>
      <c r="RBF599" s="271"/>
      <c r="RBG599" s="271"/>
      <c r="RBH599" s="271"/>
      <c r="RBI599" s="395"/>
      <c r="RBJ599" s="259"/>
      <c r="RBK599" s="259"/>
      <c r="RBL599" s="394"/>
      <c r="RBM599" s="394"/>
      <c r="RBN599" s="270"/>
      <c r="RBO599" s="263"/>
      <c r="RBP599" s="271"/>
      <c r="RBQ599" s="271"/>
      <c r="RBR599" s="271"/>
      <c r="RBS599" s="271"/>
      <c r="RBT599" s="271"/>
      <c r="RBU599" s="395"/>
      <c r="RBV599" s="259"/>
      <c r="RBW599" s="259"/>
      <c r="RBX599" s="394"/>
      <c r="RBY599" s="394"/>
      <c r="RBZ599" s="270"/>
      <c r="RCA599" s="263"/>
      <c r="RCB599" s="271"/>
      <c r="RCC599" s="271"/>
      <c r="RCD599" s="271"/>
      <c r="RCE599" s="271"/>
      <c r="RCF599" s="271"/>
      <c r="RCG599" s="395"/>
      <c r="RCH599" s="259"/>
      <c r="RCI599" s="259"/>
      <c r="RCJ599" s="394"/>
      <c r="RCK599" s="394"/>
      <c r="RCL599" s="270"/>
      <c r="RCM599" s="263"/>
      <c r="RCN599" s="271"/>
      <c r="RCO599" s="271"/>
      <c r="RCP599" s="271"/>
      <c r="RCQ599" s="271"/>
      <c r="RCR599" s="271"/>
      <c r="RCS599" s="395"/>
      <c r="RCT599" s="259"/>
      <c r="RCU599" s="259"/>
      <c r="RCV599" s="394"/>
      <c r="RCW599" s="394"/>
      <c r="RCX599" s="270"/>
      <c r="RCY599" s="263"/>
      <c r="RCZ599" s="271"/>
      <c r="RDA599" s="271"/>
      <c r="RDB599" s="271"/>
      <c r="RDC599" s="271"/>
      <c r="RDD599" s="271"/>
      <c r="RDE599" s="395"/>
      <c r="RDF599" s="259"/>
      <c r="RDG599" s="259"/>
      <c r="RDH599" s="394"/>
      <c r="RDI599" s="394"/>
      <c r="RDJ599" s="270"/>
      <c r="RDK599" s="263"/>
      <c r="RDL599" s="271"/>
      <c r="RDM599" s="271"/>
      <c r="RDN599" s="271"/>
      <c r="RDO599" s="271"/>
      <c r="RDP599" s="271"/>
      <c r="RDQ599" s="395"/>
      <c r="RDR599" s="259"/>
      <c r="RDS599" s="259"/>
      <c r="RDT599" s="394"/>
      <c r="RDU599" s="394"/>
      <c r="RDV599" s="270"/>
      <c r="RDW599" s="263"/>
      <c r="RDX599" s="271"/>
      <c r="RDY599" s="271"/>
      <c r="RDZ599" s="271"/>
      <c r="REA599" s="271"/>
      <c r="REB599" s="271"/>
      <c r="REC599" s="395"/>
      <c r="RED599" s="259"/>
      <c r="REE599" s="259"/>
      <c r="REF599" s="394"/>
      <c r="REG599" s="394"/>
      <c r="REH599" s="270"/>
      <c r="REI599" s="263"/>
      <c r="REJ599" s="271"/>
      <c r="REK599" s="271"/>
      <c r="REL599" s="271"/>
      <c r="REM599" s="271"/>
      <c r="REN599" s="271"/>
      <c r="REO599" s="395"/>
      <c r="REP599" s="259"/>
      <c r="REQ599" s="259"/>
      <c r="RER599" s="394"/>
      <c r="RES599" s="394"/>
      <c r="RET599" s="270"/>
      <c r="REU599" s="263"/>
      <c r="REV599" s="271"/>
      <c r="REW599" s="271"/>
      <c r="REX599" s="271"/>
      <c r="REY599" s="271"/>
      <c r="REZ599" s="271"/>
      <c r="RFA599" s="395"/>
      <c r="RFB599" s="259"/>
      <c r="RFC599" s="259"/>
      <c r="RFD599" s="394"/>
      <c r="RFE599" s="394"/>
      <c r="RFF599" s="270"/>
      <c r="RFG599" s="263"/>
      <c r="RFH599" s="271"/>
      <c r="RFI599" s="271"/>
      <c r="RFJ599" s="271"/>
      <c r="RFK599" s="271"/>
      <c r="RFL599" s="271"/>
      <c r="RFM599" s="395"/>
      <c r="RFN599" s="259"/>
      <c r="RFO599" s="259"/>
      <c r="RFP599" s="394"/>
      <c r="RFQ599" s="394"/>
      <c r="RFR599" s="270"/>
      <c r="RFS599" s="263"/>
      <c r="RFT599" s="271"/>
      <c r="RFU599" s="271"/>
      <c r="RFV599" s="271"/>
      <c r="RFW599" s="271"/>
      <c r="RFX599" s="271"/>
      <c r="RFY599" s="395"/>
      <c r="RFZ599" s="259"/>
      <c r="RGA599" s="259"/>
      <c r="RGB599" s="394"/>
      <c r="RGC599" s="394"/>
      <c r="RGD599" s="270"/>
      <c r="RGE599" s="263"/>
      <c r="RGF599" s="271"/>
      <c r="RGG599" s="271"/>
      <c r="RGH599" s="271"/>
      <c r="RGI599" s="271"/>
      <c r="RGJ599" s="271"/>
      <c r="RGK599" s="395"/>
      <c r="RGL599" s="259"/>
      <c r="RGM599" s="259"/>
      <c r="RGN599" s="394"/>
      <c r="RGO599" s="394"/>
      <c r="RGP599" s="270"/>
      <c r="RGQ599" s="263"/>
      <c r="RGR599" s="271"/>
      <c r="RGS599" s="271"/>
      <c r="RGT599" s="271"/>
      <c r="RGU599" s="271"/>
      <c r="RGV599" s="271"/>
      <c r="RGW599" s="395"/>
      <c r="RGX599" s="259"/>
      <c r="RGY599" s="259"/>
      <c r="RGZ599" s="394"/>
      <c r="RHA599" s="394"/>
      <c r="RHB599" s="270"/>
      <c r="RHC599" s="263"/>
      <c r="RHD599" s="271"/>
      <c r="RHE599" s="271"/>
      <c r="RHF599" s="271"/>
      <c r="RHG599" s="271"/>
      <c r="RHH599" s="271"/>
      <c r="RHI599" s="395"/>
      <c r="RHJ599" s="259"/>
      <c r="RHK599" s="259"/>
      <c r="RHL599" s="394"/>
      <c r="RHM599" s="394"/>
      <c r="RHN599" s="270"/>
      <c r="RHO599" s="263"/>
      <c r="RHP599" s="271"/>
      <c r="RHQ599" s="271"/>
      <c r="RHR599" s="271"/>
      <c r="RHS599" s="271"/>
      <c r="RHT599" s="271"/>
      <c r="RHU599" s="395"/>
      <c r="RHV599" s="259"/>
      <c r="RHW599" s="259"/>
      <c r="RHX599" s="394"/>
      <c r="RHY599" s="394"/>
      <c r="RHZ599" s="270"/>
      <c r="RIA599" s="263"/>
      <c r="RIB599" s="271"/>
      <c r="RIC599" s="271"/>
      <c r="RID599" s="271"/>
      <c r="RIE599" s="271"/>
      <c r="RIF599" s="271"/>
      <c r="RIG599" s="395"/>
      <c r="RIH599" s="259"/>
      <c r="RII599" s="259"/>
      <c r="RIJ599" s="394"/>
      <c r="RIK599" s="394"/>
      <c r="RIL599" s="270"/>
      <c r="RIM599" s="263"/>
      <c r="RIN599" s="271"/>
      <c r="RIO599" s="271"/>
      <c r="RIP599" s="271"/>
      <c r="RIQ599" s="271"/>
      <c r="RIR599" s="271"/>
      <c r="RIS599" s="395"/>
      <c r="RIT599" s="259"/>
      <c r="RIU599" s="259"/>
      <c r="RIV599" s="394"/>
      <c r="RIW599" s="394"/>
      <c r="RIX599" s="270"/>
      <c r="RIY599" s="263"/>
      <c r="RIZ599" s="271"/>
      <c r="RJA599" s="271"/>
      <c r="RJB599" s="271"/>
      <c r="RJC599" s="271"/>
      <c r="RJD599" s="271"/>
      <c r="RJE599" s="395"/>
      <c r="RJF599" s="259"/>
      <c r="RJG599" s="259"/>
      <c r="RJH599" s="394"/>
      <c r="RJI599" s="394"/>
      <c r="RJJ599" s="270"/>
      <c r="RJK599" s="263"/>
      <c r="RJL599" s="271"/>
      <c r="RJM599" s="271"/>
      <c r="RJN599" s="271"/>
      <c r="RJO599" s="271"/>
      <c r="RJP599" s="271"/>
      <c r="RJQ599" s="395"/>
      <c r="RJR599" s="259"/>
      <c r="RJS599" s="259"/>
      <c r="RJT599" s="394"/>
      <c r="RJU599" s="394"/>
      <c r="RJV599" s="270"/>
      <c r="RJW599" s="263"/>
      <c r="RJX599" s="271"/>
      <c r="RJY599" s="271"/>
      <c r="RJZ599" s="271"/>
      <c r="RKA599" s="271"/>
      <c r="RKB599" s="271"/>
      <c r="RKC599" s="395"/>
      <c r="RKD599" s="259"/>
      <c r="RKE599" s="259"/>
      <c r="RKF599" s="394"/>
      <c r="RKG599" s="394"/>
      <c r="RKH599" s="270"/>
      <c r="RKI599" s="263"/>
      <c r="RKJ599" s="271"/>
      <c r="RKK599" s="271"/>
      <c r="RKL599" s="271"/>
      <c r="RKM599" s="271"/>
      <c r="RKN599" s="271"/>
      <c r="RKO599" s="395"/>
      <c r="RKP599" s="259"/>
      <c r="RKQ599" s="259"/>
      <c r="RKR599" s="394"/>
      <c r="RKS599" s="394"/>
      <c r="RKT599" s="270"/>
      <c r="RKU599" s="263"/>
      <c r="RKV599" s="271"/>
      <c r="RKW599" s="271"/>
      <c r="RKX599" s="271"/>
      <c r="RKY599" s="271"/>
      <c r="RKZ599" s="271"/>
      <c r="RLA599" s="395"/>
      <c r="RLB599" s="259"/>
      <c r="RLC599" s="259"/>
      <c r="RLD599" s="394"/>
      <c r="RLE599" s="394"/>
      <c r="RLF599" s="270"/>
      <c r="RLG599" s="263"/>
      <c r="RLH599" s="271"/>
      <c r="RLI599" s="271"/>
      <c r="RLJ599" s="271"/>
      <c r="RLK599" s="271"/>
      <c r="RLL599" s="271"/>
      <c r="RLM599" s="395"/>
      <c r="RLN599" s="259"/>
      <c r="RLO599" s="259"/>
      <c r="RLP599" s="394"/>
      <c r="RLQ599" s="394"/>
      <c r="RLR599" s="270"/>
      <c r="RLS599" s="263"/>
      <c r="RLT599" s="271"/>
      <c r="RLU599" s="271"/>
      <c r="RLV599" s="271"/>
      <c r="RLW599" s="271"/>
      <c r="RLX599" s="271"/>
      <c r="RLY599" s="395"/>
      <c r="RLZ599" s="259"/>
      <c r="RMA599" s="259"/>
      <c r="RMB599" s="394"/>
      <c r="RMC599" s="394"/>
      <c r="RMD599" s="270"/>
      <c r="RME599" s="263"/>
      <c r="RMF599" s="271"/>
      <c r="RMG599" s="271"/>
      <c r="RMH599" s="271"/>
      <c r="RMI599" s="271"/>
      <c r="RMJ599" s="271"/>
      <c r="RMK599" s="395"/>
      <c r="RML599" s="259"/>
      <c r="RMM599" s="259"/>
      <c r="RMN599" s="394"/>
      <c r="RMO599" s="394"/>
      <c r="RMP599" s="270"/>
      <c r="RMQ599" s="263"/>
      <c r="RMR599" s="271"/>
      <c r="RMS599" s="271"/>
      <c r="RMT599" s="271"/>
      <c r="RMU599" s="271"/>
      <c r="RMV599" s="271"/>
      <c r="RMW599" s="395"/>
      <c r="RMX599" s="259"/>
      <c r="RMY599" s="259"/>
      <c r="RMZ599" s="394"/>
      <c r="RNA599" s="394"/>
      <c r="RNB599" s="270"/>
      <c r="RNC599" s="263"/>
      <c r="RND599" s="271"/>
      <c r="RNE599" s="271"/>
      <c r="RNF599" s="271"/>
      <c r="RNG599" s="271"/>
      <c r="RNH599" s="271"/>
      <c r="RNI599" s="395"/>
      <c r="RNJ599" s="259"/>
      <c r="RNK599" s="259"/>
      <c r="RNL599" s="394"/>
      <c r="RNM599" s="394"/>
      <c r="RNN599" s="270"/>
      <c r="RNO599" s="263"/>
      <c r="RNP599" s="271"/>
      <c r="RNQ599" s="271"/>
      <c r="RNR599" s="271"/>
      <c r="RNS599" s="271"/>
      <c r="RNT599" s="271"/>
      <c r="RNU599" s="395"/>
      <c r="RNV599" s="259"/>
      <c r="RNW599" s="259"/>
      <c r="RNX599" s="394"/>
      <c r="RNY599" s="394"/>
      <c r="RNZ599" s="270"/>
      <c r="ROA599" s="263"/>
      <c r="ROB599" s="271"/>
      <c r="ROC599" s="271"/>
      <c r="ROD599" s="271"/>
      <c r="ROE599" s="271"/>
      <c r="ROF599" s="271"/>
      <c r="ROG599" s="395"/>
      <c r="ROH599" s="259"/>
      <c r="ROI599" s="259"/>
      <c r="ROJ599" s="394"/>
      <c r="ROK599" s="394"/>
      <c r="ROL599" s="270"/>
      <c r="ROM599" s="263"/>
      <c r="RON599" s="271"/>
      <c r="ROO599" s="271"/>
      <c r="ROP599" s="271"/>
      <c r="ROQ599" s="271"/>
      <c r="ROR599" s="271"/>
      <c r="ROS599" s="395"/>
      <c r="ROT599" s="259"/>
      <c r="ROU599" s="259"/>
      <c r="ROV599" s="394"/>
      <c r="ROW599" s="394"/>
      <c r="ROX599" s="270"/>
      <c r="ROY599" s="263"/>
      <c r="ROZ599" s="271"/>
      <c r="RPA599" s="271"/>
      <c r="RPB599" s="271"/>
      <c r="RPC599" s="271"/>
      <c r="RPD599" s="271"/>
      <c r="RPE599" s="395"/>
      <c r="RPF599" s="259"/>
      <c r="RPG599" s="259"/>
      <c r="RPH599" s="394"/>
      <c r="RPI599" s="394"/>
      <c r="RPJ599" s="270"/>
      <c r="RPK599" s="263"/>
      <c r="RPL599" s="271"/>
      <c r="RPM599" s="271"/>
      <c r="RPN599" s="271"/>
      <c r="RPO599" s="271"/>
      <c r="RPP599" s="271"/>
      <c r="RPQ599" s="395"/>
      <c r="RPR599" s="259"/>
      <c r="RPS599" s="259"/>
      <c r="RPT599" s="394"/>
      <c r="RPU599" s="394"/>
      <c r="RPV599" s="270"/>
      <c r="RPW599" s="263"/>
      <c r="RPX599" s="271"/>
      <c r="RPY599" s="271"/>
      <c r="RPZ599" s="271"/>
      <c r="RQA599" s="271"/>
      <c r="RQB599" s="271"/>
      <c r="RQC599" s="395"/>
      <c r="RQD599" s="259"/>
      <c r="RQE599" s="259"/>
      <c r="RQF599" s="394"/>
      <c r="RQG599" s="394"/>
      <c r="RQH599" s="270"/>
      <c r="RQI599" s="263"/>
      <c r="RQJ599" s="271"/>
      <c r="RQK599" s="271"/>
      <c r="RQL599" s="271"/>
      <c r="RQM599" s="271"/>
      <c r="RQN599" s="271"/>
      <c r="RQO599" s="395"/>
      <c r="RQP599" s="259"/>
      <c r="RQQ599" s="259"/>
      <c r="RQR599" s="394"/>
      <c r="RQS599" s="394"/>
      <c r="RQT599" s="270"/>
      <c r="RQU599" s="263"/>
      <c r="RQV599" s="271"/>
      <c r="RQW599" s="271"/>
      <c r="RQX599" s="271"/>
      <c r="RQY599" s="271"/>
      <c r="RQZ599" s="271"/>
      <c r="RRA599" s="395"/>
      <c r="RRB599" s="259"/>
      <c r="RRC599" s="259"/>
      <c r="RRD599" s="394"/>
      <c r="RRE599" s="394"/>
      <c r="RRF599" s="270"/>
      <c r="RRG599" s="263"/>
      <c r="RRH599" s="271"/>
      <c r="RRI599" s="271"/>
      <c r="RRJ599" s="271"/>
      <c r="RRK599" s="271"/>
      <c r="RRL599" s="271"/>
      <c r="RRM599" s="395"/>
      <c r="RRN599" s="259"/>
      <c r="RRO599" s="259"/>
      <c r="RRP599" s="394"/>
      <c r="RRQ599" s="394"/>
      <c r="RRR599" s="270"/>
      <c r="RRS599" s="263"/>
      <c r="RRT599" s="271"/>
      <c r="RRU599" s="271"/>
      <c r="RRV599" s="271"/>
      <c r="RRW599" s="271"/>
      <c r="RRX599" s="271"/>
      <c r="RRY599" s="395"/>
      <c r="RRZ599" s="259"/>
      <c r="RSA599" s="259"/>
      <c r="RSB599" s="394"/>
      <c r="RSC599" s="394"/>
      <c r="RSD599" s="270"/>
      <c r="RSE599" s="263"/>
      <c r="RSF599" s="271"/>
      <c r="RSG599" s="271"/>
      <c r="RSH599" s="271"/>
      <c r="RSI599" s="271"/>
      <c r="RSJ599" s="271"/>
      <c r="RSK599" s="395"/>
      <c r="RSL599" s="259"/>
      <c r="RSM599" s="259"/>
      <c r="RSN599" s="394"/>
      <c r="RSO599" s="394"/>
      <c r="RSP599" s="270"/>
      <c r="RSQ599" s="263"/>
      <c r="RSR599" s="271"/>
      <c r="RSS599" s="271"/>
      <c r="RST599" s="271"/>
      <c r="RSU599" s="271"/>
      <c r="RSV599" s="271"/>
      <c r="RSW599" s="395"/>
      <c r="RSX599" s="259"/>
      <c r="RSY599" s="259"/>
      <c r="RSZ599" s="394"/>
      <c r="RTA599" s="394"/>
      <c r="RTB599" s="270"/>
      <c r="RTC599" s="263"/>
      <c r="RTD599" s="271"/>
      <c r="RTE599" s="271"/>
      <c r="RTF599" s="271"/>
      <c r="RTG599" s="271"/>
      <c r="RTH599" s="271"/>
      <c r="RTI599" s="395"/>
      <c r="RTJ599" s="259"/>
      <c r="RTK599" s="259"/>
      <c r="RTL599" s="394"/>
      <c r="RTM599" s="394"/>
      <c r="RTN599" s="270"/>
      <c r="RTO599" s="263"/>
      <c r="RTP599" s="271"/>
      <c r="RTQ599" s="271"/>
      <c r="RTR599" s="271"/>
      <c r="RTS599" s="271"/>
      <c r="RTT599" s="271"/>
      <c r="RTU599" s="395"/>
      <c r="RTV599" s="259"/>
      <c r="RTW599" s="259"/>
      <c r="RTX599" s="394"/>
      <c r="RTY599" s="394"/>
      <c r="RTZ599" s="270"/>
      <c r="RUA599" s="263"/>
      <c r="RUB599" s="271"/>
      <c r="RUC599" s="271"/>
      <c r="RUD599" s="271"/>
      <c r="RUE599" s="271"/>
      <c r="RUF599" s="271"/>
      <c r="RUG599" s="395"/>
      <c r="RUH599" s="259"/>
      <c r="RUI599" s="259"/>
      <c r="RUJ599" s="394"/>
      <c r="RUK599" s="394"/>
      <c r="RUL599" s="270"/>
      <c r="RUM599" s="263"/>
      <c r="RUN599" s="271"/>
      <c r="RUO599" s="271"/>
      <c r="RUP599" s="271"/>
      <c r="RUQ599" s="271"/>
      <c r="RUR599" s="271"/>
      <c r="RUS599" s="395"/>
      <c r="RUT599" s="259"/>
      <c r="RUU599" s="259"/>
      <c r="RUV599" s="394"/>
      <c r="RUW599" s="394"/>
      <c r="RUX599" s="270"/>
      <c r="RUY599" s="263"/>
      <c r="RUZ599" s="271"/>
      <c r="RVA599" s="271"/>
      <c r="RVB599" s="271"/>
      <c r="RVC599" s="271"/>
      <c r="RVD599" s="271"/>
      <c r="RVE599" s="395"/>
      <c r="RVF599" s="259"/>
      <c r="RVG599" s="259"/>
      <c r="RVH599" s="394"/>
      <c r="RVI599" s="394"/>
      <c r="RVJ599" s="270"/>
      <c r="RVK599" s="263"/>
      <c r="RVL599" s="271"/>
      <c r="RVM599" s="271"/>
      <c r="RVN599" s="271"/>
      <c r="RVO599" s="271"/>
      <c r="RVP599" s="271"/>
      <c r="RVQ599" s="395"/>
      <c r="RVR599" s="259"/>
      <c r="RVS599" s="259"/>
      <c r="RVT599" s="394"/>
      <c r="RVU599" s="394"/>
      <c r="RVV599" s="270"/>
      <c r="RVW599" s="263"/>
      <c r="RVX599" s="271"/>
      <c r="RVY599" s="271"/>
      <c r="RVZ599" s="271"/>
      <c r="RWA599" s="271"/>
      <c r="RWB599" s="271"/>
      <c r="RWC599" s="395"/>
      <c r="RWD599" s="259"/>
      <c r="RWE599" s="259"/>
      <c r="RWF599" s="394"/>
      <c r="RWG599" s="394"/>
      <c r="RWH599" s="270"/>
      <c r="RWI599" s="263"/>
      <c r="RWJ599" s="271"/>
      <c r="RWK599" s="271"/>
      <c r="RWL599" s="271"/>
      <c r="RWM599" s="271"/>
      <c r="RWN599" s="271"/>
      <c r="RWO599" s="395"/>
      <c r="RWP599" s="259"/>
      <c r="RWQ599" s="259"/>
      <c r="RWR599" s="394"/>
      <c r="RWS599" s="394"/>
      <c r="RWT599" s="270"/>
      <c r="RWU599" s="263"/>
      <c r="RWV599" s="271"/>
      <c r="RWW599" s="271"/>
      <c r="RWX599" s="271"/>
      <c r="RWY599" s="271"/>
      <c r="RWZ599" s="271"/>
      <c r="RXA599" s="395"/>
      <c r="RXB599" s="259"/>
      <c r="RXC599" s="259"/>
      <c r="RXD599" s="394"/>
      <c r="RXE599" s="394"/>
      <c r="RXF599" s="270"/>
      <c r="RXG599" s="263"/>
      <c r="RXH599" s="271"/>
      <c r="RXI599" s="271"/>
      <c r="RXJ599" s="271"/>
      <c r="RXK599" s="271"/>
      <c r="RXL599" s="271"/>
      <c r="RXM599" s="395"/>
      <c r="RXN599" s="259"/>
      <c r="RXO599" s="259"/>
      <c r="RXP599" s="394"/>
      <c r="RXQ599" s="394"/>
      <c r="RXR599" s="270"/>
      <c r="RXS599" s="263"/>
      <c r="RXT599" s="271"/>
      <c r="RXU599" s="271"/>
      <c r="RXV599" s="271"/>
      <c r="RXW599" s="271"/>
      <c r="RXX599" s="271"/>
      <c r="RXY599" s="395"/>
      <c r="RXZ599" s="259"/>
      <c r="RYA599" s="259"/>
      <c r="RYB599" s="394"/>
      <c r="RYC599" s="394"/>
      <c r="RYD599" s="270"/>
      <c r="RYE599" s="263"/>
      <c r="RYF599" s="271"/>
      <c r="RYG599" s="271"/>
      <c r="RYH599" s="271"/>
      <c r="RYI599" s="271"/>
      <c r="RYJ599" s="271"/>
      <c r="RYK599" s="395"/>
      <c r="RYL599" s="259"/>
      <c r="RYM599" s="259"/>
      <c r="RYN599" s="394"/>
      <c r="RYO599" s="394"/>
      <c r="RYP599" s="270"/>
      <c r="RYQ599" s="263"/>
      <c r="RYR599" s="271"/>
      <c r="RYS599" s="271"/>
      <c r="RYT599" s="271"/>
      <c r="RYU599" s="271"/>
      <c r="RYV599" s="271"/>
      <c r="RYW599" s="395"/>
      <c r="RYX599" s="259"/>
      <c r="RYY599" s="259"/>
      <c r="RYZ599" s="394"/>
      <c r="RZA599" s="394"/>
      <c r="RZB599" s="270"/>
      <c r="RZC599" s="263"/>
      <c r="RZD599" s="271"/>
      <c r="RZE599" s="271"/>
      <c r="RZF599" s="271"/>
      <c r="RZG599" s="271"/>
      <c r="RZH599" s="271"/>
      <c r="RZI599" s="395"/>
      <c r="RZJ599" s="259"/>
      <c r="RZK599" s="259"/>
      <c r="RZL599" s="394"/>
      <c r="RZM599" s="394"/>
      <c r="RZN599" s="270"/>
      <c r="RZO599" s="263"/>
      <c r="RZP599" s="271"/>
      <c r="RZQ599" s="271"/>
      <c r="RZR599" s="271"/>
      <c r="RZS599" s="271"/>
      <c r="RZT599" s="271"/>
      <c r="RZU599" s="395"/>
      <c r="RZV599" s="259"/>
      <c r="RZW599" s="259"/>
      <c r="RZX599" s="394"/>
      <c r="RZY599" s="394"/>
      <c r="RZZ599" s="270"/>
      <c r="SAA599" s="263"/>
      <c r="SAB599" s="271"/>
      <c r="SAC599" s="271"/>
      <c r="SAD599" s="271"/>
      <c r="SAE599" s="271"/>
      <c r="SAF599" s="271"/>
      <c r="SAG599" s="395"/>
      <c r="SAH599" s="259"/>
      <c r="SAI599" s="259"/>
      <c r="SAJ599" s="394"/>
      <c r="SAK599" s="394"/>
      <c r="SAL599" s="270"/>
      <c r="SAM599" s="263"/>
      <c r="SAN599" s="271"/>
      <c r="SAO599" s="271"/>
      <c r="SAP599" s="271"/>
      <c r="SAQ599" s="271"/>
      <c r="SAR599" s="271"/>
      <c r="SAS599" s="395"/>
      <c r="SAT599" s="259"/>
      <c r="SAU599" s="259"/>
      <c r="SAV599" s="394"/>
      <c r="SAW599" s="394"/>
      <c r="SAX599" s="270"/>
      <c r="SAY599" s="263"/>
      <c r="SAZ599" s="271"/>
      <c r="SBA599" s="271"/>
      <c r="SBB599" s="271"/>
      <c r="SBC599" s="271"/>
      <c r="SBD599" s="271"/>
      <c r="SBE599" s="395"/>
      <c r="SBF599" s="259"/>
      <c r="SBG599" s="259"/>
      <c r="SBH599" s="394"/>
      <c r="SBI599" s="394"/>
      <c r="SBJ599" s="270"/>
      <c r="SBK599" s="263"/>
      <c r="SBL599" s="271"/>
      <c r="SBM599" s="271"/>
      <c r="SBN599" s="271"/>
      <c r="SBO599" s="271"/>
      <c r="SBP599" s="271"/>
      <c r="SBQ599" s="395"/>
      <c r="SBR599" s="259"/>
      <c r="SBS599" s="259"/>
      <c r="SBT599" s="394"/>
      <c r="SBU599" s="394"/>
      <c r="SBV599" s="270"/>
      <c r="SBW599" s="263"/>
      <c r="SBX599" s="271"/>
      <c r="SBY599" s="271"/>
      <c r="SBZ599" s="271"/>
      <c r="SCA599" s="271"/>
      <c r="SCB599" s="271"/>
      <c r="SCC599" s="395"/>
      <c r="SCD599" s="259"/>
      <c r="SCE599" s="259"/>
      <c r="SCF599" s="394"/>
      <c r="SCG599" s="394"/>
      <c r="SCH599" s="270"/>
      <c r="SCI599" s="263"/>
      <c r="SCJ599" s="271"/>
      <c r="SCK599" s="271"/>
      <c r="SCL599" s="271"/>
      <c r="SCM599" s="271"/>
      <c r="SCN599" s="271"/>
      <c r="SCO599" s="395"/>
      <c r="SCP599" s="259"/>
      <c r="SCQ599" s="259"/>
      <c r="SCR599" s="394"/>
      <c r="SCS599" s="394"/>
      <c r="SCT599" s="270"/>
      <c r="SCU599" s="263"/>
      <c r="SCV599" s="271"/>
      <c r="SCW599" s="271"/>
      <c r="SCX599" s="271"/>
      <c r="SCY599" s="271"/>
      <c r="SCZ599" s="271"/>
      <c r="SDA599" s="395"/>
      <c r="SDB599" s="259"/>
      <c r="SDC599" s="259"/>
      <c r="SDD599" s="394"/>
      <c r="SDE599" s="394"/>
      <c r="SDF599" s="270"/>
      <c r="SDG599" s="263"/>
      <c r="SDH599" s="271"/>
      <c r="SDI599" s="271"/>
      <c r="SDJ599" s="271"/>
      <c r="SDK599" s="271"/>
      <c r="SDL599" s="271"/>
      <c r="SDM599" s="395"/>
      <c r="SDN599" s="259"/>
      <c r="SDO599" s="259"/>
      <c r="SDP599" s="394"/>
      <c r="SDQ599" s="394"/>
      <c r="SDR599" s="270"/>
      <c r="SDS599" s="263"/>
      <c r="SDT599" s="271"/>
      <c r="SDU599" s="271"/>
      <c r="SDV599" s="271"/>
      <c r="SDW599" s="271"/>
      <c r="SDX599" s="271"/>
      <c r="SDY599" s="395"/>
      <c r="SDZ599" s="259"/>
      <c r="SEA599" s="259"/>
      <c r="SEB599" s="394"/>
      <c r="SEC599" s="394"/>
      <c r="SED599" s="270"/>
      <c r="SEE599" s="263"/>
      <c r="SEF599" s="271"/>
      <c r="SEG599" s="271"/>
      <c r="SEH599" s="271"/>
      <c r="SEI599" s="271"/>
      <c r="SEJ599" s="271"/>
      <c r="SEK599" s="395"/>
      <c r="SEL599" s="259"/>
      <c r="SEM599" s="259"/>
      <c r="SEN599" s="394"/>
      <c r="SEO599" s="394"/>
      <c r="SEP599" s="270"/>
      <c r="SEQ599" s="263"/>
      <c r="SER599" s="271"/>
      <c r="SES599" s="271"/>
      <c r="SET599" s="271"/>
      <c r="SEU599" s="271"/>
      <c r="SEV599" s="271"/>
      <c r="SEW599" s="395"/>
      <c r="SEX599" s="259"/>
      <c r="SEY599" s="259"/>
      <c r="SEZ599" s="394"/>
      <c r="SFA599" s="394"/>
      <c r="SFB599" s="270"/>
      <c r="SFC599" s="263"/>
      <c r="SFD599" s="271"/>
      <c r="SFE599" s="271"/>
      <c r="SFF599" s="271"/>
      <c r="SFG599" s="271"/>
      <c r="SFH599" s="271"/>
      <c r="SFI599" s="395"/>
      <c r="SFJ599" s="259"/>
      <c r="SFK599" s="259"/>
      <c r="SFL599" s="394"/>
      <c r="SFM599" s="394"/>
      <c r="SFN599" s="270"/>
      <c r="SFO599" s="263"/>
      <c r="SFP599" s="271"/>
      <c r="SFQ599" s="271"/>
      <c r="SFR599" s="271"/>
      <c r="SFS599" s="271"/>
      <c r="SFT599" s="271"/>
      <c r="SFU599" s="395"/>
      <c r="SFV599" s="259"/>
      <c r="SFW599" s="259"/>
      <c r="SFX599" s="394"/>
      <c r="SFY599" s="394"/>
      <c r="SFZ599" s="270"/>
      <c r="SGA599" s="263"/>
      <c r="SGB599" s="271"/>
      <c r="SGC599" s="271"/>
      <c r="SGD599" s="271"/>
      <c r="SGE599" s="271"/>
      <c r="SGF599" s="271"/>
      <c r="SGG599" s="395"/>
      <c r="SGH599" s="259"/>
      <c r="SGI599" s="259"/>
      <c r="SGJ599" s="394"/>
      <c r="SGK599" s="394"/>
      <c r="SGL599" s="270"/>
      <c r="SGM599" s="263"/>
      <c r="SGN599" s="271"/>
      <c r="SGO599" s="271"/>
      <c r="SGP599" s="271"/>
      <c r="SGQ599" s="271"/>
      <c r="SGR599" s="271"/>
      <c r="SGS599" s="395"/>
      <c r="SGT599" s="259"/>
      <c r="SGU599" s="259"/>
      <c r="SGV599" s="394"/>
      <c r="SGW599" s="394"/>
      <c r="SGX599" s="270"/>
      <c r="SGY599" s="263"/>
      <c r="SGZ599" s="271"/>
      <c r="SHA599" s="271"/>
      <c r="SHB599" s="271"/>
      <c r="SHC599" s="271"/>
      <c r="SHD599" s="271"/>
      <c r="SHE599" s="395"/>
      <c r="SHF599" s="259"/>
      <c r="SHG599" s="259"/>
      <c r="SHH599" s="394"/>
      <c r="SHI599" s="394"/>
      <c r="SHJ599" s="270"/>
      <c r="SHK599" s="263"/>
      <c r="SHL599" s="271"/>
      <c r="SHM599" s="271"/>
      <c r="SHN599" s="271"/>
      <c r="SHO599" s="271"/>
      <c r="SHP599" s="271"/>
      <c r="SHQ599" s="395"/>
      <c r="SHR599" s="259"/>
      <c r="SHS599" s="259"/>
      <c r="SHT599" s="394"/>
      <c r="SHU599" s="394"/>
      <c r="SHV599" s="270"/>
      <c r="SHW599" s="263"/>
      <c r="SHX599" s="271"/>
      <c r="SHY599" s="271"/>
      <c r="SHZ599" s="271"/>
      <c r="SIA599" s="271"/>
      <c r="SIB599" s="271"/>
      <c r="SIC599" s="395"/>
      <c r="SID599" s="259"/>
      <c r="SIE599" s="259"/>
      <c r="SIF599" s="394"/>
      <c r="SIG599" s="394"/>
      <c r="SIH599" s="270"/>
      <c r="SII599" s="263"/>
      <c r="SIJ599" s="271"/>
      <c r="SIK599" s="271"/>
      <c r="SIL599" s="271"/>
      <c r="SIM599" s="271"/>
      <c r="SIN599" s="271"/>
      <c r="SIO599" s="395"/>
      <c r="SIP599" s="259"/>
      <c r="SIQ599" s="259"/>
      <c r="SIR599" s="394"/>
      <c r="SIS599" s="394"/>
      <c r="SIT599" s="270"/>
      <c r="SIU599" s="263"/>
      <c r="SIV599" s="271"/>
      <c r="SIW599" s="271"/>
      <c r="SIX599" s="271"/>
      <c r="SIY599" s="271"/>
      <c r="SIZ599" s="271"/>
      <c r="SJA599" s="395"/>
      <c r="SJB599" s="259"/>
      <c r="SJC599" s="259"/>
      <c r="SJD599" s="394"/>
      <c r="SJE599" s="394"/>
      <c r="SJF599" s="270"/>
      <c r="SJG599" s="263"/>
      <c r="SJH599" s="271"/>
      <c r="SJI599" s="271"/>
      <c r="SJJ599" s="271"/>
      <c r="SJK599" s="271"/>
      <c r="SJL599" s="271"/>
      <c r="SJM599" s="395"/>
      <c r="SJN599" s="259"/>
      <c r="SJO599" s="259"/>
      <c r="SJP599" s="394"/>
      <c r="SJQ599" s="394"/>
      <c r="SJR599" s="270"/>
      <c r="SJS599" s="263"/>
      <c r="SJT599" s="271"/>
      <c r="SJU599" s="271"/>
      <c r="SJV599" s="271"/>
      <c r="SJW599" s="271"/>
      <c r="SJX599" s="271"/>
      <c r="SJY599" s="395"/>
      <c r="SJZ599" s="259"/>
      <c r="SKA599" s="259"/>
      <c r="SKB599" s="394"/>
      <c r="SKC599" s="394"/>
      <c r="SKD599" s="270"/>
      <c r="SKE599" s="263"/>
      <c r="SKF599" s="271"/>
      <c r="SKG599" s="271"/>
      <c r="SKH599" s="271"/>
      <c r="SKI599" s="271"/>
      <c r="SKJ599" s="271"/>
      <c r="SKK599" s="395"/>
      <c r="SKL599" s="259"/>
      <c r="SKM599" s="259"/>
      <c r="SKN599" s="394"/>
      <c r="SKO599" s="394"/>
      <c r="SKP599" s="270"/>
      <c r="SKQ599" s="263"/>
      <c r="SKR599" s="271"/>
      <c r="SKS599" s="271"/>
      <c r="SKT599" s="271"/>
      <c r="SKU599" s="271"/>
      <c r="SKV599" s="271"/>
      <c r="SKW599" s="395"/>
      <c r="SKX599" s="259"/>
      <c r="SKY599" s="259"/>
      <c r="SKZ599" s="394"/>
      <c r="SLA599" s="394"/>
      <c r="SLB599" s="270"/>
      <c r="SLC599" s="263"/>
      <c r="SLD599" s="271"/>
      <c r="SLE599" s="271"/>
      <c r="SLF599" s="271"/>
      <c r="SLG599" s="271"/>
      <c r="SLH599" s="271"/>
      <c r="SLI599" s="395"/>
      <c r="SLJ599" s="259"/>
      <c r="SLK599" s="259"/>
      <c r="SLL599" s="394"/>
      <c r="SLM599" s="394"/>
      <c r="SLN599" s="270"/>
      <c r="SLO599" s="263"/>
      <c r="SLP599" s="271"/>
      <c r="SLQ599" s="271"/>
      <c r="SLR599" s="271"/>
      <c r="SLS599" s="271"/>
      <c r="SLT599" s="271"/>
      <c r="SLU599" s="395"/>
      <c r="SLV599" s="259"/>
      <c r="SLW599" s="259"/>
      <c r="SLX599" s="394"/>
      <c r="SLY599" s="394"/>
      <c r="SLZ599" s="270"/>
      <c r="SMA599" s="263"/>
      <c r="SMB599" s="271"/>
      <c r="SMC599" s="271"/>
      <c r="SMD599" s="271"/>
      <c r="SME599" s="271"/>
      <c r="SMF599" s="271"/>
      <c r="SMG599" s="395"/>
      <c r="SMH599" s="259"/>
      <c r="SMI599" s="259"/>
      <c r="SMJ599" s="394"/>
      <c r="SMK599" s="394"/>
      <c r="SML599" s="270"/>
      <c r="SMM599" s="263"/>
      <c r="SMN599" s="271"/>
      <c r="SMO599" s="271"/>
      <c r="SMP599" s="271"/>
      <c r="SMQ599" s="271"/>
      <c r="SMR599" s="271"/>
      <c r="SMS599" s="395"/>
      <c r="SMT599" s="259"/>
      <c r="SMU599" s="259"/>
      <c r="SMV599" s="394"/>
      <c r="SMW599" s="394"/>
      <c r="SMX599" s="270"/>
      <c r="SMY599" s="263"/>
      <c r="SMZ599" s="271"/>
      <c r="SNA599" s="271"/>
      <c r="SNB599" s="271"/>
      <c r="SNC599" s="271"/>
      <c r="SND599" s="271"/>
      <c r="SNE599" s="395"/>
      <c r="SNF599" s="259"/>
      <c r="SNG599" s="259"/>
      <c r="SNH599" s="394"/>
      <c r="SNI599" s="394"/>
      <c r="SNJ599" s="270"/>
      <c r="SNK599" s="263"/>
      <c r="SNL599" s="271"/>
      <c r="SNM599" s="271"/>
      <c r="SNN599" s="271"/>
      <c r="SNO599" s="271"/>
      <c r="SNP599" s="271"/>
      <c r="SNQ599" s="395"/>
      <c r="SNR599" s="259"/>
      <c r="SNS599" s="259"/>
      <c r="SNT599" s="394"/>
      <c r="SNU599" s="394"/>
      <c r="SNV599" s="270"/>
      <c r="SNW599" s="263"/>
      <c r="SNX599" s="271"/>
      <c r="SNY599" s="271"/>
      <c r="SNZ599" s="271"/>
      <c r="SOA599" s="271"/>
      <c r="SOB599" s="271"/>
      <c r="SOC599" s="395"/>
      <c r="SOD599" s="259"/>
      <c r="SOE599" s="259"/>
      <c r="SOF599" s="394"/>
      <c r="SOG599" s="394"/>
      <c r="SOH599" s="270"/>
      <c r="SOI599" s="263"/>
      <c r="SOJ599" s="271"/>
      <c r="SOK599" s="271"/>
      <c r="SOL599" s="271"/>
      <c r="SOM599" s="271"/>
      <c r="SON599" s="271"/>
      <c r="SOO599" s="395"/>
      <c r="SOP599" s="259"/>
      <c r="SOQ599" s="259"/>
      <c r="SOR599" s="394"/>
      <c r="SOS599" s="394"/>
      <c r="SOT599" s="270"/>
      <c r="SOU599" s="263"/>
      <c r="SOV599" s="271"/>
      <c r="SOW599" s="271"/>
      <c r="SOX599" s="271"/>
      <c r="SOY599" s="271"/>
      <c r="SOZ599" s="271"/>
      <c r="SPA599" s="395"/>
      <c r="SPB599" s="259"/>
      <c r="SPC599" s="259"/>
      <c r="SPD599" s="394"/>
      <c r="SPE599" s="394"/>
      <c r="SPF599" s="270"/>
      <c r="SPG599" s="263"/>
      <c r="SPH599" s="271"/>
      <c r="SPI599" s="271"/>
      <c r="SPJ599" s="271"/>
      <c r="SPK599" s="271"/>
      <c r="SPL599" s="271"/>
      <c r="SPM599" s="395"/>
      <c r="SPN599" s="259"/>
      <c r="SPO599" s="259"/>
      <c r="SPP599" s="394"/>
      <c r="SPQ599" s="394"/>
      <c r="SPR599" s="270"/>
      <c r="SPS599" s="263"/>
      <c r="SPT599" s="271"/>
      <c r="SPU599" s="271"/>
      <c r="SPV599" s="271"/>
      <c r="SPW599" s="271"/>
      <c r="SPX599" s="271"/>
      <c r="SPY599" s="395"/>
      <c r="SPZ599" s="259"/>
      <c r="SQA599" s="259"/>
      <c r="SQB599" s="394"/>
      <c r="SQC599" s="394"/>
      <c r="SQD599" s="270"/>
      <c r="SQE599" s="263"/>
      <c r="SQF599" s="271"/>
      <c r="SQG599" s="271"/>
      <c r="SQH599" s="271"/>
      <c r="SQI599" s="271"/>
      <c r="SQJ599" s="271"/>
      <c r="SQK599" s="395"/>
      <c r="SQL599" s="259"/>
      <c r="SQM599" s="259"/>
      <c r="SQN599" s="394"/>
      <c r="SQO599" s="394"/>
      <c r="SQP599" s="270"/>
      <c r="SQQ599" s="263"/>
      <c r="SQR599" s="271"/>
      <c r="SQS599" s="271"/>
      <c r="SQT599" s="271"/>
      <c r="SQU599" s="271"/>
      <c r="SQV599" s="271"/>
      <c r="SQW599" s="395"/>
      <c r="SQX599" s="259"/>
      <c r="SQY599" s="259"/>
      <c r="SQZ599" s="394"/>
      <c r="SRA599" s="394"/>
      <c r="SRB599" s="270"/>
      <c r="SRC599" s="263"/>
      <c r="SRD599" s="271"/>
      <c r="SRE599" s="271"/>
      <c r="SRF599" s="271"/>
      <c r="SRG599" s="271"/>
      <c r="SRH599" s="271"/>
      <c r="SRI599" s="395"/>
      <c r="SRJ599" s="259"/>
      <c r="SRK599" s="259"/>
      <c r="SRL599" s="394"/>
      <c r="SRM599" s="394"/>
      <c r="SRN599" s="270"/>
      <c r="SRO599" s="263"/>
      <c r="SRP599" s="271"/>
      <c r="SRQ599" s="271"/>
      <c r="SRR599" s="271"/>
      <c r="SRS599" s="271"/>
      <c r="SRT599" s="271"/>
      <c r="SRU599" s="395"/>
      <c r="SRV599" s="259"/>
      <c r="SRW599" s="259"/>
      <c r="SRX599" s="394"/>
      <c r="SRY599" s="394"/>
      <c r="SRZ599" s="270"/>
      <c r="SSA599" s="263"/>
      <c r="SSB599" s="271"/>
      <c r="SSC599" s="271"/>
      <c r="SSD599" s="271"/>
      <c r="SSE599" s="271"/>
      <c r="SSF599" s="271"/>
      <c r="SSG599" s="395"/>
      <c r="SSH599" s="259"/>
      <c r="SSI599" s="259"/>
      <c r="SSJ599" s="394"/>
      <c r="SSK599" s="394"/>
      <c r="SSL599" s="270"/>
      <c r="SSM599" s="263"/>
      <c r="SSN599" s="271"/>
      <c r="SSO599" s="271"/>
      <c r="SSP599" s="271"/>
      <c r="SSQ599" s="271"/>
      <c r="SSR599" s="271"/>
      <c r="SSS599" s="395"/>
      <c r="SST599" s="259"/>
      <c r="SSU599" s="259"/>
      <c r="SSV599" s="394"/>
      <c r="SSW599" s="394"/>
      <c r="SSX599" s="270"/>
      <c r="SSY599" s="263"/>
      <c r="SSZ599" s="271"/>
      <c r="STA599" s="271"/>
      <c r="STB599" s="271"/>
      <c r="STC599" s="271"/>
      <c r="STD599" s="271"/>
      <c r="STE599" s="395"/>
      <c r="STF599" s="259"/>
      <c r="STG599" s="259"/>
      <c r="STH599" s="394"/>
      <c r="STI599" s="394"/>
      <c r="STJ599" s="270"/>
      <c r="STK599" s="263"/>
      <c r="STL599" s="271"/>
      <c r="STM599" s="271"/>
      <c r="STN599" s="271"/>
      <c r="STO599" s="271"/>
      <c r="STP599" s="271"/>
      <c r="STQ599" s="395"/>
      <c r="STR599" s="259"/>
      <c r="STS599" s="259"/>
      <c r="STT599" s="394"/>
      <c r="STU599" s="394"/>
      <c r="STV599" s="270"/>
      <c r="STW599" s="263"/>
      <c r="STX599" s="271"/>
      <c r="STY599" s="271"/>
      <c r="STZ599" s="271"/>
      <c r="SUA599" s="271"/>
      <c r="SUB599" s="271"/>
      <c r="SUC599" s="395"/>
      <c r="SUD599" s="259"/>
      <c r="SUE599" s="259"/>
      <c r="SUF599" s="394"/>
      <c r="SUG599" s="394"/>
      <c r="SUH599" s="270"/>
      <c r="SUI599" s="263"/>
      <c r="SUJ599" s="271"/>
      <c r="SUK599" s="271"/>
      <c r="SUL599" s="271"/>
      <c r="SUM599" s="271"/>
      <c r="SUN599" s="271"/>
      <c r="SUO599" s="395"/>
      <c r="SUP599" s="259"/>
      <c r="SUQ599" s="259"/>
      <c r="SUR599" s="394"/>
      <c r="SUS599" s="394"/>
      <c r="SUT599" s="270"/>
      <c r="SUU599" s="263"/>
      <c r="SUV599" s="271"/>
      <c r="SUW599" s="271"/>
      <c r="SUX599" s="271"/>
      <c r="SUY599" s="271"/>
      <c r="SUZ599" s="271"/>
      <c r="SVA599" s="395"/>
      <c r="SVB599" s="259"/>
      <c r="SVC599" s="259"/>
      <c r="SVD599" s="394"/>
      <c r="SVE599" s="394"/>
      <c r="SVF599" s="270"/>
      <c r="SVG599" s="263"/>
      <c r="SVH599" s="271"/>
      <c r="SVI599" s="271"/>
      <c r="SVJ599" s="271"/>
      <c r="SVK599" s="271"/>
      <c r="SVL599" s="271"/>
      <c r="SVM599" s="395"/>
      <c r="SVN599" s="259"/>
      <c r="SVO599" s="259"/>
      <c r="SVP599" s="394"/>
      <c r="SVQ599" s="394"/>
      <c r="SVR599" s="270"/>
      <c r="SVS599" s="263"/>
      <c r="SVT599" s="271"/>
      <c r="SVU599" s="271"/>
      <c r="SVV599" s="271"/>
      <c r="SVW599" s="271"/>
      <c r="SVX599" s="271"/>
      <c r="SVY599" s="395"/>
      <c r="SVZ599" s="259"/>
      <c r="SWA599" s="259"/>
      <c r="SWB599" s="394"/>
      <c r="SWC599" s="394"/>
      <c r="SWD599" s="270"/>
      <c r="SWE599" s="263"/>
      <c r="SWF599" s="271"/>
      <c r="SWG599" s="271"/>
      <c r="SWH599" s="271"/>
      <c r="SWI599" s="271"/>
      <c r="SWJ599" s="271"/>
      <c r="SWK599" s="395"/>
      <c r="SWL599" s="259"/>
      <c r="SWM599" s="259"/>
      <c r="SWN599" s="394"/>
      <c r="SWO599" s="394"/>
      <c r="SWP599" s="270"/>
      <c r="SWQ599" s="263"/>
      <c r="SWR599" s="271"/>
      <c r="SWS599" s="271"/>
      <c r="SWT599" s="271"/>
      <c r="SWU599" s="271"/>
      <c r="SWV599" s="271"/>
      <c r="SWW599" s="395"/>
      <c r="SWX599" s="259"/>
      <c r="SWY599" s="259"/>
      <c r="SWZ599" s="394"/>
      <c r="SXA599" s="394"/>
      <c r="SXB599" s="270"/>
      <c r="SXC599" s="263"/>
      <c r="SXD599" s="271"/>
      <c r="SXE599" s="271"/>
      <c r="SXF599" s="271"/>
      <c r="SXG599" s="271"/>
      <c r="SXH599" s="271"/>
      <c r="SXI599" s="395"/>
      <c r="SXJ599" s="259"/>
      <c r="SXK599" s="259"/>
      <c r="SXL599" s="394"/>
      <c r="SXM599" s="394"/>
      <c r="SXN599" s="270"/>
      <c r="SXO599" s="263"/>
      <c r="SXP599" s="271"/>
      <c r="SXQ599" s="271"/>
      <c r="SXR599" s="271"/>
      <c r="SXS599" s="271"/>
      <c r="SXT599" s="271"/>
      <c r="SXU599" s="395"/>
      <c r="SXV599" s="259"/>
      <c r="SXW599" s="259"/>
      <c r="SXX599" s="394"/>
      <c r="SXY599" s="394"/>
      <c r="SXZ599" s="270"/>
      <c r="SYA599" s="263"/>
      <c r="SYB599" s="271"/>
      <c r="SYC599" s="271"/>
      <c r="SYD599" s="271"/>
      <c r="SYE599" s="271"/>
      <c r="SYF599" s="271"/>
      <c r="SYG599" s="395"/>
      <c r="SYH599" s="259"/>
      <c r="SYI599" s="259"/>
      <c r="SYJ599" s="394"/>
      <c r="SYK599" s="394"/>
      <c r="SYL599" s="270"/>
      <c r="SYM599" s="263"/>
      <c r="SYN599" s="271"/>
      <c r="SYO599" s="271"/>
      <c r="SYP599" s="271"/>
      <c r="SYQ599" s="271"/>
      <c r="SYR599" s="271"/>
      <c r="SYS599" s="395"/>
      <c r="SYT599" s="259"/>
      <c r="SYU599" s="259"/>
      <c r="SYV599" s="394"/>
      <c r="SYW599" s="394"/>
      <c r="SYX599" s="270"/>
      <c r="SYY599" s="263"/>
      <c r="SYZ599" s="271"/>
      <c r="SZA599" s="271"/>
      <c r="SZB599" s="271"/>
      <c r="SZC599" s="271"/>
      <c r="SZD599" s="271"/>
      <c r="SZE599" s="395"/>
      <c r="SZF599" s="259"/>
      <c r="SZG599" s="259"/>
      <c r="SZH599" s="394"/>
      <c r="SZI599" s="394"/>
      <c r="SZJ599" s="270"/>
      <c r="SZK599" s="263"/>
      <c r="SZL599" s="271"/>
      <c r="SZM599" s="271"/>
      <c r="SZN599" s="271"/>
      <c r="SZO599" s="271"/>
      <c r="SZP599" s="271"/>
      <c r="SZQ599" s="395"/>
      <c r="SZR599" s="259"/>
      <c r="SZS599" s="259"/>
      <c r="SZT599" s="394"/>
      <c r="SZU599" s="394"/>
      <c r="SZV599" s="270"/>
      <c r="SZW599" s="263"/>
      <c r="SZX599" s="271"/>
      <c r="SZY599" s="271"/>
      <c r="SZZ599" s="271"/>
      <c r="TAA599" s="271"/>
      <c r="TAB599" s="271"/>
      <c r="TAC599" s="395"/>
      <c r="TAD599" s="259"/>
      <c r="TAE599" s="259"/>
      <c r="TAF599" s="394"/>
      <c r="TAG599" s="394"/>
      <c r="TAH599" s="270"/>
      <c r="TAI599" s="263"/>
      <c r="TAJ599" s="271"/>
      <c r="TAK599" s="271"/>
      <c r="TAL599" s="271"/>
      <c r="TAM599" s="271"/>
      <c r="TAN599" s="271"/>
      <c r="TAO599" s="395"/>
      <c r="TAP599" s="259"/>
      <c r="TAQ599" s="259"/>
      <c r="TAR599" s="394"/>
      <c r="TAS599" s="394"/>
      <c r="TAT599" s="270"/>
      <c r="TAU599" s="263"/>
      <c r="TAV599" s="271"/>
      <c r="TAW599" s="271"/>
      <c r="TAX599" s="271"/>
      <c r="TAY599" s="271"/>
      <c r="TAZ599" s="271"/>
      <c r="TBA599" s="395"/>
      <c r="TBB599" s="259"/>
      <c r="TBC599" s="259"/>
      <c r="TBD599" s="394"/>
      <c r="TBE599" s="394"/>
      <c r="TBF599" s="270"/>
      <c r="TBG599" s="263"/>
      <c r="TBH599" s="271"/>
      <c r="TBI599" s="271"/>
      <c r="TBJ599" s="271"/>
      <c r="TBK599" s="271"/>
      <c r="TBL599" s="271"/>
      <c r="TBM599" s="395"/>
      <c r="TBN599" s="259"/>
      <c r="TBO599" s="259"/>
      <c r="TBP599" s="394"/>
      <c r="TBQ599" s="394"/>
      <c r="TBR599" s="270"/>
      <c r="TBS599" s="263"/>
      <c r="TBT599" s="271"/>
      <c r="TBU599" s="271"/>
      <c r="TBV599" s="271"/>
      <c r="TBW599" s="271"/>
      <c r="TBX599" s="271"/>
      <c r="TBY599" s="395"/>
      <c r="TBZ599" s="259"/>
      <c r="TCA599" s="259"/>
      <c r="TCB599" s="394"/>
      <c r="TCC599" s="394"/>
      <c r="TCD599" s="270"/>
      <c r="TCE599" s="263"/>
      <c r="TCF599" s="271"/>
      <c r="TCG599" s="271"/>
      <c r="TCH599" s="271"/>
      <c r="TCI599" s="271"/>
      <c r="TCJ599" s="271"/>
      <c r="TCK599" s="395"/>
      <c r="TCL599" s="259"/>
      <c r="TCM599" s="259"/>
      <c r="TCN599" s="394"/>
      <c r="TCO599" s="394"/>
      <c r="TCP599" s="270"/>
      <c r="TCQ599" s="263"/>
      <c r="TCR599" s="271"/>
      <c r="TCS599" s="271"/>
      <c r="TCT599" s="271"/>
      <c r="TCU599" s="271"/>
      <c r="TCV599" s="271"/>
      <c r="TCW599" s="395"/>
      <c r="TCX599" s="259"/>
      <c r="TCY599" s="259"/>
      <c r="TCZ599" s="394"/>
      <c r="TDA599" s="394"/>
      <c r="TDB599" s="270"/>
      <c r="TDC599" s="263"/>
      <c r="TDD599" s="271"/>
      <c r="TDE599" s="271"/>
      <c r="TDF599" s="271"/>
      <c r="TDG599" s="271"/>
      <c r="TDH599" s="271"/>
      <c r="TDI599" s="395"/>
      <c r="TDJ599" s="259"/>
      <c r="TDK599" s="259"/>
      <c r="TDL599" s="394"/>
      <c r="TDM599" s="394"/>
      <c r="TDN599" s="270"/>
      <c r="TDO599" s="263"/>
      <c r="TDP599" s="271"/>
      <c r="TDQ599" s="271"/>
      <c r="TDR599" s="271"/>
      <c r="TDS599" s="271"/>
      <c r="TDT599" s="271"/>
      <c r="TDU599" s="395"/>
      <c r="TDV599" s="259"/>
      <c r="TDW599" s="259"/>
      <c r="TDX599" s="394"/>
      <c r="TDY599" s="394"/>
      <c r="TDZ599" s="270"/>
      <c r="TEA599" s="263"/>
      <c r="TEB599" s="271"/>
      <c r="TEC599" s="271"/>
      <c r="TED599" s="271"/>
      <c r="TEE599" s="271"/>
      <c r="TEF599" s="271"/>
      <c r="TEG599" s="395"/>
      <c r="TEH599" s="259"/>
      <c r="TEI599" s="259"/>
      <c r="TEJ599" s="394"/>
      <c r="TEK599" s="394"/>
      <c r="TEL599" s="270"/>
      <c r="TEM599" s="263"/>
      <c r="TEN599" s="271"/>
      <c r="TEO599" s="271"/>
      <c r="TEP599" s="271"/>
      <c r="TEQ599" s="271"/>
      <c r="TER599" s="271"/>
      <c r="TES599" s="395"/>
      <c r="TET599" s="259"/>
      <c r="TEU599" s="259"/>
      <c r="TEV599" s="394"/>
      <c r="TEW599" s="394"/>
      <c r="TEX599" s="270"/>
      <c r="TEY599" s="263"/>
      <c r="TEZ599" s="271"/>
      <c r="TFA599" s="271"/>
      <c r="TFB599" s="271"/>
      <c r="TFC599" s="271"/>
      <c r="TFD599" s="271"/>
      <c r="TFE599" s="395"/>
      <c r="TFF599" s="259"/>
      <c r="TFG599" s="259"/>
      <c r="TFH599" s="394"/>
      <c r="TFI599" s="394"/>
      <c r="TFJ599" s="270"/>
      <c r="TFK599" s="263"/>
      <c r="TFL599" s="271"/>
      <c r="TFM599" s="271"/>
      <c r="TFN599" s="271"/>
      <c r="TFO599" s="271"/>
      <c r="TFP599" s="271"/>
      <c r="TFQ599" s="395"/>
      <c r="TFR599" s="259"/>
      <c r="TFS599" s="259"/>
      <c r="TFT599" s="394"/>
      <c r="TFU599" s="394"/>
      <c r="TFV599" s="270"/>
      <c r="TFW599" s="263"/>
      <c r="TFX599" s="271"/>
      <c r="TFY599" s="271"/>
      <c r="TFZ599" s="271"/>
      <c r="TGA599" s="271"/>
      <c r="TGB599" s="271"/>
      <c r="TGC599" s="395"/>
      <c r="TGD599" s="259"/>
      <c r="TGE599" s="259"/>
      <c r="TGF599" s="394"/>
      <c r="TGG599" s="394"/>
      <c r="TGH599" s="270"/>
      <c r="TGI599" s="263"/>
      <c r="TGJ599" s="271"/>
      <c r="TGK599" s="271"/>
      <c r="TGL599" s="271"/>
      <c r="TGM599" s="271"/>
      <c r="TGN599" s="271"/>
      <c r="TGO599" s="395"/>
      <c r="TGP599" s="259"/>
      <c r="TGQ599" s="259"/>
      <c r="TGR599" s="394"/>
      <c r="TGS599" s="394"/>
      <c r="TGT599" s="270"/>
      <c r="TGU599" s="263"/>
      <c r="TGV599" s="271"/>
      <c r="TGW599" s="271"/>
      <c r="TGX599" s="271"/>
      <c r="TGY599" s="271"/>
      <c r="TGZ599" s="271"/>
      <c r="THA599" s="395"/>
      <c r="THB599" s="259"/>
      <c r="THC599" s="259"/>
      <c r="THD599" s="394"/>
      <c r="THE599" s="394"/>
      <c r="THF599" s="270"/>
      <c r="THG599" s="263"/>
      <c r="THH599" s="271"/>
      <c r="THI599" s="271"/>
      <c r="THJ599" s="271"/>
      <c r="THK599" s="271"/>
      <c r="THL599" s="271"/>
      <c r="THM599" s="395"/>
      <c r="THN599" s="259"/>
      <c r="THO599" s="259"/>
      <c r="THP599" s="394"/>
      <c r="THQ599" s="394"/>
      <c r="THR599" s="270"/>
      <c r="THS599" s="263"/>
      <c r="THT599" s="271"/>
      <c r="THU599" s="271"/>
      <c r="THV599" s="271"/>
      <c r="THW599" s="271"/>
      <c r="THX599" s="271"/>
      <c r="THY599" s="395"/>
      <c r="THZ599" s="259"/>
      <c r="TIA599" s="259"/>
      <c r="TIB599" s="394"/>
      <c r="TIC599" s="394"/>
      <c r="TID599" s="270"/>
      <c r="TIE599" s="263"/>
      <c r="TIF599" s="271"/>
      <c r="TIG599" s="271"/>
      <c r="TIH599" s="271"/>
      <c r="TII599" s="271"/>
      <c r="TIJ599" s="271"/>
      <c r="TIK599" s="395"/>
      <c r="TIL599" s="259"/>
      <c r="TIM599" s="259"/>
      <c r="TIN599" s="394"/>
      <c r="TIO599" s="394"/>
      <c r="TIP599" s="270"/>
      <c r="TIQ599" s="263"/>
      <c r="TIR599" s="271"/>
      <c r="TIS599" s="271"/>
      <c r="TIT599" s="271"/>
      <c r="TIU599" s="271"/>
      <c r="TIV599" s="271"/>
      <c r="TIW599" s="395"/>
      <c r="TIX599" s="259"/>
      <c r="TIY599" s="259"/>
      <c r="TIZ599" s="394"/>
      <c r="TJA599" s="394"/>
      <c r="TJB599" s="270"/>
      <c r="TJC599" s="263"/>
      <c r="TJD599" s="271"/>
      <c r="TJE599" s="271"/>
      <c r="TJF599" s="271"/>
      <c r="TJG599" s="271"/>
      <c r="TJH599" s="271"/>
      <c r="TJI599" s="395"/>
      <c r="TJJ599" s="259"/>
      <c r="TJK599" s="259"/>
      <c r="TJL599" s="394"/>
      <c r="TJM599" s="394"/>
      <c r="TJN599" s="270"/>
      <c r="TJO599" s="263"/>
      <c r="TJP599" s="271"/>
      <c r="TJQ599" s="271"/>
      <c r="TJR599" s="271"/>
      <c r="TJS599" s="271"/>
      <c r="TJT599" s="271"/>
      <c r="TJU599" s="395"/>
      <c r="TJV599" s="259"/>
      <c r="TJW599" s="259"/>
      <c r="TJX599" s="394"/>
      <c r="TJY599" s="394"/>
      <c r="TJZ599" s="270"/>
      <c r="TKA599" s="263"/>
      <c r="TKB599" s="271"/>
      <c r="TKC599" s="271"/>
      <c r="TKD599" s="271"/>
      <c r="TKE599" s="271"/>
      <c r="TKF599" s="271"/>
      <c r="TKG599" s="395"/>
      <c r="TKH599" s="259"/>
      <c r="TKI599" s="259"/>
      <c r="TKJ599" s="394"/>
      <c r="TKK599" s="394"/>
      <c r="TKL599" s="270"/>
      <c r="TKM599" s="263"/>
      <c r="TKN599" s="271"/>
      <c r="TKO599" s="271"/>
      <c r="TKP599" s="271"/>
      <c r="TKQ599" s="271"/>
      <c r="TKR599" s="271"/>
      <c r="TKS599" s="395"/>
      <c r="TKT599" s="259"/>
      <c r="TKU599" s="259"/>
      <c r="TKV599" s="394"/>
      <c r="TKW599" s="394"/>
      <c r="TKX599" s="270"/>
      <c r="TKY599" s="263"/>
      <c r="TKZ599" s="271"/>
      <c r="TLA599" s="271"/>
      <c r="TLB599" s="271"/>
      <c r="TLC599" s="271"/>
      <c r="TLD599" s="271"/>
      <c r="TLE599" s="395"/>
      <c r="TLF599" s="259"/>
      <c r="TLG599" s="259"/>
      <c r="TLH599" s="394"/>
      <c r="TLI599" s="394"/>
      <c r="TLJ599" s="270"/>
      <c r="TLK599" s="263"/>
      <c r="TLL599" s="271"/>
      <c r="TLM599" s="271"/>
      <c r="TLN599" s="271"/>
      <c r="TLO599" s="271"/>
      <c r="TLP599" s="271"/>
      <c r="TLQ599" s="395"/>
      <c r="TLR599" s="259"/>
      <c r="TLS599" s="259"/>
      <c r="TLT599" s="394"/>
      <c r="TLU599" s="394"/>
      <c r="TLV599" s="270"/>
      <c r="TLW599" s="263"/>
      <c r="TLX599" s="271"/>
      <c r="TLY599" s="271"/>
      <c r="TLZ599" s="271"/>
      <c r="TMA599" s="271"/>
      <c r="TMB599" s="271"/>
      <c r="TMC599" s="395"/>
      <c r="TMD599" s="259"/>
      <c r="TME599" s="259"/>
      <c r="TMF599" s="394"/>
      <c r="TMG599" s="394"/>
      <c r="TMH599" s="270"/>
      <c r="TMI599" s="263"/>
      <c r="TMJ599" s="271"/>
      <c r="TMK599" s="271"/>
      <c r="TML599" s="271"/>
      <c r="TMM599" s="271"/>
      <c r="TMN599" s="271"/>
      <c r="TMO599" s="395"/>
      <c r="TMP599" s="259"/>
      <c r="TMQ599" s="259"/>
      <c r="TMR599" s="394"/>
      <c r="TMS599" s="394"/>
      <c r="TMT599" s="270"/>
      <c r="TMU599" s="263"/>
      <c r="TMV599" s="271"/>
      <c r="TMW599" s="271"/>
      <c r="TMX599" s="271"/>
      <c r="TMY599" s="271"/>
      <c r="TMZ599" s="271"/>
      <c r="TNA599" s="395"/>
      <c r="TNB599" s="259"/>
      <c r="TNC599" s="259"/>
      <c r="TND599" s="394"/>
      <c r="TNE599" s="394"/>
      <c r="TNF599" s="270"/>
      <c r="TNG599" s="263"/>
      <c r="TNH599" s="271"/>
      <c r="TNI599" s="271"/>
      <c r="TNJ599" s="271"/>
      <c r="TNK599" s="271"/>
      <c r="TNL599" s="271"/>
      <c r="TNM599" s="395"/>
      <c r="TNN599" s="259"/>
      <c r="TNO599" s="259"/>
      <c r="TNP599" s="394"/>
      <c r="TNQ599" s="394"/>
      <c r="TNR599" s="270"/>
      <c r="TNS599" s="263"/>
      <c r="TNT599" s="271"/>
      <c r="TNU599" s="271"/>
      <c r="TNV599" s="271"/>
      <c r="TNW599" s="271"/>
      <c r="TNX599" s="271"/>
      <c r="TNY599" s="395"/>
      <c r="TNZ599" s="259"/>
      <c r="TOA599" s="259"/>
      <c r="TOB599" s="394"/>
      <c r="TOC599" s="394"/>
      <c r="TOD599" s="270"/>
      <c r="TOE599" s="263"/>
      <c r="TOF599" s="271"/>
      <c r="TOG599" s="271"/>
      <c r="TOH599" s="271"/>
      <c r="TOI599" s="271"/>
      <c r="TOJ599" s="271"/>
      <c r="TOK599" s="395"/>
      <c r="TOL599" s="259"/>
      <c r="TOM599" s="259"/>
      <c r="TON599" s="394"/>
      <c r="TOO599" s="394"/>
      <c r="TOP599" s="270"/>
      <c r="TOQ599" s="263"/>
      <c r="TOR599" s="271"/>
      <c r="TOS599" s="271"/>
      <c r="TOT599" s="271"/>
      <c r="TOU599" s="271"/>
      <c r="TOV599" s="271"/>
      <c r="TOW599" s="395"/>
      <c r="TOX599" s="259"/>
      <c r="TOY599" s="259"/>
      <c r="TOZ599" s="394"/>
      <c r="TPA599" s="394"/>
      <c r="TPB599" s="270"/>
      <c r="TPC599" s="263"/>
      <c r="TPD599" s="271"/>
      <c r="TPE599" s="271"/>
      <c r="TPF599" s="271"/>
      <c r="TPG599" s="271"/>
      <c r="TPH599" s="271"/>
      <c r="TPI599" s="395"/>
      <c r="TPJ599" s="259"/>
      <c r="TPK599" s="259"/>
      <c r="TPL599" s="394"/>
      <c r="TPM599" s="394"/>
      <c r="TPN599" s="270"/>
      <c r="TPO599" s="263"/>
      <c r="TPP599" s="271"/>
      <c r="TPQ599" s="271"/>
      <c r="TPR599" s="271"/>
      <c r="TPS599" s="271"/>
      <c r="TPT599" s="271"/>
      <c r="TPU599" s="395"/>
      <c r="TPV599" s="259"/>
      <c r="TPW599" s="259"/>
      <c r="TPX599" s="394"/>
      <c r="TPY599" s="394"/>
      <c r="TPZ599" s="270"/>
      <c r="TQA599" s="263"/>
      <c r="TQB599" s="271"/>
      <c r="TQC599" s="271"/>
      <c r="TQD599" s="271"/>
      <c r="TQE599" s="271"/>
      <c r="TQF599" s="271"/>
      <c r="TQG599" s="395"/>
      <c r="TQH599" s="259"/>
      <c r="TQI599" s="259"/>
      <c r="TQJ599" s="394"/>
      <c r="TQK599" s="394"/>
      <c r="TQL599" s="270"/>
      <c r="TQM599" s="263"/>
      <c r="TQN599" s="271"/>
      <c r="TQO599" s="271"/>
      <c r="TQP599" s="271"/>
      <c r="TQQ599" s="271"/>
      <c r="TQR599" s="271"/>
      <c r="TQS599" s="395"/>
      <c r="TQT599" s="259"/>
      <c r="TQU599" s="259"/>
      <c r="TQV599" s="394"/>
      <c r="TQW599" s="394"/>
      <c r="TQX599" s="270"/>
      <c r="TQY599" s="263"/>
      <c r="TQZ599" s="271"/>
      <c r="TRA599" s="271"/>
      <c r="TRB599" s="271"/>
      <c r="TRC599" s="271"/>
      <c r="TRD599" s="271"/>
      <c r="TRE599" s="395"/>
      <c r="TRF599" s="259"/>
      <c r="TRG599" s="259"/>
      <c r="TRH599" s="394"/>
      <c r="TRI599" s="394"/>
      <c r="TRJ599" s="270"/>
      <c r="TRK599" s="263"/>
      <c r="TRL599" s="271"/>
      <c r="TRM599" s="271"/>
      <c r="TRN599" s="271"/>
      <c r="TRO599" s="271"/>
      <c r="TRP599" s="271"/>
      <c r="TRQ599" s="395"/>
      <c r="TRR599" s="259"/>
      <c r="TRS599" s="259"/>
      <c r="TRT599" s="394"/>
      <c r="TRU599" s="394"/>
      <c r="TRV599" s="270"/>
      <c r="TRW599" s="263"/>
      <c r="TRX599" s="271"/>
      <c r="TRY599" s="271"/>
      <c r="TRZ599" s="271"/>
      <c r="TSA599" s="271"/>
      <c r="TSB599" s="271"/>
      <c r="TSC599" s="395"/>
      <c r="TSD599" s="259"/>
      <c r="TSE599" s="259"/>
      <c r="TSF599" s="394"/>
      <c r="TSG599" s="394"/>
      <c r="TSH599" s="270"/>
      <c r="TSI599" s="263"/>
      <c r="TSJ599" s="271"/>
      <c r="TSK599" s="271"/>
      <c r="TSL599" s="271"/>
      <c r="TSM599" s="271"/>
      <c r="TSN599" s="271"/>
      <c r="TSO599" s="395"/>
      <c r="TSP599" s="259"/>
      <c r="TSQ599" s="259"/>
      <c r="TSR599" s="394"/>
      <c r="TSS599" s="394"/>
      <c r="TST599" s="270"/>
      <c r="TSU599" s="263"/>
      <c r="TSV599" s="271"/>
      <c r="TSW599" s="271"/>
      <c r="TSX599" s="271"/>
      <c r="TSY599" s="271"/>
      <c r="TSZ599" s="271"/>
      <c r="TTA599" s="395"/>
      <c r="TTB599" s="259"/>
      <c r="TTC599" s="259"/>
      <c r="TTD599" s="394"/>
      <c r="TTE599" s="394"/>
      <c r="TTF599" s="270"/>
      <c r="TTG599" s="263"/>
      <c r="TTH599" s="271"/>
      <c r="TTI599" s="271"/>
      <c r="TTJ599" s="271"/>
      <c r="TTK599" s="271"/>
      <c r="TTL599" s="271"/>
      <c r="TTM599" s="395"/>
      <c r="TTN599" s="259"/>
      <c r="TTO599" s="259"/>
      <c r="TTP599" s="394"/>
      <c r="TTQ599" s="394"/>
      <c r="TTR599" s="270"/>
      <c r="TTS599" s="263"/>
      <c r="TTT599" s="271"/>
      <c r="TTU599" s="271"/>
      <c r="TTV599" s="271"/>
      <c r="TTW599" s="271"/>
      <c r="TTX599" s="271"/>
      <c r="TTY599" s="395"/>
      <c r="TTZ599" s="259"/>
      <c r="TUA599" s="259"/>
      <c r="TUB599" s="394"/>
      <c r="TUC599" s="394"/>
      <c r="TUD599" s="270"/>
      <c r="TUE599" s="263"/>
      <c r="TUF599" s="271"/>
      <c r="TUG599" s="271"/>
      <c r="TUH599" s="271"/>
      <c r="TUI599" s="271"/>
      <c r="TUJ599" s="271"/>
      <c r="TUK599" s="395"/>
      <c r="TUL599" s="259"/>
      <c r="TUM599" s="259"/>
      <c r="TUN599" s="394"/>
      <c r="TUO599" s="394"/>
      <c r="TUP599" s="270"/>
      <c r="TUQ599" s="263"/>
      <c r="TUR599" s="271"/>
      <c r="TUS599" s="271"/>
      <c r="TUT599" s="271"/>
      <c r="TUU599" s="271"/>
      <c r="TUV599" s="271"/>
      <c r="TUW599" s="395"/>
      <c r="TUX599" s="259"/>
      <c r="TUY599" s="259"/>
      <c r="TUZ599" s="394"/>
      <c r="TVA599" s="394"/>
      <c r="TVB599" s="270"/>
      <c r="TVC599" s="263"/>
      <c r="TVD599" s="271"/>
      <c r="TVE599" s="271"/>
      <c r="TVF599" s="271"/>
      <c r="TVG599" s="271"/>
      <c r="TVH599" s="271"/>
      <c r="TVI599" s="395"/>
      <c r="TVJ599" s="259"/>
      <c r="TVK599" s="259"/>
      <c r="TVL599" s="394"/>
      <c r="TVM599" s="394"/>
      <c r="TVN599" s="270"/>
      <c r="TVO599" s="263"/>
      <c r="TVP599" s="271"/>
      <c r="TVQ599" s="271"/>
      <c r="TVR599" s="271"/>
      <c r="TVS599" s="271"/>
      <c r="TVT599" s="271"/>
      <c r="TVU599" s="395"/>
      <c r="TVV599" s="259"/>
      <c r="TVW599" s="259"/>
      <c r="TVX599" s="394"/>
      <c r="TVY599" s="394"/>
      <c r="TVZ599" s="270"/>
      <c r="TWA599" s="263"/>
      <c r="TWB599" s="271"/>
      <c r="TWC599" s="271"/>
      <c r="TWD599" s="271"/>
      <c r="TWE599" s="271"/>
      <c r="TWF599" s="271"/>
      <c r="TWG599" s="395"/>
      <c r="TWH599" s="259"/>
      <c r="TWI599" s="259"/>
      <c r="TWJ599" s="394"/>
      <c r="TWK599" s="394"/>
      <c r="TWL599" s="270"/>
      <c r="TWM599" s="263"/>
      <c r="TWN599" s="271"/>
      <c r="TWO599" s="271"/>
      <c r="TWP599" s="271"/>
      <c r="TWQ599" s="271"/>
      <c r="TWR599" s="271"/>
      <c r="TWS599" s="395"/>
      <c r="TWT599" s="259"/>
      <c r="TWU599" s="259"/>
      <c r="TWV599" s="394"/>
      <c r="TWW599" s="394"/>
      <c r="TWX599" s="270"/>
      <c r="TWY599" s="263"/>
      <c r="TWZ599" s="271"/>
      <c r="TXA599" s="271"/>
      <c r="TXB599" s="271"/>
      <c r="TXC599" s="271"/>
      <c r="TXD599" s="271"/>
      <c r="TXE599" s="395"/>
      <c r="TXF599" s="259"/>
      <c r="TXG599" s="259"/>
      <c r="TXH599" s="394"/>
      <c r="TXI599" s="394"/>
      <c r="TXJ599" s="270"/>
      <c r="TXK599" s="263"/>
      <c r="TXL599" s="271"/>
      <c r="TXM599" s="271"/>
      <c r="TXN599" s="271"/>
      <c r="TXO599" s="271"/>
      <c r="TXP599" s="271"/>
      <c r="TXQ599" s="395"/>
      <c r="TXR599" s="259"/>
      <c r="TXS599" s="259"/>
      <c r="TXT599" s="394"/>
      <c r="TXU599" s="394"/>
      <c r="TXV599" s="270"/>
      <c r="TXW599" s="263"/>
      <c r="TXX599" s="271"/>
      <c r="TXY599" s="271"/>
      <c r="TXZ599" s="271"/>
      <c r="TYA599" s="271"/>
      <c r="TYB599" s="271"/>
      <c r="TYC599" s="395"/>
      <c r="TYD599" s="259"/>
      <c r="TYE599" s="259"/>
      <c r="TYF599" s="394"/>
      <c r="TYG599" s="394"/>
      <c r="TYH599" s="270"/>
      <c r="TYI599" s="263"/>
      <c r="TYJ599" s="271"/>
      <c r="TYK599" s="271"/>
      <c r="TYL599" s="271"/>
      <c r="TYM599" s="271"/>
      <c r="TYN599" s="271"/>
      <c r="TYO599" s="395"/>
      <c r="TYP599" s="259"/>
      <c r="TYQ599" s="259"/>
      <c r="TYR599" s="394"/>
      <c r="TYS599" s="394"/>
      <c r="TYT599" s="270"/>
      <c r="TYU599" s="263"/>
      <c r="TYV599" s="271"/>
      <c r="TYW599" s="271"/>
      <c r="TYX599" s="271"/>
      <c r="TYY599" s="271"/>
      <c r="TYZ599" s="271"/>
      <c r="TZA599" s="395"/>
      <c r="TZB599" s="259"/>
      <c r="TZC599" s="259"/>
      <c r="TZD599" s="394"/>
      <c r="TZE599" s="394"/>
      <c r="TZF599" s="270"/>
      <c r="TZG599" s="263"/>
      <c r="TZH599" s="271"/>
      <c r="TZI599" s="271"/>
      <c r="TZJ599" s="271"/>
      <c r="TZK599" s="271"/>
      <c r="TZL599" s="271"/>
      <c r="TZM599" s="395"/>
      <c r="TZN599" s="259"/>
      <c r="TZO599" s="259"/>
      <c r="TZP599" s="394"/>
      <c r="TZQ599" s="394"/>
      <c r="TZR599" s="270"/>
      <c r="TZS599" s="263"/>
      <c r="TZT599" s="271"/>
      <c r="TZU599" s="271"/>
      <c r="TZV599" s="271"/>
      <c r="TZW599" s="271"/>
      <c r="TZX599" s="271"/>
      <c r="TZY599" s="395"/>
      <c r="TZZ599" s="259"/>
      <c r="UAA599" s="259"/>
      <c r="UAB599" s="394"/>
      <c r="UAC599" s="394"/>
      <c r="UAD599" s="270"/>
      <c r="UAE599" s="263"/>
      <c r="UAF599" s="271"/>
      <c r="UAG599" s="271"/>
      <c r="UAH599" s="271"/>
      <c r="UAI599" s="271"/>
      <c r="UAJ599" s="271"/>
      <c r="UAK599" s="395"/>
      <c r="UAL599" s="259"/>
      <c r="UAM599" s="259"/>
      <c r="UAN599" s="394"/>
      <c r="UAO599" s="394"/>
      <c r="UAP599" s="270"/>
      <c r="UAQ599" s="263"/>
      <c r="UAR599" s="271"/>
      <c r="UAS599" s="271"/>
      <c r="UAT599" s="271"/>
      <c r="UAU599" s="271"/>
      <c r="UAV599" s="271"/>
      <c r="UAW599" s="395"/>
      <c r="UAX599" s="259"/>
      <c r="UAY599" s="259"/>
      <c r="UAZ599" s="394"/>
      <c r="UBA599" s="394"/>
      <c r="UBB599" s="270"/>
      <c r="UBC599" s="263"/>
      <c r="UBD599" s="271"/>
      <c r="UBE599" s="271"/>
      <c r="UBF599" s="271"/>
      <c r="UBG599" s="271"/>
      <c r="UBH599" s="271"/>
      <c r="UBI599" s="395"/>
      <c r="UBJ599" s="259"/>
      <c r="UBK599" s="259"/>
      <c r="UBL599" s="394"/>
      <c r="UBM599" s="394"/>
      <c r="UBN599" s="270"/>
      <c r="UBO599" s="263"/>
      <c r="UBP599" s="271"/>
      <c r="UBQ599" s="271"/>
      <c r="UBR599" s="271"/>
      <c r="UBS599" s="271"/>
      <c r="UBT599" s="271"/>
      <c r="UBU599" s="395"/>
      <c r="UBV599" s="259"/>
      <c r="UBW599" s="259"/>
      <c r="UBX599" s="394"/>
      <c r="UBY599" s="394"/>
      <c r="UBZ599" s="270"/>
      <c r="UCA599" s="263"/>
      <c r="UCB599" s="271"/>
      <c r="UCC599" s="271"/>
      <c r="UCD599" s="271"/>
      <c r="UCE599" s="271"/>
      <c r="UCF599" s="271"/>
      <c r="UCG599" s="395"/>
      <c r="UCH599" s="259"/>
      <c r="UCI599" s="259"/>
      <c r="UCJ599" s="394"/>
      <c r="UCK599" s="394"/>
      <c r="UCL599" s="270"/>
      <c r="UCM599" s="263"/>
      <c r="UCN599" s="271"/>
      <c r="UCO599" s="271"/>
      <c r="UCP599" s="271"/>
      <c r="UCQ599" s="271"/>
      <c r="UCR599" s="271"/>
      <c r="UCS599" s="395"/>
      <c r="UCT599" s="259"/>
      <c r="UCU599" s="259"/>
      <c r="UCV599" s="394"/>
      <c r="UCW599" s="394"/>
      <c r="UCX599" s="270"/>
      <c r="UCY599" s="263"/>
      <c r="UCZ599" s="271"/>
      <c r="UDA599" s="271"/>
      <c r="UDB599" s="271"/>
      <c r="UDC599" s="271"/>
      <c r="UDD599" s="271"/>
      <c r="UDE599" s="395"/>
      <c r="UDF599" s="259"/>
      <c r="UDG599" s="259"/>
      <c r="UDH599" s="394"/>
      <c r="UDI599" s="394"/>
      <c r="UDJ599" s="270"/>
      <c r="UDK599" s="263"/>
      <c r="UDL599" s="271"/>
      <c r="UDM599" s="271"/>
      <c r="UDN599" s="271"/>
      <c r="UDO599" s="271"/>
      <c r="UDP599" s="271"/>
      <c r="UDQ599" s="395"/>
      <c r="UDR599" s="259"/>
      <c r="UDS599" s="259"/>
      <c r="UDT599" s="394"/>
      <c r="UDU599" s="394"/>
      <c r="UDV599" s="270"/>
      <c r="UDW599" s="263"/>
      <c r="UDX599" s="271"/>
      <c r="UDY599" s="271"/>
      <c r="UDZ599" s="271"/>
      <c r="UEA599" s="271"/>
      <c r="UEB599" s="271"/>
      <c r="UEC599" s="395"/>
      <c r="UED599" s="259"/>
      <c r="UEE599" s="259"/>
      <c r="UEF599" s="394"/>
      <c r="UEG599" s="394"/>
      <c r="UEH599" s="270"/>
      <c r="UEI599" s="263"/>
      <c r="UEJ599" s="271"/>
      <c r="UEK599" s="271"/>
      <c r="UEL599" s="271"/>
      <c r="UEM599" s="271"/>
      <c r="UEN599" s="271"/>
      <c r="UEO599" s="395"/>
      <c r="UEP599" s="259"/>
      <c r="UEQ599" s="259"/>
      <c r="UER599" s="394"/>
      <c r="UES599" s="394"/>
      <c r="UET599" s="270"/>
      <c r="UEU599" s="263"/>
      <c r="UEV599" s="271"/>
      <c r="UEW599" s="271"/>
      <c r="UEX599" s="271"/>
      <c r="UEY599" s="271"/>
      <c r="UEZ599" s="271"/>
      <c r="UFA599" s="395"/>
      <c r="UFB599" s="259"/>
      <c r="UFC599" s="259"/>
      <c r="UFD599" s="394"/>
      <c r="UFE599" s="394"/>
      <c r="UFF599" s="270"/>
      <c r="UFG599" s="263"/>
      <c r="UFH599" s="271"/>
      <c r="UFI599" s="271"/>
      <c r="UFJ599" s="271"/>
      <c r="UFK599" s="271"/>
      <c r="UFL599" s="271"/>
      <c r="UFM599" s="395"/>
      <c r="UFN599" s="259"/>
      <c r="UFO599" s="259"/>
      <c r="UFP599" s="394"/>
      <c r="UFQ599" s="394"/>
      <c r="UFR599" s="270"/>
      <c r="UFS599" s="263"/>
      <c r="UFT599" s="271"/>
      <c r="UFU599" s="271"/>
      <c r="UFV599" s="271"/>
      <c r="UFW599" s="271"/>
      <c r="UFX599" s="271"/>
      <c r="UFY599" s="395"/>
      <c r="UFZ599" s="259"/>
      <c r="UGA599" s="259"/>
      <c r="UGB599" s="394"/>
      <c r="UGC599" s="394"/>
      <c r="UGD599" s="270"/>
      <c r="UGE599" s="263"/>
      <c r="UGF599" s="271"/>
      <c r="UGG599" s="271"/>
      <c r="UGH599" s="271"/>
      <c r="UGI599" s="271"/>
      <c r="UGJ599" s="271"/>
      <c r="UGK599" s="395"/>
      <c r="UGL599" s="259"/>
      <c r="UGM599" s="259"/>
      <c r="UGN599" s="394"/>
      <c r="UGO599" s="394"/>
      <c r="UGP599" s="270"/>
      <c r="UGQ599" s="263"/>
      <c r="UGR599" s="271"/>
      <c r="UGS599" s="271"/>
      <c r="UGT599" s="271"/>
      <c r="UGU599" s="271"/>
      <c r="UGV599" s="271"/>
      <c r="UGW599" s="395"/>
      <c r="UGX599" s="259"/>
      <c r="UGY599" s="259"/>
      <c r="UGZ599" s="394"/>
      <c r="UHA599" s="394"/>
      <c r="UHB599" s="270"/>
      <c r="UHC599" s="263"/>
      <c r="UHD599" s="271"/>
      <c r="UHE599" s="271"/>
      <c r="UHF599" s="271"/>
      <c r="UHG599" s="271"/>
      <c r="UHH599" s="271"/>
      <c r="UHI599" s="395"/>
      <c r="UHJ599" s="259"/>
      <c r="UHK599" s="259"/>
      <c r="UHL599" s="394"/>
      <c r="UHM599" s="394"/>
      <c r="UHN599" s="270"/>
      <c r="UHO599" s="263"/>
      <c r="UHP599" s="271"/>
      <c r="UHQ599" s="271"/>
      <c r="UHR599" s="271"/>
      <c r="UHS599" s="271"/>
      <c r="UHT599" s="271"/>
      <c r="UHU599" s="395"/>
      <c r="UHV599" s="259"/>
      <c r="UHW599" s="259"/>
      <c r="UHX599" s="394"/>
      <c r="UHY599" s="394"/>
      <c r="UHZ599" s="270"/>
      <c r="UIA599" s="263"/>
      <c r="UIB599" s="271"/>
      <c r="UIC599" s="271"/>
      <c r="UID599" s="271"/>
      <c r="UIE599" s="271"/>
      <c r="UIF599" s="271"/>
      <c r="UIG599" s="395"/>
      <c r="UIH599" s="259"/>
      <c r="UII599" s="259"/>
      <c r="UIJ599" s="394"/>
      <c r="UIK599" s="394"/>
      <c r="UIL599" s="270"/>
      <c r="UIM599" s="263"/>
      <c r="UIN599" s="271"/>
      <c r="UIO599" s="271"/>
      <c r="UIP599" s="271"/>
      <c r="UIQ599" s="271"/>
      <c r="UIR599" s="271"/>
      <c r="UIS599" s="395"/>
      <c r="UIT599" s="259"/>
      <c r="UIU599" s="259"/>
      <c r="UIV599" s="394"/>
      <c r="UIW599" s="394"/>
      <c r="UIX599" s="270"/>
      <c r="UIY599" s="263"/>
      <c r="UIZ599" s="271"/>
      <c r="UJA599" s="271"/>
      <c r="UJB599" s="271"/>
      <c r="UJC599" s="271"/>
      <c r="UJD599" s="271"/>
      <c r="UJE599" s="395"/>
      <c r="UJF599" s="259"/>
      <c r="UJG599" s="259"/>
      <c r="UJH599" s="394"/>
      <c r="UJI599" s="394"/>
      <c r="UJJ599" s="270"/>
      <c r="UJK599" s="263"/>
      <c r="UJL599" s="271"/>
      <c r="UJM599" s="271"/>
      <c r="UJN599" s="271"/>
      <c r="UJO599" s="271"/>
      <c r="UJP599" s="271"/>
      <c r="UJQ599" s="395"/>
      <c r="UJR599" s="259"/>
      <c r="UJS599" s="259"/>
      <c r="UJT599" s="394"/>
      <c r="UJU599" s="394"/>
      <c r="UJV599" s="270"/>
      <c r="UJW599" s="263"/>
      <c r="UJX599" s="271"/>
      <c r="UJY599" s="271"/>
      <c r="UJZ599" s="271"/>
      <c r="UKA599" s="271"/>
      <c r="UKB599" s="271"/>
      <c r="UKC599" s="395"/>
      <c r="UKD599" s="259"/>
      <c r="UKE599" s="259"/>
      <c r="UKF599" s="394"/>
      <c r="UKG599" s="394"/>
      <c r="UKH599" s="270"/>
      <c r="UKI599" s="263"/>
      <c r="UKJ599" s="271"/>
      <c r="UKK599" s="271"/>
      <c r="UKL599" s="271"/>
      <c r="UKM599" s="271"/>
      <c r="UKN599" s="271"/>
      <c r="UKO599" s="395"/>
      <c r="UKP599" s="259"/>
      <c r="UKQ599" s="259"/>
      <c r="UKR599" s="394"/>
      <c r="UKS599" s="394"/>
      <c r="UKT599" s="270"/>
      <c r="UKU599" s="263"/>
      <c r="UKV599" s="271"/>
      <c r="UKW599" s="271"/>
      <c r="UKX599" s="271"/>
      <c r="UKY599" s="271"/>
      <c r="UKZ599" s="271"/>
      <c r="ULA599" s="395"/>
      <c r="ULB599" s="259"/>
      <c r="ULC599" s="259"/>
      <c r="ULD599" s="394"/>
      <c r="ULE599" s="394"/>
      <c r="ULF599" s="270"/>
      <c r="ULG599" s="263"/>
      <c r="ULH599" s="271"/>
      <c r="ULI599" s="271"/>
      <c r="ULJ599" s="271"/>
      <c r="ULK599" s="271"/>
      <c r="ULL599" s="271"/>
      <c r="ULM599" s="395"/>
      <c r="ULN599" s="259"/>
      <c r="ULO599" s="259"/>
      <c r="ULP599" s="394"/>
      <c r="ULQ599" s="394"/>
      <c r="ULR599" s="270"/>
      <c r="ULS599" s="263"/>
      <c r="ULT599" s="271"/>
      <c r="ULU599" s="271"/>
      <c r="ULV599" s="271"/>
      <c r="ULW599" s="271"/>
      <c r="ULX599" s="271"/>
      <c r="ULY599" s="395"/>
      <c r="ULZ599" s="259"/>
      <c r="UMA599" s="259"/>
      <c r="UMB599" s="394"/>
      <c r="UMC599" s="394"/>
      <c r="UMD599" s="270"/>
      <c r="UME599" s="263"/>
      <c r="UMF599" s="271"/>
      <c r="UMG599" s="271"/>
      <c r="UMH599" s="271"/>
      <c r="UMI599" s="271"/>
      <c r="UMJ599" s="271"/>
      <c r="UMK599" s="395"/>
      <c r="UML599" s="259"/>
      <c r="UMM599" s="259"/>
      <c r="UMN599" s="394"/>
      <c r="UMO599" s="394"/>
      <c r="UMP599" s="270"/>
      <c r="UMQ599" s="263"/>
      <c r="UMR599" s="271"/>
      <c r="UMS599" s="271"/>
      <c r="UMT599" s="271"/>
      <c r="UMU599" s="271"/>
      <c r="UMV599" s="271"/>
      <c r="UMW599" s="395"/>
      <c r="UMX599" s="259"/>
      <c r="UMY599" s="259"/>
      <c r="UMZ599" s="394"/>
      <c r="UNA599" s="394"/>
      <c r="UNB599" s="270"/>
      <c r="UNC599" s="263"/>
      <c r="UND599" s="271"/>
      <c r="UNE599" s="271"/>
      <c r="UNF599" s="271"/>
      <c r="UNG599" s="271"/>
      <c r="UNH599" s="271"/>
      <c r="UNI599" s="395"/>
      <c r="UNJ599" s="259"/>
      <c r="UNK599" s="259"/>
      <c r="UNL599" s="394"/>
      <c r="UNM599" s="394"/>
      <c r="UNN599" s="270"/>
      <c r="UNO599" s="263"/>
      <c r="UNP599" s="271"/>
      <c r="UNQ599" s="271"/>
      <c r="UNR599" s="271"/>
      <c r="UNS599" s="271"/>
      <c r="UNT599" s="271"/>
      <c r="UNU599" s="395"/>
      <c r="UNV599" s="259"/>
      <c r="UNW599" s="259"/>
      <c r="UNX599" s="394"/>
      <c r="UNY599" s="394"/>
      <c r="UNZ599" s="270"/>
      <c r="UOA599" s="263"/>
      <c r="UOB599" s="271"/>
      <c r="UOC599" s="271"/>
      <c r="UOD599" s="271"/>
      <c r="UOE599" s="271"/>
      <c r="UOF599" s="271"/>
      <c r="UOG599" s="395"/>
      <c r="UOH599" s="259"/>
      <c r="UOI599" s="259"/>
      <c r="UOJ599" s="394"/>
      <c r="UOK599" s="394"/>
      <c r="UOL599" s="270"/>
      <c r="UOM599" s="263"/>
      <c r="UON599" s="271"/>
      <c r="UOO599" s="271"/>
      <c r="UOP599" s="271"/>
      <c r="UOQ599" s="271"/>
      <c r="UOR599" s="271"/>
      <c r="UOS599" s="395"/>
      <c r="UOT599" s="259"/>
      <c r="UOU599" s="259"/>
      <c r="UOV599" s="394"/>
      <c r="UOW599" s="394"/>
      <c r="UOX599" s="270"/>
      <c r="UOY599" s="263"/>
      <c r="UOZ599" s="271"/>
      <c r="UPA599" s="271"/>
      <c r="UPB599" s="271"/>
      <c r="UPC599" s="271"/>
      <c r="UPD599" s="271"/>
      <c r="UPE599" s="395"/>
      <c r="UPF599" s="259"/>
      <c r="UPG599" s="259"/>
      <c r="UPH599" s="394"/>
      <c r="UPI599" s="394"/>
      <c r="UPJ599" s="270"/>
      <c r="UPK599" s="263"/>
      <c r="UPL599" s="271"/>
      <c r="UPM599" s="271"/>
      <c r="UPN599" s="271"/>
      <c r="UPO599" s="271"/>
      <c r="UPP599" s="271"/>
      <c r="UPQ599" s="395"/>
      <c r="UPR599" s="259"/>
      <c r="UPS599" s="259"/>
      <c r="UPT599" s="394"/>
      <c r="UPU599" s="394"/>
      <c r="UPV599" s="270"/>
      <c r="UPW599" s="263"/>
      <c r="UPX599" s="271"/>
      <c r="UPY599" s="271"/>
      <c r="UPZ599" s="271"/>
      <c r="UQA599" s="271"/>
      <c r="UQB599" s="271"/>
      <c r="UQC599" s="395"/>
      <c r="UQD599" s="259"/>
      <c r="UQE599" s="259"/>
      <c r="UQF599" s="394"/>
      <c r="UQG599" s="394"/>
      <c r="UQH599" s="270"/>
      <c r="UQI599" s="263"/>
      <c r="UQJ599" s="271"/>
      <c r="UQK599" s="271"/>
      <c r="UQL599" s="271"/>
      <c r="UQM599" s="271"/>
      <c r="UQN599" s="271"/>
      <c r="UQO599" s="395"/>
      <c r="UQP599" s="259"/>
      <c r="UQQ599" s="259"/>
      <c r="UQR599" s="394"/>
      <c r="UQS599" s="394"/>
      <c r="UQT599" s="270"/>
      <c r="UQU599" s="263"/>
      <c r="UQV599" s="271"/>
      <c r="UQW599" s="271"/>
      <c r="UQX599" s="271"/>
      <c r="UQY599" s="271"/>
      <c r="UQZ599" s="271"/>
      <c r="URA599" s="395"/>
      <c r="URB599" s="259"/>
      <c r="URC599" s="259"/>
      <c r="URD599" s="394"/>
      <c r="URE599" s="394"/>
      <c r="URF599" s="270"/>
      <c r="URG599" s="263"/>
      <c r="URH599" s="271"/>
      <c r="URI599" s="271"/>
      <c r="URJ599" s="271"/>
      <c r="URK599" s="271"/>
      <c r="URL599" s="271"/>
      <c r="URM599" s="395"/>
      <c r="URN599" s="259"/>
      <c r="URO599" s="259"/>
      <c r="URP599" s="394"/>
      <c r="URQ599" s="394"/>
      <c r="URR599" s="270"/>
      <c r="URS599" s="263"/>
      <c r="URT599" s="271"/>
      <c r="URU599" s="271"/>
      <c r="URV599" s="271"/>
      <c r="URW599" s="271"/>
      <c r="URX599" s="271"/>
      <c r="URY599" s="395"/>
      <c r="URZ599" s="259"/>
      <c r="USA599" s="259"/>
      <c r="USB599" s="394"/>
      <c r="USC599" s="394"/>
      <c r="USD599" s="270"/>
      <c r="USE599" s="263"/>
      <c r="USF599" s="271"/>
      <c r="USG599" s="271"/>
      <c r="USH599" s="271"/>
      <c r="USI599" s="271"/>
      <c r="USJ599" s="271"/>
      <c r="USK599" s="395"/>
      <c r="USL599" s="259"/>
      <c r="USM599" s="259"/>
      <c r="USN599" s="394"/>
      <c r="USO599" s="394"/>
      <c r="USP599" s="270"/>
      <c r="USQ599" s="263"/>
      <c r="USR599" s="271"/>
      <c r="USS599" s="271"/>
      <c r="UST599" s="271"/>
      <c r="USU599" s="271"/>
      <c r="USV599" s="271"/>
      <c r="USW599" s="395"/>
      <c r="USX599" s="259"/>
      <c r="USY599" s="259"/>
      <c r="USZ599" s="394"/>
      <c r="UTA599" s="394"/>
      <c r="UTB599" s="270"/>
      <c r="UTC599" s="263"/>
      <c r="UTD599" s="271"/>
      <c r="UTE599" s="271"/>
      <c r="UTF599" s="271"/>
      <c r="UTG599" s="271"/>
      <c r="UTH599" s="271"/>
      <c r="UTI599" s="395"/>
      <c r="UTJ599" s="259"/>
      <c r="UTK599" s="259"/>
      <c r="UTL599" s="394"/>
      <c r="UTM599" s="394"/>
      <c r="UTN599" s="270"/>
      <c r="UTO599" s="263"/>
      <c r="UTP599" s="271"/>
      <c r="UTQ599" s="271"/>
      <c r="UTR599" s="271"/>
      <c r="UTS599" s="271"/>
      <c r="UTT599" s="271"/>
      <c r="UTU599" s="395"/>
      <c r="UTV599" s="259"/>
      <c r="UTW599" s="259"/>
      <c r="UTX599" s="394"/>
      <c r="UTY599" s="394"/>
      <c r="UTZ599" s="270"/>
      <c r="UUA599" s="263"/>
      <c r="UUB599" s="271"/>
      <c r="UUC599" s="271"/>
      <c r="UUD599" s="271"/>
      <c r="UUE599" s="271"/>
      <c r="UUF599" s="271"/>
      <c r="UUG599" s="395"/>
      <c r="UUH599" s="259"/>
      <c r="UUI599" s="259"/>
      <c r="UUJ599" s="394"/>
      <c r="UUK599" s="394"/>
      <c r="UUL599" s="270"/>
      <c r="UUM599" s="263"/>
      <c r="UUN599" s="271"/>
      <c r="UUO599" s="271"/>
      <c r="UUP599" s="271"/>
      <c r="UUQ599" s="271"/>
      <c r="UUR599" s="271"/>
      <c r="UUS599" s="395"/>
      <c r="UUT599" s="259"/>
      <c r="UUU599" s="259"/>
      <c r="UUV599" s="394"/>
      <c r="UUW599" s="394"/>
      <c r="UUX599" s="270"/>
      <c r="UUY599" s="263"/>
      <c r="UUZ599" s="271"/>
      <c r="UVA599" s="271"/>
      <c r="UVB599" s="271"/>
      <c r="UVC599" s="271"/>
      <c r="UVD599" s="271"/>
      <c r="UVE599" s="395"/>
      <c r="UVF599" s="259"/>
      <c r="UVG599" s="259"/>
      <c r="UVH599" s="394"/>
      <c r="UVI599" s="394"/>
      <c r="UVJ599" s="270"/>
      <c r="UVK599" s="263"/>
      <c r="UVL599" s="271"/>
      <c r="UVM599" s="271"/>
      <c r="UVN599" s="271"/>
      <c r="UVO599" s="271"/>
      <c r="UVP599" s="271"/>
      <c r="UVQ599" s="395"/>
      <c r="UVR599" s="259"/>
      <c r="UVS599" s="259"/>
      <c r="UVT599" s="394"/>
      <c r="UVU599" s="394"/>
      <c r="UVV599" s="270"/>
      <c r="UVW599" s="263"/>
      <c r="UVX599" s="271"/>
      <c r="UVY599" s="271"/>
      <c r="UVZ599" s="271"/>
      <c r="UWA599" s="271"/>
      <c r="UWB599" s="271"/>
      <c r="UWC599" s="395"/>
      <c r="UWD599" s="259"/>
      <c r="UWE599" s="259"/>
      <c r="UWF599" s="394"/>
      <c r="UWG599" s="394"/>
      <c r="UWH599" s="270"/>
      <c r="UWI599" s="263"/>
      <c r="UWJ599" s="271"/>
      <c r="UWK599" s="271"/>
      <c r="UWL599" s="271"/>
      <c r="UWM599" s="271"/>
      <c r="UWN599" s="271"/>
      <c r="UWO599" s="395"/>
      <c r="UWP599" s="259"/>
      <c r="UWQ599" s="259"/>
      <c r="UWR599" s="394"/>
      <c r="UWS599" s="394"/>
      <c r="UWT599" s="270"/>
      <c r="UWU599" s="263"/>
      <c r="UWV599" s="271"/>
      <c r="UWW599" s="271"/>
      <c r="UWX599" s="271"/>
      <c r="UWY599" s="271"/>
      <c r="UWZ599" s="271"/>
      <c r="UXA599" s="395"/>
      <c r="UXB599" s="259"/>
      <c r="UXC599" s="259"/>
      <c r="UXD599" s="394"/>
      <c r="UXE599" s="394"/>
      <c r="UXF599" s="270"/>
      <c r="UXG599" s="263"/>
      <c r="UXH599" s="271"/>
      <c r="UXI599" s="271"/>
      <c r="UXJ599" s="271"/>
      <c r="UXK599" s="271"/>
      <c r="UXL599" s="271"/>
      <c r="UXM599" s="395"/>
      <c r="UXN599" s="259"/>
      <c r="UXO599" s="259"/>
      <c r="UXP599" s="394"/>
      <c r="UXQ599" s="394"/>
      <c r="UXR599" s="270"/>
      <c r="UXS599" s="263"/>
      <c r="UXT599" s="271"/>
      <c r="UXU599" s="271"/>
      <c r="UXV599" s="271"/>
      <c r="UXW599" s="271"/>
      <c r="UXX599" s="271"/>
      <c r="UXY599" s="395"/>
      <c r="UXZ599" s="259"/>
      <c r="UYA599" s="259"/>
      <c r="UYB599" s="394"/>
      <c r="UYC599" s="394"/>
      <c r="UYD599" s="270"/>
      <c r="UYE599" s="263"/>
      <c r="UYF599" s="271"/>
      <c r="UYG599" s="271"/>
      <c r="UYH599" s="271"/>
      <c r="UYI599" s="271"/>
      <c r="UYJ599" s="271"/>
      <c r="UYK599" s="395"/>
      <c r="UYL599" s="259"/>
      <c r="UYM599" s="259"/>
      <c r="UYN599" s="394"/>
      <c r="UYO599" s="394"/>
      <c r="UYP599" s="270"/>
      <c r="UYQ599" s="263"/>
      <c r="UYR599" s="271"/>
      <c r="UYS599" s="271"/>
      <c r="UYT599" s="271"/>
      <c r="UYU599" s="271"/>
      <c r="UYV599" s="271"/>
      <c r="UYW599" s="395"/>
      <c r="UYX599" s="259"/>
      <c r="UYY599" s="259"/>
      <c r="UYZ599" s="394"/>
      <c r="UZA599" s="394"/>
      <c r="UZB599" s="270"/>
      <c r="UZC599" s="263"/>
      <c r="UZD599" s="271"/>
      <c r="UZE599" s="271"/>
      <c r="UZF599" s="271"/>
      <c r="UZG599" s="271"/>
      <c r="UZH599" s="271"/>
      <c r="UZI599" s="395"/>
      <c r="UZJ599" s="259"/>
      <c r="UZK599" s="259"/>
      <c r="UZL599" s="394"/>
      <c r="UZM599" s="394"/>
      <c r="UZN599" s="270"/>
      <c r="UZO599" s="263"/>
      <c r="UZP599" s="271"/>
      <c r="UZQ599" s="271"/>
      <c r="UZR599" s="271"/>
      <c r="UZS599" s="271"/>
      <c r="UZT599" s="271"/>
      <c r="UZU599" s="395"/>
      <c r="UZV599" s="259"/>
      <c r="UZW599" s="259"/>
      <c r="UZX599" s="394"/>
      <c r="UZY599" s="394"/>
      <c r="UZZ599" s="270"/>
      <c r="VAA599" s="263"/>
      <c r="VAB599" s="271"/>
      <c r="VAC599" s="271"/>
      <c r="VAD599" s="271"/>
      <c r="VAE599" s="271"/>
      <c r="VAF599" s="271"/>
      <c r="VAG599" s="395"/>
      <c r="VAH599" s="259"/>
      <c r="VAI599" s="259"/>
      <c r="VAJ599" s="394"/>
      <c r="VAK599" s="394"/>
      <c r="VAL599" s="270"/>
      <c r="VAM599" s="263"/>
      <c r="VAN599" s="271"/>
      <c r="VAO599" s="271"/>
      <c r="VAP599" s="271"/>
      <c r="VAQ599" s="271"/>
      <c r="VAR599" s="271"/>
      <c r="VAS599" s="395"/>
      <c r="VAT599" s="259"/>
      <c r="VAU599" s="259"/>
      <c r="VAV599" s="394"/>
      <c r="VAW599" s="394"/>
      <c r="VAX599" s="270"/>
      <c r="VAY599" s="263"/>
      <c r="VAZ599" s="271"/>
      <c r="VBA599" s="271"/>
      <c r="VBB599" s="271"/>
      <c r="VBC599" s="271"/>
      <c r="VBD599" s="271"/>
      <c r="VBE599" s="395"/>
      <c r="VBF599" s="259"/>
      <c r="VBG599" s="259"/>
      <c r="VBH599" s="394"/>
      <c r="VBI599" s="394"/>
      <c r="VBJ599" s="270"/>
      <c r="VBK599" s="263"/>
      <c r="VBL599" s="271"/>
      <c r="VBM599" s="271"/>
      <c r="VBN599" s="271"/>
      <c r="VBO599" s="271"/>
      <c r="VBP599" s="271"/>
      <c r="VBQ599" s="395"/>
      <c r="VBR599" s="259"/>
      <c r="VBS599" s="259"/>
      <c r="VBT599" s="394"/>
      <c r="VBU599" s="394"/>
      <c r="VBV599" s="270"/>
      <c r="VBW599" s="263"/>
      <c r="VBX599" s="271"/>
      <c r="VBY599" s="271"/>
      <c r="VBZ599" s="271"/>
      <c r="VCA599" s="271"/>
      <c r="VCB599" s="271"/>
      <c r="VCC599" s="395"/>
      <c r="VCD599" s="259"/>
      <c r="VCE599" s="259"/>
      <c r="VCF599" s="394"/>
      <c r="VCG599" s="394"/>
      <c r="VCH599" s="270"/>
      <c r="VCI599" s="263"/>
      <c r="VCJ599" s="271"/>
      <c r="VCK599" s="271"/>
      <c r="VCL599" s="271"/>
      <c r="VCM599" s="271"/>
      <c r="VCN599" s="271"/>
      <c r="VCO599" s="395"/>
      <c r="VCP599" s="259"/>
      <c r="VCQ599" s="259"/>
      <c r="VCR599" s="394"/>
      <c r="VCS599" s="394"/>
      <c r="VCT599" s="270"/>
      <c r="VCU599" s="263"/>
      <c r="VCV599" s="271"/>
      <c r="VCW599" s="271"/>
      <c r="VCX599" s="271"/>
      <c r="VCY599" s="271"/>
      <c r="VCZ599" s="271"/>
      <c r="VDA599" s="395"/>
      <c r="VDB599" s="259"/>
      <c r="VDC599" s="259"/>
      <c r="VDD599" s="394"/>
      <c r="VDE599" s="394"/>
      <c r="VDF599" s="270"/>
      <c r="VDG599" s="263"/>
      <c r="VDH599" s="271"/>
      <c r="VDI599" s="271"/>
      <c r="VDJ599" s="271"/>
      <c r="VDK599" s="271"/>
      <c r="VDL599" s="271"/>
      <c r="VDM599" s="395"/>
      <c r="VDN599" s="259"/>
      <c r="VDO599" s="259"/>
      <c r="VDP599" s="394"/>
      <c r="VDQ599" s="394"/>
      <c r="VDR599" s="270"/>
      <c r="VDS599" s="263"/>
      <c r="VDT599" s="271"/>
      <c r="VDU599" s="271"/>
      <c r="VDV599" s="271"/>
      <c r="VDW599" s="271"/>
      <c r="VDX599" s="271"/>
      <c r="VDY599" s="395"/>
      <c r="VDZ599" s="259"/>
      <c r="VEA599" s="259"/>
      <c r="VEB599" s="394"/>
      <c r="VEC599" s="394"/>
      <c r="VED599" s="270"/>
      <c r="VEE599" s="263"/>
      <c r="VEF599" s="271"/>
      <c r="VEG599" s="271"/>
      <c r="VEH599" s="271"/>
      <c r="VEI599" s="271"/>
      <c r="VEJ599" s="271"/>
      <c r="VEK599" s="395"/>
      <c r="VEL599" s="259"/>
      <c r="VEM599" s="259"/>
      <c r="VEN599" s="394"/>
      <c r="VEO599" s="394"/>
      <c r="VEP599" s="270"/>
      <c r="VEQ599" s="263"/>
      <c r="VER599" s="271"/>
      <c r="VES599" s="271"/>
      <c r="VET599" s="271"/>
      <c r="VEU599" s="271"/>
      <c r="VEV599" s="271"/>
      <c r="VEW599" s="395"/>
      <c r="VEX599" s="259"/>
      <c r="VEY599" s="259"/>
      <c r="VEZ599" s="394"/>
      <c r="VFA599" s="394"/>
      <c r="VFB599" s="270"/>
      <c r="VFC599" s="263"/>
      <c r="VFD599" s="271"/>
      <c r="VFE599" s="271"/>
      <c r="VFF599" s="271"/>
      <c r="VFG599" s="271"/>
      <c r="VFH599" s="271"/>
      <c r="VFI599" s="395"/>
      <c r="VFJ599" s="259"/>
      <c r="VFK599" s="259"/>
      <c r="VFL599" s="394"/>
      <c r="VFM599" s="394"/>
      <c r="VFN599" s="270"/>
      <c r="VFO599" s="263"/>
      <c r="VFP599" s="271"/>
      <c r="VFQ599" s="271"/>
      <c r="VFR599" s="271"/>
      <c r="VFS599" s="271"/>
      <c r="VFT599" s="271"/>
      <c r="VFU599" s="395"/>
      <c r="VFV599" s="259"/>
      <c r="VFW599" s="259"/>
      <c r="VFX599" s="394"/>
      <c r="VFY599" s="394"/>
      <c r="VFZ599" s="270"/>
      <c r="VGA599" s="263"/>
      <c r="VGB599" s="271"/>
      <c r="VGC599" s="271"/>
      <c r="VGD599" s="271"/>
      <c r="VGE599" s="271"/>
      <c r="VGF599" s="271"/>
      <c r="VGG599" s="395"/>
      <c r="VGH599" s="259"/>
      <c r="VGI599" s="259"/>
      <c r="VGJ599" s="394"/>
      <c r="VGK599" s="394"/>
      <c r="VGL599" s="270"/>
      <c r="VGM599" s="263"/>
      <c r="VGN599" s="271"/>
      <c r="VGO599" s="271"/>
      <c r="VGP599" s="271"/>
      <c r="VGQ599" s="271"/>
      <c r="VGR599" s="271"/>
      <c r="VGS599" s="395"/>
      <c r="VGT599" s="259"/>
      <c r="VGU599" s="259"/>
      <c r="VGV599" s="394"/>
      <c r="VGW599" s="394"/>
      <c r="VGX599" s="270"/>
      <c r="VGY599" s="263"/>
      <c r="VGZ599" s="271"/>
      <c r="VHA599" s="271"/>
      <c r="VHB599" s="271"/>
      <c r="VHC599" s="271"/>
      <c r="VHD599" s="271"/>
      <c r="VHE599" s="395"/>
      <c r="VHF599" s="259"/>
      <c r="VHG599" s="259"/>
      <c r="VHH599" s="394"/>
      <c r="VHI599" s="394"/>
      <c r="VHJ599" s="270"/>
      <c r="VHK599" s="263"/>
      <c r="VHL599" s="271"/>
      <c r="VHM599" s="271"/>
      <c r="VHN599" s="271"/>
      <c r="VHO599" s="271"/>
      <c r="VHP599" s="271"/>
      <c r="VHQ599" s="395"/>
      <c r="VHR599" s="259"/>
      <c r="VHS599" s="259"/>
      <c r="VHT599" s="394"/>
      <c r="VHU599" s="394"/>
      <c r="VHV599" s="270"/>
      <c r="VHW599" s="263"/>
      <c r="VHX599" s="271"/>
      <c r="VHY599" s="271"/>
      <c r="VHZ599" s="271"/>
      <c r="VIA599" s="271"/>
      <c r="VIB599" s="271"/>
      <c r="VIC599" s="395"/>
      <c r="VID599" s="259"/>
      <c r="VIE599" s="259"/>
      <c r="VIF599" s="394"/>
      <c r="VIG599" s="394"/>
      <c r="VIH599" s="270"/>
      <c r="VII599" s="263"/>
      <c r="VIJ599" s="271"/>
      <c r="VIK599" s="271"/>
      <c r="VIL599" s="271"/>
      <c r="VIM599" s="271"/>
      <c r="VIN599" s="271"/>
      <c r="VIO599" s="395"/>
      <c r="VIP599" s="259"/>
      <c r="VIQ599" s="259"/>
      <c r="VIR599" s="394"/>
      <c r="VIS599" s="394"/>
      <c r="VIT599" s="270"/>
      <c r="VIU599" s="263"/>
      <c r="VIV599" s="271"/>
      <c r="VIW599" s="271"/>
      <c r="VIX599" s="271"/>
      <c r="VIY599" s="271"/>
      <c r="VIZ599" s="271"/>
      <c r="VJA599" s="395"/>
      <c r="VJB599" s="259"/>
      <c r="VJC599" s="259"/>
      <c r="VJD599" s="394"/>
      <c r="VJE599" s="394"/>
      <c r="VJF599" s="270"/>
      <c r="VJG599" s="263"/>
      <c r="VJH599" s="271"/>
      <c r="VJI599" s="271"/>
      <c r="VJJ599" s="271"/>
      <c r="VJK599" s="271"/>
      <c r="VJL599" s="271"/>
      <c r="VJM599" s="395"/>
      <c r="VJN599" s="259"/>
      <c r="VJO599" s="259"/>
      <c r="VJP599" s="394"/>
      <c r="VJQ599" s="394"/>
      <c r="VJR599" s="270"/>
      <c r="VJS599" s="263"/>
      <c r="VJT599" s="271"/>
      <c r="VJU599" s="271"/>
      <c r="VJV599" s="271"/>
      <c r="VJW599" s="271"/>
      <c r="VJX599" s="271"/>
      <c r="VJY599" s="395"/>
      <c r="VJZ599" s="259"/>
      <c r="VKA599" s="259"/>
      <c r="VKB599" s="394"/>
      <c r="VKC599" s="394"/>
      <c r="VKD599" s="270"/>
      <c r="VKE599" s="263"/>
      <c r="VKF599" s="271"/>
      <c r="VKG599" s="271"/>
      <c r="VKH599" s="271"/>
      <c r="VKI599" s="271"/>
      <c r="VKJ599" s="271"/>
      <c r="VKK599" s="395"/>
      <c r="VKL599" s="259"/>
      <c r="VKM599" s="259"/>
      <c r="VKN599" s="394"/>
      <c r="VKO599" s="394"/>
      <c r="VKP599" s="270"/>
      <c r="VKQ599" s="263"/>
      <c r="VKR599" s="271"/>
      <c r="VKS599" s="271"/>
      <c r="VKT599" s="271"/>
      <c r="VKU599" s="271"/>
      <c r="VKV599" s="271"/>
      <c r="VKW599" s="395"/>
      <c r="VKX599" s="259"/>
      <c r="VKY599" s="259"/>
      <c r="VKZ599" s="394"/>
      <c r="VLA599" s="394"/>
      <c r="VLB599" s="270"/>
      <c r="VLC599" s="263"/>
      <c r="VLD599" s="271"/>
      <c r="VLE599" s="271"/>
      <c r="VLF599" s="271"/>
      <c r="VLG599" s="271"/>
      <c r="VLH599" s="271"/>
      <c r="VLI599" s="395"/>
      <c r="VLJ599" s="259"/>
      <c r="VLK599" s="259"/>
      <c r="VLL599" s="394"/>
      <c r="VLM599" s="394"/>
      <c r="VLN599" s="270"/>
      <c r="VLO599" s="263"/>
      <c r="VLP599" s="271"/>
      <c r="VLQ599" s="271"/>
      <c r="VLR599" s="271"/>
      <c r="VLS599" s="271"/>
      <c r="VLT599" s="271"/>
      <c r="VLU599" s="395"/>
      <c r="VLV599" s="259"/>
      <c r="VLW599" s="259"/>
      <c r="VLX599" s="394"/>
      <c r="VLY599" s="394"/>
      <c r="VLZ599" s="270"/>
      <c r="VMA599" s="263"/>
      <c r="VMB599" s="271"/>
      <c r="VMC599" s="271"/>
      <c r="VMD599" s="271"/>
      <c r="VME599" s="271"/>
      <c r="VMF599" s="271"/>
      <c r="VMG599" s="395"/>
      <c r="VMH599" s="259"/>
      <c r="VMI599" s="259"/>
      <c r="VMJ599" s="394"/>
      <c r="VMK599" s="394"/>
      <c r="VML599" s="270"/>
      <c r="VMM599" s="263"/>
      <c r="VMN599" s="271"/>
      <c r="VMO599" s="271"/>
      <c r="VMP599" s="271"/>
      <c r="VMQ599" s="271"/>
      <c r="VMR599" s="271"/>
      <c r="VMS599" s="395"/>
      <c r="VMT599" s="259"/>
      <c r="VMU599" s="259"/>
      <c r="VMV599" s="394"/>
      <c r="VMW599" s="394"/>
      <c r="VMX599" s="270"/>
      <c r="VMY599" s="263"/>
      <c r="VMZ599" s="271"/>
      <c r="VNA599" s="271"/>
      <c r="VNB599" s="271"/>
      <c r="VNC599" s="271"/>
      <c r="VND599" s="271"/>
      <c r="VNE599" s="395"/>
      <c r="VNF599" s="259"/>
      <c r="VNG599" s="259"/>
      <c r="VNH599" s="394"/>
      <c r="VNI599" s="394"/>
      <c r="VNJ599" s="270"/>
      <c r="VNK599" s="263"/>
      <c r="VNL599" s="271"/>
      <c r="VNM599" s="271"/>
      <c r="VNN599" s="271"/>
      <c r="VNO599" s="271"/>
      <c r="VNP599" s="271"/>
      <c r="VNQ599" s="395"/>
      <c r="VNR599" s="259"/>
      <c r="VNS599" s="259"/>
      <c r="VNT599" s="394"/>
      <c r="VNU599" s="394"/>
      <c r="VNV599" s="270"/>
      <c r="VNW599" s="263"/>
      <c r="VNX599" s="271"/>
      <c r="VNY599" s="271"/>
      <c r="VNZ599" s="271"/>
      <c r="VOA599" s="271"/>
      <c r="VOB599" s="271"/>
      <c r="VOC599" s="395"/>
      <c r="VOD599" s="259"/>
      <c r="VOE599" s="259"/>
      <c r="VOF599" s="394"/>
      <c r="VOG599" s="394"/>
      <c r="VOH599" s="270"/>
      <c r="VOI599" s="263"/>
      <c r="VOJ599" s="271"/>
      <c r="VOK599" s="271"/>
      <c r="VOL599" s="271"/>
      <c r="VOM599" s="271"/>
      <c r="VON599" s="271"/>
      <c r="VOO599" s="395"/>
      <c r="VOP599" s="259"/>
      <c r="VOQ599" s="259"/>
      <c r="VOR599" s="394"/>
      <c r="VOS599" s="394"/>
      <c r="VOT599" s="270"/>
      <c r="VOU599" s="263"/>
      <c r="VOV599" s="271"/>
      <c r="VOW599" s="271"/>
      <c r="VOX599" s="271"/>
      <c r="VOY599" s="271"/>
      <c r="VOZ599" s="271"/>
      <c r="VPA599" s="395"/>
      <c r="VPB599" s="259"/>
      <c r="VPC599" s="259"/>
      <c r="VPD599" s="394"/>
      <c r="VPE599" s="394"/>
      <c r="VPF599" s="270"/>
      <c r="VPG599" s="263"/>
      <c r="VPH599" s="271"/>
      <c r="VPI599" s="271"/>
      <c r="VPJ599" s="271"/>
      <c r="VPK599" s="271"/>
      <c r="VPL599" s="271"/>
      <c r="VPM599" s="395"/>
      <c r="VPN599" s="259"/>
      <c r="VPO599" s="259"/>
      <c r="VPP599" s="394"/>
      <c r="VPQ599" s="394"/>
      <c r="VPR599" s="270"/>
      <c r="VPS599" s="263"/>
      <c r="VPT599" s="271"/>
      <c r="VPU599" s="271"/>
      <c r="VPV599" s="271"/>
      <c r="VPW599" s="271"/>
      <c r="VPX599" s="271"/>
      <c r="VPY599" s="395"/>
      <c r="VPZ599" s="259"/>
      <c r="VQA599" s="259"/>
      <c r="VQB599" s="394"/>
      <c r="VQC599" s="394"/>
      <c r="VQD599" s="270"/>
      <c r="VQE599" s="263"/>
      <c r="VQF599" s="271"/>
      <c r="VQG599" s="271"/>
      <c r="VQH599" s="271"/>
      <c r="VQI599" s="271"/>
      <c r="VQJ599" s="271"/>
      <c r="VQK599" s="395"/>
      <c r="VQL599" s="259"/>
      <c r="VQM599" s="259"/>
      <c r="VQN599" s="394"/>
      <c r="VQO599" s="394"/>
      <c r="VQP599" s="270"/>
      <c r="VQQ599" s="263"/>
      <c r="VQR599" s="271"/>
      <c r="VQS599" s="271"/>
      <c r="VQT599" s="271"/>
      <c r="VQU599" s="271"/>
      <c r="VQV599" s="271"/>
      <c r="VQW599" s="395"/>
      <c r="VQX599" s="259"/>
      <c r="VQY599" s="259"/>
      <c r="VQZ599" s="394"/>
      <c r="VRA599" s="394"/>
      <c r="VRB599" s="270"/>
      <c r="VRC599" s="263"/>
      <c r="VRD599" s="271"/>
      <c r="VRE599" s="271"/>
      <c r="VRF599" s="271"/>
      <c r="VRG599" s="271"/>
      <c r="VRH599" s="271"/>
      <c r="VRI599" s="395"/>
      <c r="VRJ599" s="259"/>
      <c r="VRK599" s="259"/>
      <c r="VRL599" s="394"/>
      <c r="VRM599" s="394"/>
      <c r="VRN599" s="270"/>
      <c r="VRO599" s="263"/>
      <c r="VRP599" s="271"/>
      <c r="VRQ599" s="271"/>
      <c r="VRR599" s="271"/>
      <c r="VRS599" s="271"/>
      <c r="VRT599" s="271"/>
      <c r="VRU599" s="395"/>
      <c r="VRV599" s="259"/>
      <c r="VRW599" s="259"/>
      <c r="VRX599" s="394"/>
      <c r="VRY599" s="394"/>
      <c r="VRZ599" s="270"/>
      <c r="VSA599" s="263"/>
      <c r="VSB599" s="271"/>
      <c r="VSC599" s="271"/>
      <c r="VSD599" s="271"/>
      <c r="VSE599" s="271"/>
      <c r="VSF599" s="271"/>
      <c r="VSG599" s="395"/>
      <c r="VSH599" s="259"/>
      <c r="VSI599" s="259"/>
      <c r="VSJ599" s="394"/>
      <c r="VSK599" s="394"/>
      <c r="VSL599" s="270"/>
      <c r="VSM599" s="263"/>
      <c r="VSN599" s="271"/>
      <c r="VSO599" s="271"/>
      <c r="VSP599" s="271"/>
      <c r="VSQ599" s="271"/>
      <c r="VSR599" s="271"/>
      <c r="VSS599" s="395"/>
      <c r="VST599" s="259"/>
      <c r="VSU599" s="259"/>
      <c r="VSV599" s="394"/>
      <c r="VSW599" s="394"/>
      <c r="VSX599" s="270"/>
      <c r="VSY599" s="263"/>
      <c r="VSZ599" s="271"/>
      <c r="VTA599" s="271"/>
      <c r="VTB599" s="271"/>
      <c r="VTC599" s="271"/>
      <c r="VTD599" s="271"/>
      <c r="VTE599" s="395"/>
      <c r="VTF599" s="259"/>
      <c r="VTG599" s="259"/>
      <c r="VTH599" s="394"/>
      <c r="VTI599" s="394"/>
      <c r="VTJ599" s="270"/>
      <c r="VTK599" s="263"/>
      <c r="VTL599" s="271"/>
      <c r="VTM599" s="271"/>
      <c r="VTN599" s="271"/>
      <c r="VTO599" s="271"/>
      <c r="VTP599" s="271"/>
      <c r="VTQ599" s="395"/>
      <c r="VTR599" s="259"/>
      <c r="VTS599" s="259"/>
      <c r="VTT599" s="394"/>
      <c r="VTU599" s="394"/>
      <c r="VTV599" s="270"/>
      <c r="VTW599" s="263"/>
      <c r="VTX599" s="271"/>
      <c r="VTY599" s="271"/>
      <c r="VTZ599" s="271"/>
      <c r="VUA599" s="271"/>
      <c r="VUB599" s="271"/>
      <c r="VUC599" s="395"/>
      <c r="VUD599" s="259"/>
      <c r="VUE599" s="259"/>
      <c r="VUF599" s="394"/>
      <c r="VUG599" s="394"/>
      <c r="VUH599" s="270"/>
      <c r="VUI599" s="263"/>
      <c r="VUJ599" s="271"/>
      <c r="VUK599" s="271"/>
      <c r="VUL599" s="271"/>
      <c r="VUM599" s="271"/>
      <c r="VUN599" s="271"/>
      <c r="VUO599" s="395"/>
      <c r="VUP599" s="259"/>
      <c r="VUQ599" s="259"/>
      <c r="VUR599" s="394"/>
      <c r="VUS599" s="394"/>
      <c r="VUT599" s="270"/>
      <c r="VUU599" s="263"/>
      <c r="VUV599" s="271"/>
      <c r="VUW599" s="271"/>
      <c r="VUX599" s="271"/>
      <c r="VUY599" s="271"/>
      <c r="VUZ599" s="271"/>
      <c r="VVA599" s="395"/>
      <c r="VVB599" s="259"/>
      <c r="VVC599" s="259"/>
      <c r="VVD599" s="394"/>
      <c r="VVE599" s="394"/>
      <c r="VVF599" s="270"/>
      <c r="VVG599" s="263"/>
      <c r="VVH599" s="271"/>
      <c r="VVI599" s="271"/>
      <c r="VVJ599" s="271"/>
      <c r="VVK599" s="271"/>
      <c r="VVL599" s="271"/>
      <c r="VVM599" s="395"/>
      <c r="VVN599" s="259"/>
      <c r="VVO599" s="259"/>
      <c r="VVP599" s="394"/>
      <c r="VVQ599" s="394"/>
      <c r="VVR599" s="270"/>
      <c r="VVS599" s="263"/>
      <c r="VVT599" s="271"/>
      <c r="VVU599" s="271"/>
      <c r="VVV599" s="271"/>
      <c r="VVW599" s="271"/>
      <c r="VVX599" s="271"/>
      <c r="VVY599" s="395"/>
      <c r="VVZ599" s="259"/>
      <c r="VWA599" s="259"/>
      <c r="VWB599" s="394"/>
      <c r="VWC599" s="394"/>
      <c r="VWD599" s="270"/>
      <c r="VWE599" s="263"/>
      <c r="VWF599" s="271"/>
      <c r="VWG599" s="271"/>
      <c r="VWH599" s="271"/>
      <c r="VWI599" s="271"/>
      <c r="VWJ599" s="271"/>
      <c r="VWK599" s="395"/>
      <c r="VWL599" s="259"/>
      <c r="VWM599" s="259"/>
      <c r="VWN599" s="394"/>
      <c r="VWO599" s="394"/>
      <c r="VWP599" s="270"/>
      <c r="VWQ599" s="263"/>
      <c r="VWR599" s="271"/>
      <c r="VWS599" s="271"/>
      <c r="VWT599" s="271"/>
      <c r="VWU599" s="271"/>
      <c r="VWV599" s="271"/>
      <c r="VWW599" s="395"/>
      <c r="VWX599" s="259"/>
      <c r="VWY599" s="259"/>
      <c r="VWZ599" s="394"/>
      <c r="VXA599" s="394"/>
      <c r="VXB599" s="270"/>
      <c r="VXC599" s="263"/>
      <c r="VXD599" s="271"/>
      <c r="VXE599" s="271"/>
      <c r="VXF599" s="271"/>
      <c r="VXG599" s="271"/>
      <c r="VXH599" s="271"/>
      <c r="VXI599" s="395"/>
      <c r="VXJ599" s="259"/>
      <c r="VXK599" s="259"/>
      <c r="VXL599" s="394"/>
      <c r="VXM599" s="394"/>
      <c r="VXN599" s="270"/>
      <c r="VXO599" s="263"/>
      <c r="VXP599" s="271"/>
      <c r="VXQ599" s="271"/>
      <c r="VXR599" s="271"/>
      <c r="VXS599" s="271"/>
      <c r="VXT599" s="271"/>
      <c r="VXU599" s="395"/>
      <c r="VXV599" s="259"/>
      <c r="VXW599" s="259"/>
      <c r="VXX599" s="394"/>
      <c r="VXY599" s="394"/>
      <c r="VXZ599" s="270"/>
      <c r="VYA599" s="263"/>
      <c r="VYB599" s="271"/>
      <c r="VYC599" s="271"/>
      <c r="VYD599" s="271"/>
      <c r="VYE599" s="271"/>
      <c r="VYF599" s="271"/>
      <c r="VYG599" s="395"/>
      <c r="VYH599" s="259"/>
      <c r="VYI599" s="259"/>
      <c r="VYJ599" s="394"/>
      <c r="VYK599" s="394"/>
      <c r="VYL599" s="270"/>
      <c r="VYM599" s="263"/>
      <c r="VYN599" s="271"/>
      <c r="VYO599" s="271"/>
      <c r="VYP599" s="271"/>
      <c r="VYQ599" s="271"/>
      <c r="VYR599" s="271"/>
      <c r="VYS599" s="395"/>
      <c r="VYT599" s="259"/>
      <c r="VYU599" s="259"/>
      <c r="VYV599" s="394"/>
      <c r="VYW599" s="394"/>
      <c r="VYX599" s="270"/>
      <c r="VYY599" s="263"/>
      <c r="VYZ599" s="271"/>
      <c r="VZA599" s="271"/>
      <c r="VZB599" s="271"/>
      <c r="VZC599" s="271"/>
      <c r="VZD599" s="271"/>
      <c r="VZE599" s="395"/>
      <c r="VZF599" s="259"/>
      <c r="VZG599" s="259"/>
      <c r="VZH599" s="394"/>
      <c r="VZI599" s="394"/>
      <c r="VZJ599" s="270"/>
      <c r="VZK599" s="263"/>
      <c r="VZL599" s="271"/>
      <c r="VZM599" s="271"/>
      <c r="VZN599" s="271"/>
      <c r="VZO599" s="271"/>
      <c r="VZP599" s="271"/>
      <c r="VZQ599" s="395"/>
      <c r="VZR599" s="259"/>
      <c r="VZS599" s="259"/>
      <c r="VZT599" s="394"/>
      <c r="VZU599" s="394"/>
      <c r="VZV599" s="270"/>
      <c r="VZW599" s="263"/>
      <c r="VZX599" s="271"/>
      <c r="VZY599" s="271"/>
      <c r="VZZ599" s="271"/>
      <c r="WAA599" s="271"/>
      <c r="WAB599" s="271"/>
      <c r="WAC599" s="395"/>
      <c r="WAD599" s="259"/>
      <c r="WAE599" s="259"/>
      <c r="WAF599" s="394"/>
      <c r="WAG599" s="394"/>
      <c r="WAH599" s="270"/>
      <c r="WAI599" s="263"/>
      <c r="WAJ599" s="271"/>
      <c r="WAK599" s="271"/>
      <c r="WAL599" s="271"/>
      <c r="WAM599" s="271"/>
      <c r="WAN599" s="271"/>
      <c r="WAO599" s="395"/>
      <c r="WAP599" s="259"/>
      <c r="WAQ599" s="259"/>
      <c r="WAR599" s="394"/>
      <c r="WAS599" s="394"/>
      <c r="WAT599" s="270"/>
      <c r="WAU599" s="263"/>
      <c r="WAV599" s="271"/>
      <c r="WAW599" s="271"/>
      <c r="WAX599" s="271"/>
      <c r="WAY599" s="271"/>
      <c r="WAZ599" s="271"/>
      <c r="WBA599" s="395"/>
      <c r="WBB599" s="259"/>
      <c r="WBC599" s="259"/>
      <c r="WBD599" s="394"/>
      <c r="WBE599" s="394"/>
      <c r="WBF599" s="270"/>
      <c r="WBG599" s="263"/>
      <c r="WBH599" s="271"/>
      <c r="WBI599" s="271"/>
      <c r="WBJ599" s="271"/>
      <c r="WBK599" s="271"/>
      <c r="WBL599" s="271"/>
      <c r="WBM599" s="395"/>
      <c r="WBN599" s="259"/>
      <c r="WBO599" s="259"/>
      <c r="WBP599" s="394"/>
      <c r="WBQ599" s="394"/>
      <c r="WBR599" s="270"/>
      <c r="WBS599" s="263"/>
      <c r="WBT599" s="271"/>
      <c r="WBU599" s="271"/>
      <c r="WBV599" s="271"/>
      <c r="WBW599" s="271"/>
      <c r="WBX599" s="271"/>
      <c r="WBY599" s="395"/>
      <c r="WBZ599" s="259"/>
      <c r="WCA599" s="259"/>
      <c r="WCB599" s="394"/>
      <c r="WCC599" s="394"/>
      <c r="WCD599" s="270"/>
      <c r="WCE599" s="263"/>
      <c r="WCF599" s="271"/>
      <c r="WCG599" s="271"/>
      <c r="WCH599" s="271"/>
      <c r="WCI599" s="271"/>
      <c r="WCJ599" s="271"/>
      <c r="WCK599" s="395"/>
      <c r="WCL599" s="259"/>
      <c r="WCM599" s="259"/>
      <c r="WCN599" s="394"/>
      <c r="WCO599" s="394"/>
      <c r="WCP599" s="270"/>
      <c r="WCQ599" s="263"/>
      <c r="WCR599" s="271"/>
      <c r="WCS599" s="271"/>
      <c r="WCT599" s="271"/>
      <c r="WCU599" s="271"/>
      <c r="WCV599" s="271"/>
      <c r="WCW599" s="395"/>
      <c r="WCX599" s="259"/>
      <c r="WCY599" s="259"/>
      <c r="WCZ599" s="394"/>
      <c r="WDA599" s="394"/>
      <c r="WDB599" s="270"/>
      <c r="WDC599" s="263"/>
      <c r="WDD599" s="271"/>
      <c r="WDE599" s="271"/>
      <c r="WDF599" s="271"/>
      <c r="WDG599" s="271"/>
      <c r="WDH599" s="271"/>
      <c r="WDI599" s="395"/>
      <c r="WDJ599" s="259"/>
      <c r="WDK599" s="259"/>
      <c r="WDL599" s="394"/>
      <c r="WDM599" s="394"/>
      <c r="WDN599" s="270"/>
      <c r="WDO599" s="263"/>
      <c r="WDP599" s="271"/>
      <c r="WDQ599" s="271"/>
      <c r="WDR599" s="271"/>
      <c r="WDS599" s="271"/>
      <c r="WDT599" s="271"/>
      <c r="WDU599" s="395"/>
      <c r="WDV599" s="259"/>
      <c r="WDW599" s="259"/>
      <c r="WDX599" s="394"/>
      <c r="WDY599" s="394"/>
      <c r="WDZ599" s="270"/>
      <c r="WEA599" s="263"/>
      <c r="WEB599" s="271"/>
      <c r="WEC599" s="271"/>
      <c r="WED599" s="271"/>
      <c r="WEE599" s="271"/>
      <c r="WEF599" s="271"/>
      <c r="WEG599" s="395"/>
      <c r="WEH599" s="259"/>
      <c r="WEI599" s="259"/>
      <c r="WEJ599" s="394"/>
      <c r="WEK599" s="394"/>
      <c r="WEL599" s="270"/>
      <c r="WEM599" s="263"/>
      <c r="WEN599" s="271"/>
      <c r="WEO599" s="271"/>
      <c r="WEP599" s="271"/>
      <c r="WEQ599" s="271"/>
      <c r="WER599" s="271"/>
      <c r="WES599" s="395"/>
      <c r="WET599" s="259"/>
      <c r="WEU599" s="259"/>
      <c r="WEV599" s="394"/>
      <c r="WEW599" s="394"/>
      <c r="WEX599" s="270"/>
      <c r="WEY599" s="263"/>
      <c r="WEZ599" s="271"/>
      <c r="WFA599" s="271"/>
      <c r="WFB599" s="271"/>
      <c r="WFC599" s="271"/>
      <c r="WFD599" s="271"/>
      <c r="WFE599" s="395"/>
      <c r="WFF599" s="259"/>
      <c r="WFG599" s="259"/>
      <c r="WFH599" s="394"/>
      <c r="WFI599" s="394"/>
      <c r="WFJ599" s="270"/>
      <c r="WFK599" s="263"/>
      <c r="WFL599" s="271"/>
      <c r="WFM599" s="271"/>
      <c r="WFN599" s="271"/>
      <c r="WFO599" s="271"/>
      <c r="WFP599" s="271"/>
      <c r="WFQ599" s="395"/>
      <c r="WFR599" s="259"/>
      <c r="WFS599" s="259"/>
      <c r="WFT599" s="394"/>
      <c r="WFU599" s="394"/>
      <c r="WFV599" s="270"/>
      <c r="WFW599" s="263"/>
      <c r="WFX599" s="271"/>
      <c r="WFY599" s="271"/>
      <c r="WFZ599" s="271"/>
      <c r="WGA599" s="271"/>
      <c r="WGB599" s="271"/>
      <c r="WGC599" s="395"/>
      <c r="WGD599" s="259"/>
      <c r="WGE599" s="259"/>
      <c r="WGF599" s="394"/>
      <c r="WGG599" s="394"/>
      <c r="WGH599" s="270"/>
      <c r="WGI599" s="263"/>
      <c r="WGJ599" s="271"/>
      <c r="WGK599" s="271"/>
      <c r="WGL599" s="271"/>
      <c r="WGM599" s="271"/>
      <c r="WGN599" s="271"/>
      <c r="WGO599" s="395"/>
      <c r="WGP599" s="259"/>
      <c r="WGQ599" s="259"/>
      <c r="WGR599" s="394"/>
      <c r="WGS599" s="394"/>
      <c r="WGT599" s="270"/>
      <c r="WGU599" s="263"/>
      <c r="WGV599" s="271"/>
      <c r="WGW599" s="271"/>
      <c r="WGX599" s="271"/>
      <c r="WGY599" s="271"/>
      <c r="WGZ599" s="271"/>
      <c r="WHA599" s="395"/>
      <c r="WHB599" s="259"/>
      <c r="WHC599" s="259"/>
      <c r="WHD599" s="394"/>
      <c r="WHE599" s="394"/>
      <c r="WHF599" s="270"/>
      <c r="WHG599" s="263"/>
      <c r="WHH599" s="271"/>
      <c r="WHI599" s="271"/>
      <c r="WHJ599" s="271"/>
      <c r="WHK599" s="271"/>
      <c r="WHL599" s="271"/>
      <c r="WHM599" s="395"/>
      <c r="WHN599" s="259"/>
      <c r="WHO599" s="259"/>
      <c r="WHP599" s="394"/>
      <c r="WHQ599" s="394"/>
      <c r="WHR599" s="270"/>
      <c r="WHS599" s="263"/>
      <c r="WHT599" s="271"/>
      <c r="WHU599" s="271"/>
      <c r="WHV599" s="271"/>
      <c r="WHW599" s="271"/>
      <c r="WHX599" s="271"/>
      <c r="WHY599" s="395"/>
      <c r="WHZ599" s="259"/>
      <c r="WIA599" s="259"/>
      <c r="WIB599" s="394"/>
      <c r="WIC599" s="394"/>
      <c r="WID599" s="270"/>
      <c r="WIE599" s="263"/>
      <c r="WIF599" s="271"/>
      <c r="WIG599" s="271"/>
      <c r="WIH599" s="271"/>
      <c r="WII599" s="271"/>
      <c r="WIJ599" s="271"/>
      <c r="WIK599" s="395"/>
      <c r="WIL599" s="259"/>
      <c r="WIM599" s="259"/>
      <c r="WIN599" s="394"/>
      <c r="WIO599" s="394"/>
      <c r="WIP599" s="270"/>
      <c r="WIQ599" s="263"/>
      <c r="WIR599" s="271"/>
      <c r="WIS599" s="271"/>
      <c r="WIT599" s="271"/>
      <c r="WIU599" s="271"/>
      <c r="WIV599" s="271"/>
      <c r="WIW599" s="395"/>
      <c r="WIX599" s="259"/>
      <c r="WIY599" s="259"/>
      <c r="WIZ599" s="394"/>
      <c r="WJA599" s="394"/>
      <c r="WJB599" s="270"/>
      <c r="WJC599" s="263"/>
      <c r="WJD599" s="271"/>
      <c r="WJE599" s="271"/>
      <c r="WJF599" s="271"/>
      <c r="WJG599" s="271"/>
      <c r="WJH599" s="271"/>
      <c r="WJI599" s="395"/>
      <c r="WJJ599" s="259"/>
      <c r="WJK599" s="259"/>
      <c r="WJL599" s="394"/>
      <c r="WJM599" s="394"/>
      <c r="WJN599" s="270"/>
      <c r="WJO599" s="263"/>
      <c r="WJP599" s="271"/>
      <c r="WJQ599" s="271"/>
      <c r="WJR599" s="271"/>
      <c r="WJS599" s="271"/>
      <c r="WJT599" s="271"/>
      <c r="WJU599" s="395"/>
      <c r="WJV599" s="259"/>
      <c r="WJW599" s="259"/>
      <c r="WJX599" s="394"/>
      <c r="WJY599" s="394"/>
      <c r="WJZ599" s="270"/>
      <c r="WKA599" s="263"/>
      <c r="WKB599" s="271"/>
      <c r="WKC599" s="271"/>
      <c r="WKD599" s="271"/>
      <c r="WKE599" s="271"/>
      <c r="WKF599" s="271"/>
      <c r="WKG599" s="395"/>
      <c r="WKH599" s="259"/>
      <c r="WKI599" s="259"/>
      <c r="WKJ599" s="394"/>
      <c r="WKK599" s="394"/>
      <c r="WKL599" s="270"/>
      <c r="WKM599" s="263"/>
      <c r="WKN599" s="271"/>
      <c r="WKO599" s="271"/>
      <c r="WKP599" s="271"/>
      <c r="WKQ599" s="271"/>
      <c r="WKR599" s="271"/>
      <c r="WKS599" s="395"/>
      <c r="WKT599" s="259"/>
      <c r="WKU599" s="259"/>
      <c r="WKV599" s="394"/>
      <c r="WKW599" s="394"/>
      <c r="WKX599" s="270"/>
      <c r="WKY599" s="263"/>
      <c r="WKZ599" s="271"/>
      <c r="WLA599" s="271"/>
      <c r="WLB599" s="271"/>
      <c r="WLC599" s="271"/>
      <c r="WLD599" s="271"/>
      <c r="WLE599" s="395"/>
      <c r="WLF599" s="259"/>
      <c r="WLG599" s="259"/>
      <c r="WLH599" s="394"/>
      <c r="WLI599" s="394"/>
      <c r="WLJ599" s="270"/>
      <c r="WLK599" s="263"/>
      <c r="WLL599" s="271"/>
      <c r="WLM599" s="271"/>
      <c r="WLN599" s="271"/>
      <c r="WLO599" s="271"/>
      <c r="WLP599" s="271"/>
      <c r="WLQ599" s="395"/>
      <c r="WLR599" s="259"/>
      <c r="WLS599" s="259"/>
      <c r="WLT599" s="394"/>
      <c r="WLU599" s="394"/>
      <c r="WLV599" s="270"/>
      <c r="WLW599" s="263"/>
      <c r="WLX599" s="271"/>
      <c r="WLY599" s="271"/>
      <c r="WLZ599" s="271"/>
      <c r="WMA599" s="271"/>
      <c r="WMB599" s="271"/>
      <c r="WMC599" s="395"/>
      <c r="WMD599" s="259"/>
      <c r="WME599" s="259"/>
      <c r="WMF599" s="394"/>
      <c r="WMG599" s="394"/>
      <c r="WMH599" s="270"/>
      <c r="WMI599" s="263"/>
      <c r="WMJ599" s="271"/>
      <c r="WMK599" s="271"/>
      <c r="WML599" s="271"/>
      <c r="WMM599" s="271"/>
      <c r="WMN599" s="271"/>
      <c r="WMO599" s="395"/>
      <c r="WMP599" s="259"/>
      <c r="WMQ599" s="259"/>
      <c r="WMR599" s="394"/>
      <c r="WMS599" s="394"/>
      <c r="WMT599" s="270"/>
      <c r="WMU599" s="263"/>
      <c r="WMV599" s="271"/>
      <c r="WMW599" s="271"/>
      <c r="WMX599" s="271"/>
      <c r="WMY599" s="271"/>
      <c r="WMZ599" s="271"/>
      <c r="WNA599" s="395"/>
      <c r="WNB599" s="259"/>
      <c r="WNC599" s="259"/>
      <c r="WND599" s="394"/>
      <c r="WNE599" s="394"/>
      <c r="WNF599" s="270"/>
      <c r="WNG599" s="263"/>
      <c r="WNH599" s="271"/>
      <c r="WNI599" s="271"/>
      <c r="WNJ599" s="271"/>
      <c r="WNK599" s="271"/>
      <c r="WNL599" s="271"/>
      <c r="WNM599" s="395"/>
      <c r="WNN599" s="259"/>
      <c r="WNO599" s="259"/>
      <c r="WNP599" s="394"/>
      <c r="WNQ599" s="394"/>
      <c r="WNR599" s="270"/>
      <c r="WNS599" s="263"/>
      <c r="WNT599" s="271"/>
      <c r="WNU599" s="271"/>
      <c r="WNV599" s="271"/>
      <c r="WNW599" s="271"/>
      <c r="WNX599" s="271"/>
      <c r="WNY599" s="395"/>
      <c r="WNZ599" s="259"/>
      <c r="WOA599" s="259"/>
      <c r="WOB599" s="394"/>
      <c r="WOC599" s="394"/>
      <c r="WOD599" s="270"/>
      <c r="WOE599" s="263"/>
      <c r="WOF599" s="271"/>
      <c r="WOG599" s="271"/>
      <c r="WOH599" s="271"/>
      <c r="WOI599" s="271"/>
      <c r="WOJ599" s="271"/>
      <c r="WOK599" s="395"/>
      <c r="WOL599" s="259"/>
      <c r="WOM599" s="259"/>
      <c r="WON599" s="394"/>
      <c r="WOO599" s="394"/>
      <c r="WOP599" s="270"/>
      <c r="WOQ599" s="263"/>
      <c r="WOR599" s="271"/>
      <c r="WOS599" s="271"/>
      <c r="WOT599" s="271"/>
      <c r="WOU599" s="271"/>
      <c r="WOV599" s="271"/>
      <c r="WOW599" s="395"/>
      <c r="WOX599" s="259"/>
      <c r="WOY599" s="259"/>
      <c r="WOZ599" s="394"/>
      <c r="WPA599" s="394"/>
      <c r="WPB599" s="270"/>
      <c r="WPC599" s="263"/>
      <c r="WPD599" s="271"/>
      <c r="WPE599" s="271"/>
      <c r="WPF599" s="271"/>
      <c r="WPG599" s="271"/>
      <c r="WPH599" s="271"/>
      <c r="WPI599" s="395"/>
      <c r="WPJ599" s="259"/>
      <c r="WPK599" s="259"/>
      <c r="WPL599" s="394"/>
      <c r="WPM599" s="394"/>
      <c r="WPN599" s="270"/>
      <c r="WPO599" s="263"/>
      <c r="WPP599" s="271"/>
      <c r="WPQ599" s="271"/>
      <c r="WPR599" s="271"/>
      <c r="WPS599" s="271"/>
      <c r="WPT599" s="271"/>
      <c r="WPU599" s="395"/>
      <c r="WPV599" s="259"/>
      <c r="WPW599" s="259"/>
      <c r="WPX599" s="394"/>
      <c r="WPY599" s="394"/>
      <c r="WPZ599" s="270"/>
      <c r="WQA599" s="263"/>
      <c r="WQB599" s="271"/>
      <c r="WQC599" s="271"/>
      <c r="WQD599" s="271"/>
      <c r="WQE599" s="271"/>
      <c r="WQF599" s="271"/>
      <c r="WQG599" s="395"/>
      <c r="WQH599" s="259"/>
      <c r="WQI599" s="259"/>
      <c r="WQJ599" s="394"/>
      <c r="WQK599" s="394"/>
      <c r="WQL599" s="270"/>
      <c r="WQM599" s="263"/>
      <c r="WQN599" s="271"/>
      <c r="WQO599" s="271"/>
      <c r="WQP599" s="271"/>
      <c r="WQQ599" s="271"/>
      <c r="WQR599" s="271"/>
      <c r="WQS599" s="395"/>
      <c r="WQT599" s="259"/>
      <c r="WQU599" s="259"/>
      <c r="WQV599" s="394"/>
      <c r="WQW599" s="394"/>
      <c r="WQX599" s="270"/>
      <c r="WQY599" s="263"/>
      <c r="WQZ599" s="271"/>
      <c r="WRA599" s="271"/>
      <c r="WRB599" s="271"/>
      <c r="WRC599" s="271"/>
      <c r="WRD599" s="271"/>
      <c r="WRE599" s="395"/>
      <c r="WRF599" s="259"/>
      <c r="WRG599" s="259"/>
      <c r="WRH599" s="394"/>
      <c r="WRI599" s="394"/>
      <c r="WRJ599" s="270"/>
      <c r="WRK599" s="263"/>
      <c r="WRL599" s="271"/>
      <c r="WRM599" s="271"/>
      <c r="WRN599" s="271"/>
      <c r="WRO599" s="271"/>
      <c r="WRP599" s="271"/>
      <c r="WRQ599" s="395"/>
      <c r="WRR599" s="259"/>
      <c r="WRS599" s="259"/>
      <c r="WRT599" s="394"/>
      <c r="WRU599" s="394"/>
      <c r="WRV599" s="270"/>
      <c r="WRW599" s="263"/>
      <c r="WRX599" s="271"/>
      <c r="WRY599" s="271"/>
      <c r="WRZ599" s="271"/>
      <c r="WSA599" s="271"/>
      <c r="WSB599" s="271"/>
      <c r="WSC599" s="395"/>
      <c r="WSD599" s="259"/>
      <c r="WSE599" s="259"/>
      <c r="WSF599" s="394"/>
      <c r="WSG599" s="394"/>
      <c r="WSH599" s="270"/>
      <c r="WSI599" s="263"/>
      <c r="WSJ599" s="271"/>
      <c r="WSK599" s="271"/>
      <c r="WSL599" s="271"/>
      <c r="WSM599" s="271"/>
      <c r="WSN599" s="271"/>
      <c r="WSO599" s="395"/>
      <c r="WSP599" s="259"/>
      <c r="WSQ599" s="259"/>
      <c r="WSR599" s="394"/>
      <c r="WSS599" s="394"/>
      <c r="WST599" s="270"/>
      <c r="WSU599" s="263"/>
      <c r="WSV599" s="271"/>
      <c r="WSW599" s="271"/>
      <c r="WSX599" s="271"/>
      <c r="WSY599" s="271"/>
      <c r="WSZ599" s="271"/>
      <c r="WTA599" s="395"/>
      <c r="WTB599" s="259"/>
      <c r="WTC599" s="259"/>
      <c r="WTD599" s="394"/>
      <c r="WTE599" s="394"/>
      <c r="WTF599" s="270"/>
      <c r="WTG599" s="263"/>
      <c r="WTH599" s="271"/>
      <c r="WTI599" s="271"/>
      <c r="WTJ599" s="271"/>
      <c r="WTK599" s="271"/>
      <c r="WTL599" s="271"/>
      <c r="WTM599" s="395"/>
      <c r="WTN599" s="259"/>
      <c r="WTO599" s="259"/>
      <c r="WTP599" s="394"/>
      <c r="WTQ599" s="394"/>
      <c r="WTR599" s="270"/>
      <c r="WTS599" s="263"/>
      <c r="WTT599" s="271"/>
      <c r="WTU599" s="271"/>
      <c r="WTV599" s="271"/>
      <c r="WTW599" s="271"/>
      <c r="WTX599" s="271"/>
      <c r="WTY599" s="395"/>
      <c r="WTZ599" s="259"/>
      <c r="WUA599" s="259"/>
      <c r="WUB599" s="394"/>
      <c r="WUC599" s="394"/>
      <c r="WUD599" s="270"/>
      <c r="WUE599" s="263"/>
      <c r="WUF599" s="271"/>
      <c r="WUG599" s="271"/>
      <c r="WUH599" s="271"/>
      <c r="WUI599" s="271"/>
      <c r="WUJ599" s="271"/>
      <c r="WUK599" s="395"/>
      <c r="WUL599" s="259"/>
      <c r="WUM599" s="259"/>
      <c r="WUN599" s="394"/>
      <c r="WUO599" s="394"/>
      <c r="WUP599" s="270"/>
      <c r="WUQ599" s="263"/>
      <c r="WUR599" s="271"/>
      <c r="WUS599" s="271"/>
      <c r="WUT599" s="271"/>
      <c r="WUU599" s="271"/>
      <c r="WUV599" s="271"/>
      <c r="WUW599" s="395"/>
      <c r="WUX599" s="259"/>
      <c r="WUY599" s="259"/>
      <c r="WUZ599" s="394"/>
      <c r="WVA599" s="394"/>
      <c r="WVB599" s="270"/>
      <c r="WVC599" s="263"/>
      <c r="WVD599" s="271"/>
      <c r="WVE599" s="271"/>
      <c r="WVF599" s="271"/>
      <c r="WVG599" s="271"/>
      <c r="WVH599" s="271"/>
      <c r="WVI599" s="395"/>
      <c r="WVJ599" s="259"/>
      <c r="WVK599" s="259"/>
      <c r="WVL599" s="394"/>
      <c r="WVM599" s="394"/>
      <c r="WVN599" s="270"/>
      <c r="WVO599" s="263"/>
      <c r="WVP599" s="271"/>
      <c r="WVQ599" s="271"/>
      <c r="WVR599" s="271"/>
      <c r="WVS599" s="271"/>
      <c r="WVT599" s="271"/>
      <c r="WVU599" s="395"/>
      <c r="WVV599" s="259"/>
      <c r="WVW599" s="259"/>
      <c r="WVX599" s="394"/>
      <c r="WVY599" s="394"/>
      <c r="WVZ599" s="270"/>
      <c r="WWA599" s="263"/>
      <c r="WWB599" s="271"/>
      <c r="WWC599" s="271"/>
      <c r="WWD599" s="271"/>
      <c r="WWE599" s="271"/>
      <c r="WWF599" s="271"/>
      <c r="WWG599" s="395"/>
      <c r="WWH599" s="259"/>
      <c r="WWI599" s="259"/>
      <c r="WWJ599" s="394"/>
      <c r="WWK599" s="394"/>
      <c r="WWL599" s="270"/>
      <c r="WWM599" s="263"/>
      <c r="WWN599" s="271"/>
      <c r="WWO599" s="271"/>
      <c r="WWP599" s="271"/>
      <c r="WWQ599" s="271"/>
      <c r="WWR599" s="271"/>
      <c r="WWS599" s="395"/>
      <c r="WWT599" s="259"/>
      <c r="WWU599" s="259"/>
      <c r="WWV599" s="394"/>
      <c r="WWW599" s="394"/>
      <c r="WWX599" s="270"/>
      <c r="WWY599" s="263"/>
      <c r="WWZ599" s="271"/>
      <c r="WXA599" s="271"/>
      <c r="WXB599" s="271"/>
      <c r="WXC599" s="271"/>
      <c r="WXD599" s="271"/>
      <c r="WXE599" s="395"/>
      <c r="WXF599" s="259"/>
      <c r="WXG599" s="259"/>
      <c r="WXH599" s="394"/>
      <c r="WXI599" s="394"/>
      <c r="WXJ599" s="270"/>
      <c r="WXK599" s="263"/>
      <c r="WXL599" s="271"/>
      <c r="WXM599" s="271"/>
      <c r="WXN599" s="271"/>
      <c r="WXO599" s="271"/>
      <c r="WXP599" s="271"/>
      <c r="WXQ599" s="395"/>
      <c r="WXR599" s="259"/>
      <c r="WXS599" s="259"/>
      <c r="WXT599" s="394"/>
      <c r="WXU599" s="394"/>
      <c r="WXV599" s="270"/>
      <c r="WXW599" s="263"/>
      <c r="WXX599" s="271"/>
      <c r="WXY599" s="271"/>
      <c r="WXZ599" s="271"/>
      <c r="WYA599" s="271"/>
      <c r="WYB599" s="271"/>
      <c r="WYC599" s="395"/>
      <c r="WYD599" s="259"/>
      <c r="WYE599" s="259"/>
      <c r="WYF599" s="394"/>
      <c r="WYG599" s="394"/>
      <c r="WYH599" s="270"/>
      <c r="WYI599" s="263"/>
      <c r="WYJ599" s="271"/>
      <c r="WYK599" s="271"/>
      <c r="WYL599" s="271"/>
      <c r="WYM599" s="271"/>
      <c r="WYN599" s="271"/>
      <c r="WYO599" s="395"/>
      <c r="WYP599" s="259"/>
      <c r="WYQ599" s="259"/>
      <c r="WYR599" s="394"/>
      <c r="WYS599" s="394"/>
      <c r="WYT599" s="270"/>
      <c r="WYU599" s="263"/>
      <c r="WYV599" s="271"/>
      <c r="WYW599" s="271"/>
      <c r="WYX599" s="271"/>
      <c r="WYY599" s="271"/>
      <c r="WYZ599" s="271"/>
      <c r="WZA599" s="395"/>
      <c r="WZB599" s="259"/>
      <c r="WZC599" s="259"/>
      <c r="WZD599" s="394"/>
      <c r="WZE599" s="394"/>
      <c r="WZF599" s="270"/>
      <c r="WZG599" s="263"/>
      <c r="WZH599" s="271"/>
      <c r="WZI599" s="271"/>
      <c r="WZJ599" s="271"/>
      <c r="WZK599" s="271"/>
      <c r="WZL599" s="271"/>
      <c r="WZM599" s="395"/>
      <c r="WZN599" s="259"/>
      <c r="WZO599" s="259"/>
      <c r="WZP599" s="394"/>
      <c r="WZQ599" s="394"/>
      <c r="WZR599" s="270"/>
      <c r="WZS599" s="263"/>
      <c r="WZT599" s="271"/>
      <c r="WZU599" s="271"/>
      <c r="WZV599" s="271"/>
      <c r="WZW599" s="271"/>
      <c r="WZX599" s="271"/>
      <c r="WZY599" s="395"/>
      <c r="WZZ599" s="259"/>
      <c r="XAA599" s="259"/>
      <c r="XAB599" s="394"/>
      <c r="XAC599" s="394"/>
      <c r="XAD599" s="270"/>
      <c r="XAE599" s="263"/>
      <c r="XAF599" s="271"/>
      <c r="XAG599" s="271"/>
      <c r="XAH599" s="271"/>
      <c r="XAI599" s="271"/>
      <c r="XAJ599" s="271"/>
      <c r="XAK599" s="395"/>
      <c r="XAL599" s="259"/>
      <c r="XAM599" s="259"/>
      <c r="XAN599" s="394"/>
      <c r="XAO599" s="394"/>
      <c r="XAP599" s="270"/>
      <c r="XAQ599" s="263"/>
      <c r="XAR599" s="271"/>
      <c r="XAS599" s="271"/>
      <c r="XAT599" s="271"/>
      <c r="XAU599" s="271"/>
      <c r="XAV599" s="271"/>
      <c r="XAW599" s="395"/>
      <c r="XAX599" s="259"/>
      <c r="XAY599" s="259"/>
      <c r="XAZ599" s="394"/>
      <c r="XBA599" s="394"/>
      <c r="XBB599" s="270"/>
      <c r="XBC599" s="263"/>
      <c r="XBD599" s="271"/>
      <c r="XBE599" s="271"/>
      <c r="XBF599" s="271"/>
      <c r="XBG599" s="271"/>
      <c r="XBH599" s="271"/>
      <c r="XBI599" s="395"/>
      <c r="XBJ599" s="259"/>
      <c r="XBK599" s="259"/>
      <c r="XBL599" s="394"/>
      <c r="XBM599" s="394"/>
      <c r="XBN599" s="270"/>
      <c r="XBO599" s="263"/>
      <c r="XBP599" s="271"/>
      <c r="XBQ599" s="271"/>
      <c r="XBR599" s="271"/>
      <c r="XBS599" s="271"/>
      <c r="XBT599" s="271"/>
      <c r="XBU599" s="395"/>
      <c r="XBV599" s="259"/>
      <c r="XBW599" s="259"/>
      <c r="XBX599" s="394"/>
      <c r="XBY599" s="394"/>
      <c r="XBZ599" s="270"/>
      <c r="XCA599" s="263"/>
      <c r="XCB599" s="271"/>
      <c r="XCC599" s="271"/>
      <c r="XCD599" s="271"/>
      <c r="XCE599" s="271"/>
      <c r="XCF599" s="271"/>
      <c r="XCG599" s="395"/>
      <c r="XCH599" s="259"/>
      <c r="XCI599" s="259"/>
      <c r="XCJ599" s="394"/>
      <c r="XCK599" s="394"/>
      <c r="XCL599" s="270"/>
      <c r="XCM599" s="263"/>
      <c r="XCN599" s="271"/>
      <c r="XCO599" s="271"/>
      <c r="XCP599" s="271"/>
      <c r="XCQ599" s="271"/>
      <c r="XCR599" s="271"/>
      <c r="XCS599" s="395"/>
      <c r="XCT599" s="259"/>
      <c r="XCU599" s="259"/>
      <c r="XCV599" s="394"/>
      <c r="XCW599" s="394"/>
      <c r="XCX599" s="270"/>
      <c r="XCY599" s="263"/>
      <c r="XCZ599" s="271"/>
      <c r="XDA599" s="271"/>
      <c r="XDB599" s="271"/>
      <c r="XDC599" s="271"/>
      <c r="XDD599" s="271"/>
      <c r="XDE599" s="395"/>
      <c r="XDF599" s="259"/>
      <c r="XDG599" s="259"/>
      <c r="XDH599" s="394"/>
      <c r="XDI599" s="394"/>
      <c r="XDJ599" s="270"/>
      <c r="XDK599" s="263"/>
      <c r="XDL599" s="271"/>
      <c r="XDM599" s="271"/>
      <c r="XDN599" s="271"/>
      <c r="XDO599" s="271"/>
      <c r="XDP599" s="271"/>
      <c r="XDQ599" s="395"/>
      <c r="XDR599" s="259"/>
      <c r="XDS599" s="259"/>
      <c r="XDT599" s="394"/>
      <c r="XDU599" s="394"/>
      <c r="XDV599" s="270"/>
      <c r="XDW599" s="263"/>
      <c r="XDX599" s="271"/>
      <c r="XDY599" s="271"/>
      <c r="XDZ599" s="271"/>
      <c r="XEA599" s="271"/>
      <c r="XEB599" s="271"/>
      <c r="XEC599" s="395"/>
      <c r="XED599" s="259"/>
      <c r="XEE599" s="259"/>
      <c r="XEF599" s="394"/>
      <c r="XEG599" s="394"/>
      <c r="XEH599" s="270"/>
      <c r="XEI599" s="263"/>
      <c r="XEJ599" s="271"/>
      <c r="XEK599" s="271"/>
      <c r="XEL599" s="271"/>
      <c r="XEM599" s="271"/>
      <c r="XEN599" s="271"/>
      <c r="XEO599" s="395"/>
      <c r="XEP599" s="259"/>
      <c r="XEQ599" s="259"/>
      <c r="XER599" s="394"/>
    </row>
    <row r="600" spans="1:16372" x14ac:dyDescent="0.25">
      <c r="A600" s="241" t="s">
        <v>663</v>
      </c>
      <c r="B600" s="285" t="s">
        <v>97</v>
      </c>
      <c r="C600" s="286">
        <v>11</v>
      </c>
      <c r="D600" s="287"/>
      <c r="E600" s="317">
        <v>41</v>
      </c>
      <c r="F600" s="288"/>
      <c r="G600" s="289"/>
      <c r="H600" s="290">
        <f t="shared" si="232"/>
        <v>4000000</v>
      </c>
    </row>
    <row r="601" spans="1:16372" ht="15.6" customHeight="1" x14ac:dyDescent="0.25">
      <c r="A601" s="241" t="s">
        <v>663</v>
      </c>
      <c r="B601" s="168" t="s">
        <v>97</v>
      </c>
      <c r="C601" s="169">
        <v>11</v>
      </c>
      <c r="D601" s="187"/>
      <c r="E601" s="189">
        <v>412</v>
      </c>
      <c r="F601" s="250"/>
      <c r="G601" s="202"/>
      <c r="H601" s="185">
        <f t="shared" si="232"/>
        <v>4000000</v>
      </c>
    </row>
    <row r="602" spans="1:16372" ht="15" customHeight="1" x14ac:dyDescent="0.25">
      <c r="A602" s="241" t="s">
        <v>663</v>
      </c>
      <c r="B602" s="144" t="s">
        <v>97</v>
      </c>
      <c r="C602" s="145">
        <v>11</v>
      </c>
      <c r="D602" s="146" t="s">
        <v>25</v>
      </c>
      <c r="E602" s="190">
        <v>4126</v>
      </c>
      <c r="F602" s="248" t="s">
        <v>4</v>
      </c>
      <c r="G602" s="191"/>
      <c r="H602" s="234">
        <v>4000000</v>
      </c>
    </row>
    <row r="603" spans="1:16372" s="396" customFormat="1" ht="62.4" x14ac:dyDescent="0.25">
      <c r="A603" s="354" t="s">
        <v>663</v>
      </c>
      <c r="B603" s="292" t="s">
        <v>638</v>
      </c>
      <c r="C603" s="292"/>
      <c r="D603" s="293"/>
      <c r="E603" s="293"/>
      <c r="F603" s="294" t="s">
        <v>636</v>
      </c>
      <c r="G603" s="295" t="s">
        <v>658</v>
      </c>
      <c r="H603" s="296">
        <f>H604+H609+H615+H629+H632+H638+H652+H655+H661+H675</f>
        <v>2868400</v>
      </c>
      <c r="I603" s="271"/>
      <c r="J603" s="271"/>
      <c r="K603" s="271"/>
      <c r="L603" s="271"/>
      <c r="M603" s="395"/>
      <c r="N603" s="259"/>
      <c r="O603" s="259"/>
      <c r="P603" s="394"/>
      <c r="Q603" s="394"/>
      <c r="R603" s="270"/>
      <c r="S603" s="263"/>
      <c r="T603" s="271"/>
      <c r="U603" s="271"/>
      <c r="V603" s="271"/>
      <c r="W603" s="271"/>
      <c r="X603" s="271"/>
      <c r="Y603" s="395"/>
      <c r="Z603" s="259"/>
      <c r="AA603" s="259"/>
      <c r="AB603" s="394"/>
      <c r="AC603" s="394"/>
      <c r="AD603" s="270"/>
      <c r="AE603" s="263"/>
      <c r="AF603" s="271"/>
      <c r="AG603" s="271"/>
      <c r="AH603" s="271"/>
      <c r="AI603" s="271"/>
      <c r="AJ603" s="271"/>
      <c r="AK603" s="395"/>
      <c r="AL603" s="259"/>
      <c r="AM603" s="259"/>
      <c r="AN603" s="394"/>
      <c r="AO603" s="394"/>
      <c r="AP603" s="270"/>
      <c r="AQ603" s="263"/>
      <c r="AR603" s="271"/>
      <c r="AS603" s="271"/>
      <c r="AT603" s="271"/>
      <c r="AU603" s="271"/>
      <c r="AV603" s="271"/>
      <c r="AW603" s="395"/>
      <c r="AX603" s="259"/>
      <c r="AY603" s="259"/>
      <c r="AZ603" s="394"/>
      <c r="BA603" s="394"/>
      <c r="BB603" s="270"/>
      <c r="BC603" s="263"/>
      <c r="BD603" s="271"/>
      <c r="BE603" s="271"/>
      <c r="BF603" s="271"/>
      <c r="BG603" s="271"/>
      <c r="BH603" s="271"/>
      <c r="BI603" s="395"/>
      <c r="BJ603" s="259"/>
      <c r="BK603" s="259"/>
      <c r="BL603" s="394"/>
      <c r="BM603" s="394"/>
      <c r="BN603" s="270"/>
      <c r="BO603" s="263"/>
      <c r="BP603" s="271"/>
      <c r="BQ603" s="271"/>
      <c r="BR603" s="271"/>
      <c r="BS603" s="271"/>
      <c r="BT603" s="271"/>
      <c r="BU603" s="395"/>
      <c r="BV603" s="259"/>
      <c r="BW603" s="259"/>
      <c r="BX603" s="394"/>
      <c r="BY603" s="394"/>
      <c r="BZ603" s="270"/>
      <c r="CA603" s="263"/>
      <c r="CB603" s="271"/>
      <c r="CC603" s="271"/>
      <c r="CD603" s="271"/>
      <c r="CE603" s="271"/>
      <c r="CF603" s="271"/>
      <c r="CG603" s="395"/>
      <c r="CH603" s="259"/>
      <c r="CI603" s="259"/>
      <c r="CJ603" s="394"/>
      <c r="CK603" s="394"/>
      <c r="CL603" s="270"/>
      <c r="CM603" s="263"/>
      <c r="CN603" s="271"/>
      <c r="CO603" s="271"/>
      <c r="CP603" s="271"/>
      <c r="CQ603" s="271"/>
      <c r="CR603" s="271"/>
      <c r="CS603" s="395"/>
      <c r="CT603" s="259"/>
      <c r="CU603" s="259"/>
      <c r="CV603" s="394"/>
      <c r="CW603" s="394"/>
      <c r="CX603" s="270"/>
      <c r="CY603" s="263"/>
      <c r="CZ603" s="271"/>
      <c r="DA603" s="271"/>
      <c r="DB603" s="271"/>
      <c r="DC603" s="271"/>
      <c r="DD603" s="271"/>
      <c r="DE603" s="395"/>
      <c r="DF603" s="259"/>
      <c r="DG603" s="259"/>
      <c r="DH603" s="394"/>
      <c r="DI603" s="394"/>
      <c r="DJ603" s="270"/>
      <c r="DK603" s="263"/>
      <c r="DL603" s="271"/>
      <c r="DM603" s="271"/>
      <c r="DN603" s="271"/>
      <c r="DO603" s="271"/>
      <c r="DP603" s="271"/>
      <c r="DQ603" s="395"/>
      <c r="DR603" s="259"/>
      <c r="DS603" s="259"/>
      <c r="DT603" s="394"/>
      <c r="DU603" s="394"/>
      <c r="DV603" s="270"/>
      <c r="DW603" s="263"/>
      <c r="DX603" s="271"/>
      <c r="DY603" s="271"/>
      <c r="DZ603" s="271"/>
      <c r="EA603" s="271"/>
      <c r="EB603" s="271"/>
      <c r="EC603" s="395"/>
      <c r="ED603" s="259"/>
      <c r="EE603" s="259"/>
      <c r="EF603" s="394"/>
      <c r="EG603" s="394"/>
      <c r="EH603" s="270"/>
      <c r="EI603" s="263"/>
      <c r="EJ603" s="271"/>
      <c r="EK603" s="271"/>
      <c r="EL603" s="271"/>
      <c r="EM603" s="271"/>
      <c r="EN603" s="271"/>
      <c r="EO603" s="395"/>
      <c r="EP603" s="259"/>
      <c r="EQ603" s="259"/>
      <c r="ER603" s="394"/>
      <c r="ES603" s="394"/>
      <c r="ET603" s="270"/>
      <c r="EU603" s="263"/>
      <c r="EV603" s="271"/>
      <c r="EW603" s="271"/>
      <c r="EX603" s="271"/>
      <c r="EY603" s="271"/>
      <c r="EZ603" s="271"/>
      <c r="FA603" s="395"/>
      <c r="FB603" s="259"/>
      <c r="FC603" s="259"/>
      <c r="FD603" s="394"/>
      <c r="FE603" s="394"/>
      <c r="FF603" s="270"/>
      <c r="FG603" s="263"/>
      <c r="FH603" s="271"/>
      <c r="FI603" s="271"/>
      <c r="FJ603" s="271"/>
      <c r="FK603" s="271"/>
      <c r="FL603" s="271"/>
      <c r="FM603" s="395"/>
      <c r="FN603" s="259"/>
      <c r="FO603" s="259"/>
      <c r="FP603" s="394"/>
      <c r="FQ603" s="394"/>
      <c r="FR603" s="270"/>
      <c r="FS603" s="263"/>
      <c r="FT603" s="271"/>
      <c r="FU603" s="271"/>
      <c r="FV603" s="271"/>
      <c r="FW603" s="271"/>
      <c r="FX603" s="271"/>
      <c r="FY603" s="395"/>
      <c r="FZ603" s="259"/>
      <c r="GA603" s="259"/>
      <c r="GB603" s="394"/>
      <c r="GC603" s="394"/>
      <c r="GD603" s="270"/>
      <c r="GE603" s="263"/>
      <c r="GF603" s="271"/>
      <c r="GG603" s="271"/>
      <c r="GH603" s="271"/>
      <c r="GI603" s="271"/>
      <c r="GJ603" s="271"/>
      <c r="GK603" s="395"/>
      <c r="GL603" s="259"/>
      <c r="GM603" s="259"/>
      <c r="GN603" s="394"/>
      <c r="GO603" s="394"/>
      <c r="GP603" s="270"/>
      <c r="GQ603" s="263"/>
      <c r="GR603" s="271"/>
      <c r="GS603" s="271"/>
      <c r="GT603" s="271"/>
      <c r="GU603" s="271"/>
      <c r="GV603" s="271"/>
      <c r="GW603" s="395"/>
      <c r="GX603" s="259"/>
      <c r="GY603" s="259"/>
      <c r="GZ603" s="394"/>
      <c r="HA603" s="394"/>
      <c r="HB603" s="270"/>
      <c r="HC603" s="263"/>
      <c r="HD603" s="271"/>
      <c r="HE603" s="271"/>
      <c r="HF603" s="271"/>
      <c r="HG603" s="271"/>
      <c r="HH603" s="271"/>
      <c r="HI603" s="395"/>
      <c r="HJ603" s="259"/>
      <c r="HK603" s="259"/>
      <c r="HL603" s="394"/>
      <c r="HM603" s="394"/>
      <c r="HN603" s="270"/>
      <c r="HO603" s="263"/>
      <c r="HP603" s="271"/>
      <c r="HQ603" s="271"/>
      <c r="HR603" s="271"/>
      <c r="HS603" s="271"/>
      <c r="HT603" s="271"/>
      <c r="HU603" s="395"/>
      <c r="HV603" s="259"/>
      <c r="HW603" s="259"/>
      <c r="HX603" s="394"/>
      <c r="HY603" s="394"/>
      <c r="HZ603" s="270"/>
      <c r="IA603" s="263"/>
      <c r="IB603" s="271"/>
      <c r="IC603" s="271"/>
      <c r="ID603" s="271"/>
      <c r="IE603" s="271"/>
      <c r="IF603" s="271"/>
      <c r="IG603" s="395"/>
      <c r="IH603" s="259"/>
      <c r="II603" s="259"/>
      <c r="IJ603" s="394"/>
      <c r="IK603" s="394"/>
      <c r="IL603" s="270"/>
      <c r="IM603" s="263"/>
      <c r="IN603" s="271"/>
      <c r="IO603" s="271"/>
      <c r="IP603" s="271"/>
      <c r="IQ603" s="271"/>
      <c r="IR603" s="271"/>
      <c r="IS603" s="395"/>
      <c r="IT603" s="259"/>
      <c r="IU603" s="259"/>
      <c r="IV603" s="394"/>
      <c r="IW603" s="394"/>
      <c r="IX603" s="270"/>
      <c r="IY603" s="263"/>
      <c r="IZ603" s="271"/>
      <c r="JA603" s="271"/>
      <c r="JB603" s="271"/>
      <c r="JC603" s="271"/>
      <c r="JD603" s="271"/>
      <c r="JE603" s="395"/>
      <c r="JF603" s="259"/>
      <c r="JG603" s="259"/>
      <c r="JH603" s="394"/>
      <c r="JI603" s="394"/>
      <c r="JJ603" s="270"/>
      <c r="JK603" s="263"/>
      <c r="JL603" s="271"/>
      <c r="JM603" s="271"/>
      <c r="JN603" s="271"/>
      <c r="JO603" s="271"/>
      <c r="JP603" s="271"/>
      <c r="JQ603" s="395"/>
      <c r="JR603" s="259"/>
      <c r="JS603" s="259"/>
      <c r="JT603" s="394"/>
      <c r="JU603" s="394"/>
      <c r="JV603" s="270"/>
      <c r="JW603" s="263"/>
      <c r="JX603" s="271"/>
      <c r="JY603" s="271"/>
      <c r="JZ603" s="271"/>
      <c r="KA603" s="271"/>
      <c r="KB603" s="271"/>
      <c r="KC603" s="395"/>
      <c r="KD603" s="259"/>
      <c r="KE603" s="259"/>
      <c r="KF603" s="394"/>
      <c r="KG603" s="394"/>
      <c r="KH603" s="270"/>
      <c r="KI603" s="263"/>
      <c r="KJ603" s="271"/>
      <c r="KK603" s="271"/>
      <c r="KL603" s="271"/>
      <c r="KM603" s="271"/>
      <c r="KN603" s="271"/>
      <c r="KO603" s="395"/>
      <c r="KP603" s="259"/>
      <c r="KQ603" s="259"/>
      <c r="KR603" s="394"/>
      <c r="KS603" s="394"/>
      <c r="KT603" s="270"/>
      <c r="KU603" s="263"/>
      <c r="KV603" s="271"/>
      <c r="KW603" s="271"/>
      <c r="KX603" s="271"/>
      <c r="KY603" s="271"/>
      <c r="KZ603" s="271"/>
      <c r="LA603" s="395"/>
      <c r="LB603" s="259"/>
      <c r="LC603" s="259"/>
      <c r="LD603" s="394"/>
      <c r="LE603" s="394"/>
      <c r="LF603" s="270"/>
      <c r="LG603" s="263"/>
      <c r="LH603" s="271"/>
      <c r="LI603" s="271"/>
      <c r="LJ603" s="271"/>
      <c r="LK603" s="271"/>
      <c r="LL603" s="271"/>
      <c r="LM603" s="395"/>
      <c r="LN603" s="259"/>
      <c r="LO603" s="259"/>
      <c r="LP603" s="394"/>
      <c r="LQ603" s="394"/>
      <c r="LR603" s="270"/>
      <c r="LS603" s="263"/>
      <c r="LT603" s="271"/>
      <c r="LU603" s="271"/>
      <c r="LV603" s="271"/>
      <c r="LW603" s="271"/>
      <c r="LX603" s="271"/>
      <c r="LY603" s="395"/>
      <c r="LZ603" s="259"/>
      <c r="MA603" s="259"/>
      <c r="MB603" s="394"/>
      <c r="MC603" s="394"/>
      <c r="MD603" s="270"/>
      <c r="ME603" s="263"/>
      <c r="MF603" s="271"/>
      <c r="MG603" s="271"/>
      <c r="MH603" s="271"/>
      <c r="MI603" s="271"/>
      <c r="MJ603" s="271"/>
      <c r="MK603" s="395"/>
      <c r="ML603" s="259"/>
      <c r="MM603" s="259"/>
      <c r="MN603" s="394"/>
      <c r="MO603" s="394"/>
      <c r="MP603" s="270"/>
      <c r="MQ603" s="263"/>
      <c r="MR603" s="271"/>
      <c r="MS603" s="271"/>
      <c r="MT603" s="271"/>
      <c r="MU603" s="271"/>
      <c r="MV603" s="271"/>
      <c r="MW603" s="395"/>
      <c r="MX603" s="259"/>
      <c r="MY603" s="259"/>
      <c r="MZ603" s="394"/>
      <c r="NA603" s="394"/>
      <c r="NB603" s="270"/>
      <c r="NC603" s="263"/>
      <c r="ND603" s="271"/>
      <c r="NE603" s="271"/>
      <c r="NF603" s="271"/>
      <c r="NG603" s="271"/>
      <c r="NH603" s="271"/>
      <c r="NI603" s="395"/>
      <c r="NJ603" s="259"/>
      <c r="NK603" s="259"/>
      <c r="NL603" s="394"/>
      <c r="NM603" s="394"/>
      <c r="NN603" s="270"/>
      <c r="NO603" s="263"/>
      <c r="NP603" s="271"/>
      <c r="NQ603" s="271"/>
      <c r="NR603" s="271"/>
      <c r="NS603" s="271"/>
      <c r="NT603" s="271"/>
      <c r="NU603" s="395"/>
      <c r="NV603" s="259"/>
      <c r="NW603" s="259"/>
      <c r="NX603" s="394"/>
      <c r="NY603" s="394"/>
      <c r="NZ603" s="270"/>
      <c r="OA603" s="263"/>
      <c r="OB603" s="271"/>
      <c r="OC603" s="271"/>
      <c r="OD603" s="271"/>
      <c r="OE603" s="271"/>
      <c r="OF603" s="271"/>
      <c r="OG603" s="395"/>
      <c r="OH603" s="259"/>
      <c r="OI603" s="259"/>
      <c r="OJ603" s="394"/>
      <c r="OK603" s="394"/>
      <c r="OL603" s="270"/>
      <c r="OM603" s="263"/>
      <c r="ON603" s="271"/>
      <c r="OO603" s="271"/>
      <c r="OP603" s="271"/>
      <c r="OQ603" s="271"/>
      <c r="OR603" s="271"/>
      <c r="OS603" s="395"/>
      <c r="OT603" s="259"/>
      <c r="OU603" s="259"/>
      <c r="OV603" s="394"/>
      <c r="OW603" s="394"/>
      <c r="OX603" s="270"/>
      <c r="OY603" s="263"/>
      <c r="OZ603" s="271"/>
      <c r="PA603" s="271"/>
      <c r="PB603" s="271"/>
      <c r="PC603" s="271"/>
      <c r="PD603" s="271"/>
      <c r="PE603" s="395"/>
      <c r="PF603" s="259"/>
      <c r="PG603" s="259"/>
      <c r="PH603" s="394"/>
      <c r="PI603" s="394"/>
      <c r="PJ603" s="270"/>
      <c r="PK603" s="263"/>
      <c r="PL603" s="271"/>
      <c r="PM603" s="271"/>
      <c r="PN603" s="271"/>
      <c r="PO603" s="271"/>
      <c r="PP603" s="271"/>
      <c r="PQ603" s="395"/>
      <c r="PR603" s="259"/>
      <c r="PS603" s="259"/>
      <c r="PT603" s="394"/>
      <c r="PU603" s="394"/>
      <c r="PV603" s="270"/>
      <c r="PW603" s="263"/>
      <c r="PX603" s="271"/>
      <c r="PY603" s="271"/>
      <c r="PZ603" s="271"/>
      <c r="QA603" s="271"/>
      <c r="QB603" s="271"/>
      <c r="QC603" s="395"/>
      <c r="QD603" s="259"/>
      <c r="QE603" s="259"/>
      <c r="QF603" s="394"/>
      <c r="QG603" s="394"/>
      <c r="QH603" s="270"/>
      <c r="QI603" s="263"/>
      <c r="QJ603" s="271"/>
      <c r="QK603" s="271"/>
      <c r="QL603" s="271"/>
      <c r="QM603" s="271"/>
      <c r="QN603" s="271"/>
      <c r="QO603" s="395"/>
      <c r="QP603" s="259"/>
      <c r="QQ603" s="259"/>
      <c r="QR603" s="394"/>
      <c r="QS603" s="394"/>
      <c r="QT603" s="270"/>
      <c r="QU603" s="263"/>
      <c r="QV603" s="271"/>
      <c r="QW603" s="271"/>
      <c r="QX603" s="271"/>
      <c r="QY603" s="271"/>
      <c r="QZ603" s="271"/>
      <c r="RA603" s="395"/>
      <c r="RB603" s="259"/>
      <c r="RC603" s="259"/>
      <c r="RD603" s="394"/>
      <c r="RE603" s="394"/>
      <c r="RF603" s="270"/>
      <c r="RG603" s="263"/>
      <c r="RH603" s="271"/>
      <c r="RI603" s="271"/>
      <c r="RJ603" s="271"/>
      <c r="RK603" s="271"/>
      <c r="RL603" s="271"/>
      <c r="RM603" s="395"/>
      <c r="RN603" s="259"/>
      <c r="RO603" s="259"/>
      <c r="RP603" s="394"/>
      <c r="RQ603" s="394"/>
      <c r="RR603" s="270"/>
      <c r="RS603" s="263"/>
      <c r="RT603" s="271"/>
      <c r="RU603" s="271"/>
      <c r="RV603" s="271"/>
      <c r="RW603" s="271"/>
      <c r="RX603" s="271"/>
      <c r="RY603" s="395"/>
      <c r="RZ603" s="259"/>
      <c r="SA603" s="259"/>
      <c r="SB603" s="394"/>
      <c r="SC603" s="394"/>
      <c r="SD603" s="270"/>
      <c r="SE603" s="263"/>
      <c r="SF603" s="271"/>
      <c r="SG603" s="271"/>
      <c r="SH603" s="271"/>
      <c r="SI603" s="271"/>
      <c r="SJ603" s="271"/>
      <c r="SK603" s="395"/>
      <c r="SL603" s="259"/>
      <c r="SM603" s="259"/>
      <c r="SN603" s="394"/>
      <c r="SO603" s="394"/>
      <c r="SP603" s="270"/>
      <c r="SQ603" s="263"/>
      <c r="SR603" s="271"/>
      <c r="SS603" s="271"/>
      <c r="ST603" s="271"/>
      <c r="SU603" s="271"/>
      <c r="SV603" s="271"/>
      <c r="SW603" s="395"/>
      <c r="SX603" s="259"/>
      <c r="SY603" s="259"/>
      <c r="SZ603" s="394"/>
      <c r="TA603" s="394"/>
      <c r="TB603" s="270"/>
      <c r="TC603" s="263"/>
      <c r="TD603" s="271"/>
      <c r="TE603" s="271"/>
      <c r="TF603" s="271"/>
      <c r="TG603" s="271"/>
      <c r="TH603" s="271"/>
      <c r="TI603" s="395"/>
      <c r="TJ603" s="259"/>
      <c r="TK603" s="259"/>
      <c r="TL603" s="394"/>
      <c r="TM603" s="394"/>
      <c r="TN603" s="270"/>
      <c r="TO603" s="263"/>
      <c r="TP603" s="271"/>
      <c r="TQ603" s="271"/>
      <c r="TR603" s="271"/>
      <c r="TS603" s="271"/>
      <c r="TT603" s="271"/>
      <c r="TU603" s="395"/>
      <c r="TV603" s="259"/>
      <c r="TW603" s="259"/>
      <c r="TX603" s="394"/>
      <c r="TY603" s="394"/>
      <c r="TZ603" s="270"/>
      <c r="UA603" s="263"/>
      <c r="UB603" s="271"/>
      <c r="UC603" s="271"/>
      <c r="UD603" s="271"/>
      <c r="UE603" s="271"/>
      <c r="UF603" s="271"/>
      <c r="UG603" s="395"/>
      <c r="UH603" s="259"/>
      <c r="UI603" s="259"/>
      <c r="UJ603" s="394"/>
      <c r="UK603" s="394"/>
      <c r="UL603" s="270"/>
      <c r="UM603" s="263"/>
      <c r="UN603" s="271"/>
      <c r="UO603" s="271"/>
      <c r="UP603" s="271"/>
      <c r="UQ603" s="271"/>
      <c r="UR603" s="271"/>
      <c r="US603" s="395"/>
      <c r="UT603" s="259"/>
      <c r="UU603" s="259"/>
      <c r="UV603" s="394"/>
      <c r="UW603" s="394"/>
      <c r="UX603" s="270"/>
      <c r="UY603" s="263"/>
      <c r="UZ603" s="271"/>
      <c r="VA603" s="271"/>
      <c r="VB603" s="271"/>
      <c r="VC603" s="271"/>
      <c r="VD603" s="271"/>
      <c r="VE603" s="395"/>
      <c r="VF603" s="259"/>
      <c r="VG603" s="259"/>
      <c r="VH603" s="394"/>
      <c r="VI603" s="394"/>
      <c r="VJ603" s="270"/>
      <c r="VK603" s="263"/>
      <c r="VL603" s="271"/>
      <c r="VM603" s="271"/>
      <c r="VN603" s="271"/>
      <c r="VO603" s="271"/>
      <c r="VP603" s="271"/>
      <c r="VQ603" s="395"/>
      <c r="VR603" s="259"/>
      <c r="VS603" s="259"/>
      <c r="VT603" s="394"/>
      <c r="VU603" s="394"/>
      <c r="VV603" s="270"/>
      <c r="VW603" s="263"/>
      <c r="VX603" s="271"/>
      <c r="VY603" s="271"/>
      <c r="VZ603" s="271"/>
      <c r="WA603" s="271"/>
      <c r="WB603" s="271"/>
      <c r="WC603" s="395"/>
      <c r="WD603" s="259"/>
      <c r="WE603" s="259"/>
      <c r="WF603" s="394"/>
      <c r="WG603" s="394"/>
      <c r="WH603" s="270"/>
      <c r="WI603" s="263"/>
      <c r="WJ603" s="271"/>
      <c r="WK603" s="271"/>
      <c r="WL603" s="271"/>
      <c r="WM603" s="271"/>
      <c r="WN603" s="271"/>
      <c r="WO603" s="395"/>
      <c r="WP603" s="259"/>
      <c r="WQ603" s="259"/>
      <c r="WR603" s="394"/>
      <c r="WS603" s="394"/>
      <c r="WT603" s="270"/>
      <c r="WU603" s="263"/>
      <c r="WV603" s="271"/>
      <c r="WW603" s="271"/>
      <c r="WX603" s="271"/>
      <c r="WY603" s="271"/>
      <c r="WZ603" s="271"/>
      <c r="XA603" s="395"/>
      <c r="XB603" s="259"/>
      <c r="XC603" s="259"/>
      <c r="XD603" s="394"/>
      <c r="XE603" s="394"/>
      <c r="XF603" s="270"/>
      <c r="XG603" s="263"/>
      <c r="XH603" s="271"/>
      <c r="XI603" s="271"/>
      <c r="XJ603" s="271"/>
      <c r="XK603" s="271"/>
      <c r="XL603" s="271"/>
      <c r="XM603" s="395"/>
      <c r="XN603" s="259"/>
      <c r="XO603" s="259"/>
      <c r="XP603" s="394"/>
      <c r="XQ603" s="394"/>
      <c r="XR603" s="270"/>
      <c r="XS603" s="263"/>
      <c r="XT603" s="271"/>
      <c r="XU603" s="271"/>
      <c r="XV603" s="271"/>
      <c r="XW603" s="271"/>
      <c r="XX603" s="271"/>
      <c r="XY603" s="395"/>
      <c r="XZ603" s="259"/>
      <c r="YA603" s="259"/>
      <c r="YB603" s="394"/>
      <c r="YC603" s="394"/>
      <c r="YD603" s="270"/>
      <c r="YE603" s="263"/>
      <c r="YF603" s="271"/>
      <c r="YG603" s="271"/>
      <c r="YH603" s="271"/>
      <c r="YI603" s="271"/>
      <c r="YJ603" s="271"/>
      <c r="YK603" s="395"/>
      <c r="YL603" s="259"/>
      <c r="YM603" s="259"/>
      <c r="YN603" s="394"/>
      <c r="YO603" s="394"/>
      <c r="YP603" s="270"/>
      <c r="YQ603" s="263"/>
      <c r="YR603" s="271"/>
      <c r="YS603" s="271"/>
      <c r="YT603" s="271"/>
      <c r="YU603" s="271"/>
      <c r="YV603" s="271"/>
      <c r="YW603" s="395"/>
      <c r="YX603" s="259"/>
      <c r="YY603" s="259"/>
      <c r="YZ603" s="394"/>
      <c r="ZA603" s="394"/>
      <c r="ZB603" s="270"/>
      <c r="ZC603" s="263"/>
      <c r="ZD603" s="271"/>
      <c r="ZE603" s="271"/>
      <c r="ZF603" s="271"/>
      <c r="ZG603" s="271"/>
      <c r="ZH603" s="271"/>
      <c r="ZI603" s="395"/>
      <c r="ZJ603" s="259"/>
      <c r="ZK603" s="259"/>
      <c r="ZL603" s="394"/>
      <c r="ZM603" s="394"/>
      <c r="ZN603" s="270"/>
      <c r="ZO603" s="263"/>
      <c r="ZP603" s="271"/>
      <c r="ZQ603" s="271"/>
      <c r="ZR603" s="271"/>
      <c r="ZS603" s="271"/>
      <c r="ZT603" s="271"/>
      <c r="ZU603" s="395"/>
      <c r="ZV603" s="259"/>
      <c r="ZW603" s="259"/>
      <c r="ZX603" s="394"/>
      <c r="ZY603" s="394"/>
      <c r="ZZ603" s="270"/>
      <c r="AAA603" s="263"/>
      <c r="AAB603" s="271"/>
      <c r="AAC603" s="271"/>
      <c r="AAD603" s="271"/>
      <c r="AAE603" s="271"/>
      <c r="AAF603" s="271"/>
      <c r="AAG603" s="395"/>
      <c r="AAH603" s="259"/>
      <c r="AAI603" s="259"/>
      <c r="AAJ603" s="394"/>
      <c r="AAK603" s="394"/>
      <c r="AAL603" s="270"/>
      <c r="AAM603" s="263"/>
      <c r="AAN603" s="271"/>
      <c r="AAO603" s="271"/>
      <c r="AAP603" s="271"/>
      <c r="AAQ603" s="271"/>
      <c r="AAR603" s="271"/>
      <c r="AAS603" s="395"/>
      <c r="AAT603" s="259"/>
      <c r="AAU603" s="259"/>
      <c r="AAV603" s="394"/>
      <c r="AAW603" s="394"/>
      <c r="AAX603" s="270"/>
      <c r="AAY603" s="263"/>
      <c r="AAZ603" s="271"/>
      <c r="ABA603" s="271"/>
      <c r="ABB603" s="271"/>
      <c r="ABC603" s="271"/>
      <c r="ABD603" s="271"/>
      <c r="ABE603" s="395"/>
      <c r="ABF603" s="259"/>
      <c r="ABG603" s="259"/>
      <c r="ABH603" s="394"/>
      <c r="ABI603" s="394"/>
      <c r="ABJ603" s="270"/>
      <c r="ABK603" s="263"/>
      <c r="ABL603" s="271"/>
      <c r="ABM603" s="271"/>
      <c r="ABN603" s="271"/>
      <c r="ABO603" s="271"/>
      <c r="ABP603" s="271"/>
      <c r="ABQ603" s="395"/>
      <c r="ABR603" s="259"/>
      <c r="ABS603" s="259"/>
      <c r="ABT603" s="394"/>
      <c r="ABU603" s="394"/>
      <c r="ABV603" s="270"/>
      <c r="ABW603" s="263"/>
      <c r="ABX603" s="271"/>
      <c r="ABY603" s="271"/>
      <c r="ABZ603" s="271"/>
      <c r="ACA603" s="271"/>
      <c r="ACB603" s="271"/>
      <c r="ACC603" s="395"/>
      <c r="ACD603" s="259"/>
      <c r="ACE603" s="259"/>
      <c r="ACF603" s="394"/>
      <c r="ACG603" s="394"/>
      <c r="ACH603" s="270"/>
      <c r="ACI603" s="263"/>
      <c r="ACJ603" s="271"/>
      <c r="ACK603" s="271"/>
      <c r="ACL603" s="271"/>
      <c r="ACM603" s="271"/>
      <c r="ACN603" s="271"/>
      <c r="ACO603" s="395"/>
      <c r="ACP603" s="259"/>
      <c r="ACQ603" s="259"/>
      <c r="ACR603" s="394"/>
      <c r="ACS603" s="394"/>
      <c r="ACT603" s="270"/>
      <c r="ACU603" s="263"/>
      <c r="ACV603" s="271"/>
      <c r="ACW603" s="271"/>
      <c r="ACX603" s="271"/>
      <c r="ACY603" s="271"/>
      <c r="ACZ603" s="271"/>
      <c r="ADA603" s="395"/>
      <c r="ADB603" s="259"/>
      <c r="ADC603" s="259"/>
      <c r="ADD603" s="394"/>
      <c r="ADE603" s="394"/>
      <c r="ADF603" s="270"/>
      <c r="ADG603" s="263"/>
      <c r="ADH603" s="271"/>
      <c r="ADI603" s="271"/>
      <c r="ADJ603" s="271"/>
      <c r="ADK603" s="271"/>
      <c r="ADL603" s="271"/>
      <c r="ADM603" s="395"/>
      <c r="ADN603" s="259"/>
      <c r="ADO603" s="259"/>
      <c r="ADP603" s="394"/>
      <c r="ADQ603" s="394"/>
      <c r="ADR603" s="270"/>
      <c r="ADS603" s="263"/>
      <c r="ADT603" s="271"/>
      <c r="ADU603" s="271"/>
      <c r="ADV603" s="271"/>
      <c r="ADW603" s="271"/>
      <c r="ADX603" s="271"/>
      <c r="ADY603" s="395"/>
      <c r="ADZ603" s="259"/>
      <c r="AEA603" s="259"/>
      <c r="AEB603" s="394"/>
      <c r="AEC603" s="394"/>
      <c r="AED603" s="270"/>
      <c r="AEE603" s="263"/>
      <c r="AEF603" s="271"/>
      <c r="AEG603" s="271"/>
      <c r="AEH603" s="271"/>
      <c r="AEI603" s="271"/>
      <c r="AEJ603" s="271"/>
      <c r="AEK603" s="395"/>
      <c r="AEL603" s="259"/>
      <c r="AEM603" s="259"/>
      <c r="AEN603" s="394"/>
      <c r="AEO603" s="394"/>
      <c r="AEP603" s="270"/>
      <c r="AEQ603" s="263"/>
      <c r="AER603" s="271"/>
      <c r="AES603" s="271"/>
      <c r="AET603" s="271"/>
      <c r="AEU603" s="271"/>
      <c r="AEV603" s="271"/>
      <c r="AEW603" s="395"/>
      <c r="AEX603" s="259"/>
      <c r="AEY603" s="259"/>
      <c r="AEZ603" s="394"/>
      <c r="AFA603" s="394"/>
      <c r="AFB603" s="270"/>
      <c r="AFC603" s="263"/>
      <c r="AFD603" s="271"/>
      <c r="AFE603" s="271"/>
      <c r="AFF603" s="271"/>
      <c r="AFG603" s="271"/>
      <c r="AFH603" s="271"/>
      <c r="AFI603" s="395"/>
      <c r="AFJ603" s="259"/>
      <c r="AFK603" s="259"/>
      <c r="AFL603" s="394"/>
      <c r="AFM603" s="394"/>
      <c r="AFN603" s="270"/>
      <c r="AFO603" s="263"/>
      <c r="AFP603" s="271"/>
      <c r="AFQ603" s="271"/>
      <c r="AFR603" s="271"/>
      <c r="AFS603" s="271"/>
      <c r="AFT603" s="271"/>
      <c r="AFU603" s="395"/>
      <c r="AFV603" s="259"/>
      <c r="AFW603" s="259"/>
      <c r="AFX603" s="394"/>
      <c r="AFY603" s="394"/>
      <c r="AFZ603" s="270"/>
      <c r="AGA603" s="263"/>
      <c r="AGB603" s="271"/>
      <c r="AGC603" s="271"/>
      <c r="AGD603" s="271"/>
      <c r="AGE603" s="271"/>
      <c r="AGF603" s="271"/>
      <c r="AGG603" s="395"/>
      <c r="AGH603" s="259"/>
      <c r="AGI603" s="259"/>
      <c r="AGJ603" s="394"/>
      <c r="AGK603" s="394"/>
      <c r="AGL603" s="270"/>
      <c r="AGM603" s="263"/>
      <c r="AGN603" s="271"/>
      <c r="AGO603" s="271"/>
      <c r="AGP603" s="271"/>
      <c r="AGQ603" s="271"/>
      <c r="AGR603" s="271"/>
      <c r="AGS603" s="395"/>
      <c r="AGT603" s="259"/>
      <c r="AGU603" s="259"/>
      <c r="AGV603" s="394"/>
      <c r="AGW603" s="394"/>
      <c r="AGX603" s="270"/>
      <c r="AGY603" s="263"/>
      <c r="AGZ603" s="271"/>
      <c r="AHA603" s="271"/>
      <c r="AHB603" s="271"/>
      <c r="AHC603" s="271"/>
      <c r="AHD603" s="271"/>
      <c r="AHE603" s="395"/>
      <c r="AHF603" s="259"/>
      <c r="AHG603" s="259"/>
      <c r="AHH603" s="394"/>
      <c r="AHI603" s="394"/>
      <c r="AHJ603" s="270"/>
      <c r="AHK603" s="263"/>
      <c r="AHL603" s="271"/>
      <c r="AHM603" s="271"/>
      <c r="AHN603" s="271"/>
      <c r="AHO603" s="271"/>
      <c r="AHP603" s="271"/>
      <c r="AHQ603" s="395"/>
      <c r="AHR603" s="259"/>
      <c r="AHS603" s="259"/>
      <c r="AHT603" s="394"/>
      <c r="AHU603" s="394"/>
      <c r="AHV603" s="270"/>
      <c r="AHW603" s="263"/>
      <c r="AHX603" s="271"/>
      <c r="AHY603" s="271"/>
      <c r="AHZ603" s="271"/>
      <c r="AIA603" s="271"/>
      <c r="AIB603" s="271"/>
      <c r="AIC603" s="395"/>
      <c r="AID603" s="259"/>
      <c r="AIE603" s="259"/>
      <c r="AIF603" s="394"/>
      <c r="AIG603" s="394"/>
      <c r="AIH603" s="270"/>
      <c r="AII603" s="263"/>
      <c r="AIJ603" s="271"/>
      <c r="AIK603" s="271"/>
      <c r="AIL603" s="271"/>
      <c r="AIM603" s="271"/>
      <c r="AIN603" s="271"/>
      <c r="AIO603" s="395"/>
      <c r="AIP603" s="259"/>
      <c r="AIQ603" s="259"/>
      <c r="AIR603" s="394"/>
      <c r="AIS603" s="394"/>
      <c r="AIT603" s="270"/>
      <c r="AIU603" s="263"/>
      <c r="AIV603" s="271"/>
      <c r="AIW603" s="271"/>
      <c r="AIX603" s="271"/>
      <c r="AIY603" s="271"/>
      <c r="AIZ603" s="271"/>
      <c r="AJA603" s="395"/>
      <c r="AJB603" s="259"/>
      <c r="AJC603" s="259"/>
      <c r="AJD603" s="394"/>
      <c r="AJE603" s="394"/>
      <c r="AJF603" s="270"/>
      <c r="AJG603" s="263"/>
      <c r="AJH603" s="271"/>
      <c r="AJI603" s="271"/>
      <c r="AJJ603" s="271"/>
      <c r="AJK603" s="271"/>
      <c r="AJL603" s="271"/>
      <c r="AJM603" s="395"/>
      <c r="AJN603" s="259"/>
      <c r="AJO603" s="259"/>
      <c r="AJP603" s="394"/>
      <c r="AJQ603" s="394"/>
      <c r="AJR603" s="270"/>
      <c r="AJS603" s="263"/>
      <c r="AJT603" s="271"/>
      <c r="AJU603" s="271"/>
      <c r="AJV603" s="271"/>
      <c r="AJW603" s="271"/>
      <c r="AJX603" s="271"/>
      <c r="AJY603" s="395"/>
      <c r="AJZ603" s="259"/>
      <c r="AKA603" s="259"/>
      <c r="AKB603" s="394"/>
      <c r="AKC603" s="394"/>
      <c r="AKD603" s="270"/>
      <c r="AKE603" s="263"/>
      <c r="AKF603" s="271"/>
      <c r="AKG603" s="271"/>
      <c r="AKH603" s="271"/>
      <c r="AKI603" s="271"/>
      <c r="AKJ603" s="271"/>
      <c r="AKK603" s="395"/>
      <c r="AKL603" s="259"/>
      <c r="AKM603" s="259"/>
      <c r="AKN603" s="394"/>
      <c r="AKO603" s="394"/>
      <c r="AKP603" s="270"/>
      <c r="AKQ603" s="263"/>
      <c r="AKR603" s="271"/>
      <c r="AKS603" s="271"/>
      <c r="AKT603" s="271"/>
      <c r="AKU603" s="271"/>
      <c r="AKV603" s="271"/>
      <c r="AKW603" s="395"/>
      <c r="AKX603" s="259"/>
      <c r="AKY603" s="259"/>
      <c r="AKZ603" s="394"/>
      <c r="ALA603" s="394"/>
      <c r="ALB603" s="270"/>
      <c r="ALC603" s="263"/>
      <c r="ALD603" s="271"/>
      <c r="ALE603" s="271"/>
      <c r="ALF603" s="271"/>
      <c r="ALG603" s="271"/>
      <c r="ALH603" s="271"/>
      <c r="ALI603" s="395"/>
      <c r="ALJ603" s="259"/>
      <c r="ALK603" s="259"/>
      <c r="ALL603" s="394"/>
      <c r="ALM603" s="394"/>
      <c r="ALN603" s="270"/>
      <c r="ALO603" s="263"/>
      <c r="ALP603" s="271"/>
      <c r="ALQ603" s="271"/>
      <c r="ALR603" s="271"/>
      <c r="ALS603" s="271"/>
      <c r="ALT603" s="271"/>
      <c r="ALU603" s="395"/>
      <c r="ALV603" s="259"/>
      <c r="ALW603" s="259"/>
      <c r="ALX603" s="394"/>
      <c r="ALY603" s="394"/>
      <c r="ALZ603" s="270"/>
      <c r="AMA603" s="263"/>
      <c r="AMB603" s="271"/>
      <c r="AMC603" s="271"/>
      <c r="AMD603" s="271"/>
      <c r="AME603" s="271"/>
      <c r="AMF603" s="271"/>
      <c r="AMG603" s="395"/>
      <c r="AMH603" s="259"/>
      <c r="AMI603" s="259"/>
      <c r="AMJ603" s="394"/>
      <c r="AMK603" s="394"/>
      <c r="AML603" s="270"/>
      <c r="AMM603" s="263"/>
      <c r="AMN603" s="271"/>
      <c r="AMO603" s="271"/>
      <c r="AMP603" s="271"/>
      <c r="AMQ603" s="271"/>
      <c r="AMR603" s="271"/>
      <c r="AMS603" s="395"/>
      <c r="AMT603" s="259"/>
      <c r="AMU603" s="259"/>
      <c r="AMV603" s="394"/>
      <c r="AMW603" s="394"/>
      <c r="AMX603" s="270"/>
      <c r="AMY603" s="263"/>
      <c r="AMZ603" s="271"/>
      <c r="ANA603" s="271"/>
      <c r="ANB603" s="271"/>
      <c r="ANC603" s="271"/>
      <c r="AND603" s="271"/>
      <c r="ANE603" s="395"/>
      <c r="ANF603" s="259"/>
      <c r="ANG603" s="259"/>
      <c r="ANH603" s="394"/>
      <c r="ANI603" s="394"/>
      <c r="ANJ603" s="270"/>
      <c r="ANK603" s="263"/>
      <c r="ANL603" s="271"/>
      <c r="ANM603" s="271"/>
      <c r="ANN603" s="271"/>
      <c r="ANO603" s="271"/>
      <c r="ANP603" s="271"/>
      <c r="ANQ603" s="395"/>
      <c r="ANR603" s="259"/>
      <c r="ANS603" s="259"/>
      <c r="ANT603" s="394"/>
      <c r="ANU603" s="394"/>
      <c r="ANV603" s="270"/>
      <c r="ANW603" s="263"/>
      <c r="ANX603" s="271"/>
      <c r="ANY603" s="271"/>
      <c r="ANZ603" s="271"/>
      <c r="AOA603" s="271"/>
      <c r="AOB603" s="271"/>
      <c r="AOC603" s="395"/>
      <c r="AOD603" s="259"/>
      <c r="AOE603" s="259"/>
      <c r="AOF603" s="394"/>
      <c r="AOG603" s="394"/>
      <c r="AOH603" s="270"/>
      <c r="AOI603" s="263"/>
      <c r="AOJ603" s="271"/>
      <c r="AOK603" s="271"/>
      <c r="AOL603" s="271"/>
      <c r="AOM603" s="271"/>
      <c r="AON603" s="271"/>
      <c r="AOO603" s="395"/>
      <c r="AOP603" s="259"/>
      <c r="AOQ603" s="259"/>
      <c r="AOR603" s="394"/>
      <c r="AOS603" s="394"/>
      <c r="AOT603" s="270"/>
      <c r="AOU603" s="263"/>
      <c r="AOV603" s="271"/>
      <c r="AOW603" s="271"/>
      <c r="AOX603" s="271"/>
      <c r="AOY603" s="271"/>
      <c r="AOZ603" s="271"/>
      <c r="APA603" s="395"/>
      <c r="APB603" s="259"/>
      <c r="APC603" s="259"/>
      <c r="APD603" s="394"/>
      <c r="APE603" s="394"/>
      <c r="APF603" s="270"/>
      <c r="APG603" s="263"/>
      <c r="APH603" s="271"/>
      <c r="API603" s="271"/>
      <c r="APJ603" s="271"/>
      <c r="APK603" s="271"/>
      <c r="APL603" s="271"/>
      <c r="APM603" s="395"/>
      <c r="APN603" s="259"/>
      <c r="APO603" s="259"/>
      <c r="APP603" s="394"/>
      <c r="APQ603" s="394"/>
      <c r="APR603" s="270"/>
      <c r="APS603" s="263"/>
      <c r="APT603" s="271"/>
      <c r="APU603" s="271"/>
      <c r="APV603" s="271"/>
      <c r="APW603" s="271"/>
      <c r="APX603" s="271"/>
      <c r="APY603" s="395"/>
      <c r="APZ603" s="259"/>
      <c r="AQA603" s="259"/>
      <c r="AQB603" s="394"/>
      <c r="AQC603" s="394"/>
      <c r="AQD603" s="270"/>
      <c r="AQE603" s="263"/>
      <c r="AQF603" s="271"/>
      <c r="AQG603" s="271"/>
      <c r="AQH603" s="271"/>
      <c r="AQI603" s="271"/>
      <c r="AQJ603" s="271"/>
      <c r="AQK603" s="395"/>
      <c r="AQL603" s="259"/>
      <c r="AQM603" s="259"/>
      <c r="AQN603" s="394"/>
      <c r="AQO603" s="394"/>
      <c r="AQP603" s="270"/>
      <c r="AQQ603" s="263"/>
      <c r="AQR603" s="271"/>
      <c r="AQS603" s="271"/>
      <c r="AQT603" s="271"/>
      <c r="AQU603" s="271"/>
      <c r="AQV603" s="271"/>
      <c r="AQW603" s="395"/>
      <c r="AQX603" s="259"/>
      <c r="AQY603" s="259"/>
      <c r="AQZ603" s="394"/>
      <c r="ARA603" s="394"/>
      <c r="ARB603" s="270"/>
      <c r="ARC603" s="263"/>
      <c r="ARD603" s="271"/>
      <c r="ARE603" s="271"/>
      <c r="ARF603" s="271"/>
      <c r="ARG603" s="271"/>
      <c r="ARH603" s="271"/>
      <c r="ARI603" s="395"/>
      <c r="ARJ603" s="259"/>
      <c r="ARK603" s="259"/>
      <c r="ARL603" s="394"/>
      <c r="ARM603" s="394"/>
      <c r="ARN603" s="270"/>
      <c r="ARO603" s="263"/>
      <c r="ARP603" s="271"/>
      <c r="ARQ603" s="271"/>
      <c r="ARR603" s="271"/>
      <c r="ARS603" s="271"/>
      <c r="ART603" s="271"/>
      <c r="ARU603" s="395"/>
      <c r="ARV603" s="259"/>
      <c r="ARW603" s="259"/>
      <c r="ARX603" s="394"/>
      <c r="ARY603" s="394"/>
      <c r="ARZ603" s="270"/>
      <c r="ASA603" s="263"/>
      <c r="ASB603" s="271"/>
      <c r="ASC603" s="271"/>
      <c r="ASD603" s="271"/>
      <c r="ASE603" s="271"/>
      <c r="ASF603" s="271"/>
      <c r="ASG603" s="395"/>
      <c r="ASH603" s="259"/>
      <c r="ASI603" s="259"/>
      <c r="ASJ603" s="394"/>
      <c r="ASK603" s="394"/>
      <c r="ASL603" s="270"/>
      <c r="ASM603" s="263"/>
      <c r="ASN603" s="271"/>
      <c r="ASO603" s="271"/>
      <c r="ASP603" s="271"/>
      <c r="ASQ603" s="271"/>
      <c r="ASR603" s="271"/>
      <c r="ASS603" s="395"/>
      <c r="AST603" s="259"/>
      <c r="ASU603" s="259"/>
      <c r="ASV603" s="394"/>
      <c r="ASW603" s="394"/>
      <c r="ASX603" s="270"/>
      <c r="ASY603" s="263"/>
      <c r="ASZ603" s="271"/>
      <c r="ATA603" s="271"/>
      <c r="ATB603" s="271"/>
      <c r="ATC603" s="271"/>
      <c r="ATD603" s="271"/>
      <c r="ATE603" s="395"/>
      <c r="ATF603" s="259"/>
      <c r="ATG603" s="259"/>
      <c r="ATH603" s="394"/>
      <c r="ATI603" s="394"/>
      <c r="ATJ603" s="270"/>
      <c r="ATK603" s="263"/>
      <c r="ATL603" s="271"/>
      <c r="ATM603" s="271"/>
      <c r="ATN603" s="271"/>
      <c r="ATO603" s="271"/>
      <c r="ATP603" s="271"/>
      <c r="ATQ603" s="395"/>
      <c r="ATR603" s="259"/>
      <c r="ATS603" s="259"/>
      <c r="ATT603" s="394"/>
      <c r="ATU603" s="394"/>
      <c r="ATV603" s="270"/>
      <c r="ATW603" s="263"/>
      <c r="ATX603" s="271"/>
      <c r="ATY603" s="271"/>
      <c r="ATZ603" s="271"/>
      <c r="AUA603" s="271"/>
      <c r="AUB603" s="271"/>
      <c r="AUC603" s="395"/>
      <c r="AUD603" s="259"/>
      <c r="AUE603" s="259"/>
      <c r="AUF603" s="394"/>
      <c r="AUG603" s="394"/>
      <c r="AUH603" s="270"/>
      <c r="AUI603" s="263"/>
      <c r="AUJ603" s="271"/>
      <c r="AUK603" s="271"/>
      <c r="AUL603" s="271"/>
      <c r="AUM603" s="271"/>
      <c r="AUN603" s="271"/>
      <c r="AUO603" s="395"/>
      <c r="AUP603" s="259"/>
      <c r="AUQ603" s="259"/>
      <c r="AUR603" s="394"/>
      <c r="AUS603" s="394"/>
      <c r="AUT603" s="270"/>
      <c r="AUU603" s="263"/>
      <c r="AUV603" s="271"/>
      <c r="AUW603" s="271"/>
      <c r="AUX603" s="271"/>
      <c r="AUY603" s="271"/>
      <c r="AUZ603" s="271"/>
      <c r="AVA603" s="395"/>
      <c r="AVB603" s="259"/>
      <c r="AVC603" s="259"/>
      <c r="AVD603" s="394"/>
      <c r="AVE603" s="394"/>
      <c r="AVF603" s="270"/>
      <c r="AVG603" s="263"/>
      <c r="AVH603" s="271"/>
      <c r="AVI603" s="271"/>
      <c r="AVJ603" s="271"/>
      <c r="AVK603" s="271"/>
      <c r="AVL603" s="271"/>
      <c r="AVM603" s="395"/>
      <c r="AVN603" s="259"/>
      <c r="AVO603" s="259"/>
      <c r="AVP603" s="394"/>
      <c r="AVQ603" s="394"/>
      <c r="AVR603" s="270"/>
      <c r="AVS603" s="263"/>
      <c r="AVT603" s="271"/>
      <c r="AVU603" s="271"/>
      <c r="AVV603" s="271"/>
      <c r="AVW603" s="271"/>
      <c r="AVX603" s="271"/>
      <c r="AVY603" s="395"/>
      <c r="AVZ603" s="259"/>
      <c r="AWA603" s="259"/>
      <c r="AWB603" s="394"/>
      <c r="AWC603" s="394"/>
      <c r="AWD603" s="270"/>
      <c r="AWE603" s="263"/>
      <c r="AWF603" s="271"/>
      <c r="AWG603" s="271"/>
      <c r="AWH603" s="271"/>
      <c r="AWI603" s="271"/>
      <c r="AWJ603" s="271"/>
      <c r="AWK603" s="395"/>
      <c r="AWL603" s="259"/>
      <c r="AWM603" s="259"/>
      <c r="AWN603" s="394"/>
      <c r="AWO603" s="394"/>
      <c r="AWP603" s="270"/>
      <c r="AWQ603" s="263"/>
      <c r="AWR603" s="271"/>
      <c r="AWS603" s="271"/>
      <c r="AWT603" s="271"/>
      <c r="AWU603" s="271"/>
      <c r="AWV603" s="271"/>
      <c r="AWW603" s="395"/>
      <c r="AWX603" s="259"/>
      <c r="AWY603" s="259"/>
      <c r="AWZ603" s="394"/>
      <c r="AXA603" s="394"/>
      <c r="AXB603" s="270"/>
      <c r="AXC603" s="263"/>
      <c r="AXD603" s="271"/>
      <c r="AXE603" s="271"/>
      <c r="AXF603" s="271"/>
      <c r="AXG603" s="271"/>
      <c r="AXH603" s="271"/>
      <c r="AXI603" s="395"/>
      <c r="AXJ603" s="259"/>
      <c r="AXK603" s="259"/>
      <c r="AXL603" s="394"/>
      <c r="AXM603" s="394"/>
      <c r="AXN603" s="270"/>
      <c r="AXO603" s="263"/>
      <c r="AXP603" s="271"/>
      <c r="AXQ603" s="271"/>
      <c r="AXR603" s="271"/>
      <c r="AXS603" s="271"/>
      <c r="AXT603" s="271"/>
      <c r="AXU603" s="395"/>
      <c r="AXV603" s="259"/>
      <c r="AXW603" s="259"/>
      <c r="AXX603" s="394"/>
      <c r="AXY603" s="394"/>
      <c r="AXZ603" s="270"/>
      <c r="AYA603" s="263"/>
      <c r="AYB603" s="271"/>
      <c r="AYC603" s="271"/>
      <c r="AYD603" s="271"/>
      <c r="AYE603" s="271"/>
      <c r="AYF603" s="271"/>
      <c r="AYG603" s="395"/>
      <c r="AYH603" s="259"/>
      <c r="AYI603" s="259"/>
      <c r="AYJ603" s="394"/>
      <c r="AYK603" s="394"/>
      <c r="AYL603" s="270"/>
      <c r="AYM603" s="263"/>
      <c r="AYN603" s="271"/>
      <c r="AYO603" s="271"/>
      <c r="AYP603" s="271"/>
      <c r="AYQ603" s="271"/>
      <c r="AYR603" s="271"/>
      <c r="AYS603" s="395"/>
      <c r="AYT603" s="259"/>
      <c r="AYU603" s="259"/>
      <c r="AYV603" s="394"/>
      <c r="AYW603" s="394"/>
      <c r="AYX603" s="270"/>
      <c r="AYY603" s="263"/>
      <c r="AYZ603" s="271"/>
      <c r="AZA603" s="271"/>
      <c r="AZB603" s="271"/>
      <c r="AZC603" s="271"/>
      <c r="AZD603" s="271"/>
      <c r="AZE603" s="395"/>
      <c r="AZF603" s="259"/>
      <c r="AZG603" s="259"/>
      <c r="AZH603" s="394"/>
      <c r="AZI603" s="394"/>
      <c r="AZJ603" s="270"/>
      <c r="AZK603" s="263"/>
      <c r="AZL603" s="271"/>
      <c r="AZM603" s="271"/>
      <c r="AZN603" s="271"/>
      <c r="AZO603" s="271"/>
      <c r="AZP603" s="271"/>
      <c r="AZQ603" s="395"/>
      <c r="AZR603" s="259"/>
      <c r="AZS603" s="259"/>
      <c r="AZT603" s="394"/>
      <c r="AZU603" s="394"/>
      <c r="AZV603" s="270"/>
      <c r="AZW603" s="263"/>
      <c r="AZX603" s="271"/>
      <c r="AZY603" s="271"/>
      <c r="AZZ603" s="271"/>
      <c r="BAA603" s="271"/>
      <c r="BAB603" s="271"/>
      <c r="BAC603" s="395"/>
      <c r="BAD603" s="259"/>
      <c r="BAE603" s="259"/>
      <c r="BAF603" s="394"/>
      <c r="BAG603" s="394"/>
      <c r="BAH603" s="270"/>
      <c r="BAI603" s="263"/>
      <c r="BAJ603" s="271"/>
      <c r="BAK603" s="271"/>
      <c r="BAL603" s="271"/>
      <c r="BAM603" s="271"/>
      <c r="BAN603" s="271"/>
      <c r="BAO603" s="395"/>
      <c r="BAP603" s="259"/>
      <c r="BAQ603" s="259"/>
      <c r="BAR603" s="394"/>
      <c r="BAS603" s="394"/>
      <c r="BAT603" s="270"/>
      <c r="BAU603" s="263"/>
      <c r="BAV603" s="271"/>
      <c r="BAW603" s="271"/>
      <c r="BAX603" s="271"/>
      <c r="BAY603" s="271"/>
      <c r="BAZ603" s="271"/>
      <c r="BBA603" s="395"/>
      <c r="BBB603" s="259"/>
      <c r="BBC603" s="259"/>
      <c r="BBD603" s="394"/>
      <c r="BBE603" s="394"/>
      <c r="BBF603" s="270"/>
      <c r="BBG603" s="263"/>
      <c r="BBH603" s="271"/>
      <c r="BBI603" s="271"/>
      <c r="BBJ603" s="271"/>
      <c r="BBK603" s="271"/>
      <c r="BBL603" s="271"/>
      <c r="BBM603" s="395"/>
      <c r="BBN603" s="259"/>
      <c r="BBO603" s="259"/>
      <c r="BBP603" s="394"/>
      <c r="BBQ603" s="394"/>
      <c r="BBR603" s="270"/>
      <c r="BBS603" s="263"/>
      <c r="BBT603" s="271"/>
      <c r="BBU603" s="271"/>
      <c r="BBV603" s="271"/>
      <c r="BBW603" s="271"/>
      <c r="BBX603" s="271"/>
      <c r="BBY603" s="395"/>
      <c r="BBZ603" s="259"/>
      <c r="BCA603" s="259"/>
      <c r="BCB603" s="394"/>
      <c r="BCC603" s="394"/>
      <c r="BCD603" s="270"/>
      <c r="BCE603" s="263"/>
      <c r="BCF603" s="271"/>
      <c r="BCG603" s="271"/>
      <c r="BCH603" s="271"/>
      <c r="BCI603" s="271"/>
      <c r="BCJ603" s="271"/>
      <c r="BCK603" s="395"/>
      <c r="BCL603" s="259"/>
      <c r="BCM603" s="259"/>
      <c r="BCN603" s="394"/>
      <c r="BCO603" s="394"/>
      <c r="BCP603" s="270"/>
      <c r="BCQ603" s="263"/>
      <c r="BCR603" s="271"/>
      <c r="BCS603" s="271"/>
      <c r="BCT603" s="271"/>
      <c r="BCU603" s="271"/>
      <c r="BCV603" s="271"/>
      <c r="BCW603" s="395"/>
      <c r="BCX603" s="259"/>
      <c r="BCY603" s="259"/>
      <c r="BCZ603" s="394"/>
      <c r="BDA603" s="394"/>
      <c r="BDB603" s="270"/>
      <c r="BDC603" s="263"/>
      <c r="BDD603" s="271"/>
      <c r="BDE603" s="271"/>
      <c r="BDF603" s="271"/>
      <c r="BDG603" s="271"/>
      <c r="BDH603" s="271"/>
      <c r="BDI603" s="395"/>
      <c r="BDJ603" s="259"/>
      <c r="BDK603" s="259"/>
      <c r="BDL603" s="394"/>
      <c r="BDM603" s="394"/>
      <c r="BDN603" s="270"/>
      <c r="BDO603" s="263"/>
      <c r="BDP603" s="271"/>
      <c r="BDQ603" s="271"/>
      <c r="BDR603" s="271"/>
      <c r="BDS603" s="271"/>
      <c r="BDT603" s="271"/>
      <c r="BDU603" s="395"/>
      <c r="BDV603" s="259"/>
      <c r="BDW603" s="259"/>
      <c r="BDX603" s="394"/>
      <c r="BDY603" s="394"/>
      <c r="BDZ603" s="270"/>
      <c r="BEA603" s="263"/>
      <c r="BEB603" s="271"/>
      <c r="BEC603" s="271"/>
      <c r="BED603" s="271"/>
      <c r="BEE603" s="271"/>
      <c r="BEF603" s="271"/>
      <c r="BEG603" s="395"/>
      <c r="BEH603" s="259"/>
      <c r="BEI603" s="259"/>
      <c r="BEJ603" s="394"/>
      <c r="BEK603" s="394"/>
      <c r="BEL603" s="270"/>
      <c r="BEM603" s="263"/>
      <c r="BEN603" s="271"/>
      <c r="BEO603" s="271"/>
      <c r="BEP603" s="271"/>
      <c r="BEQ603" s="271"/>
      <c r="BER603" s="271"/>
      <c r="BES603" s="395"/>
      <c r="BET603" s="259"/>
      <c r="BEU603" s="259"/>
      <c r="BEV603" s="394"/>
      <c r="BEW603" s="394"/>
      <c r="BEX603" s="270"/>
      <c r="BEY603" s="263"/>
      <c r="BEZ603" s="271"/>
      <c r="BFA603" s="271"/>
      <c r="BFB603" s="271"/>
      <c r="BFC603" s="271"/>
      <c r="BFD603" s="271"/>
      <c r="BFE603" s="395"/>
      <c r="BFF603" s="259"/>
      <c r="BFG603" s="259"/>
      <c r="BFH603" s="394"/>
      <c r="BFI603" s="394"/>
      <c r="BFJ603" s="270"/>
      <c r="BFK603" s="263"/>
      <c r="BFL603" s="271"/>
      <c r="BFM603" s="271"/>
      <c r="BFN603" s="271"/>
      <c r="BFO603" s="271"/>
      <c r="BFP603" s="271"/>
      <c r="BFQ603" s="395"/>
      <c r="BFR603" s="259"/>
      <c r="BFS603" s="259"/>
      <c r="BFT603" s="394"/>
      <c r="BFU603" s="394"/>
      <c r="BFV603" s="270"/>
      <c r="BFW603" s="263"/>
      <c r="BFX603" s="271"/>
      <c r="BFY603" s="271"/>
      <c r="BFZ603" s="271"/>
      <c r="BGA603" s="271"/>
      <c r="BGB603" s="271"/>
      <c r="BGC603" s="395"/>
      <c r="BGD603" s="259"/>
      <c r="BGE603" s="259"/>
      <c r="BGF603" s="394"/>
      <c r="BGG603" s="394"/>
      <c r="BGH603" s="270"/>
      <c r="BGI603" s="263"/>
      <c r="BGJ603" s="271"/>
      <c r="BGK603" s="271"/>
      <c r="BGL603" s="271"/>
      <c r="BGM603" s="271"/>
      <c r="BGN603" s="271"/>
      <c r="BGO603" s="395"/>
      <c r="BGP603" s="259"/>
      <c r="BGQ603" s="259"/>
      <c r="BGR603" s="394"/>
      <c r="BGS603" s="394"/>
      <c r="BGT603" s="270"/>
      <c r="BGU603" s="263"/>
      <c r="BGV603" s="271"/>
      <c r="BGW603" s="271"/>
      <c r="BGX603" s="271"/>
      <c r="BGY603" s="271"/>
      <c r="BGZ603" s="271"/>
      <c r="BHA603" s="395"/>
      <c r="BHB603" s="259"/>
      <c r="BHC603" s="259"/>
      <c r="BHD603" s="394"/>
      <c r="BHE603" s="394"/>
      <c r="BHF603" s="270"/>
      <c r="BHG603" s="263"/>
      <c r="BHH603" s="271"/>
      <c r="BHI603" s="271"/>
      <c r="BHJ603" s="271"/>
      <c r="BHK603" s="271"/>
      <c r="BHL603" s="271"/>
      <c r="BHM603" s="395"/>
      <c r="BHN603" s="259"/>
      <c r="BHO603" s="259"/>
      <c r="BHP603" s="394"/>
      <c r="BHQ603" s="394"/>
      <c r="BHR603" s="270"/>
      <c r="BHS603" s="263"/>
      <c r="BHT603" s="271"/>
      <c r="BHU603" s="271"/>
      <c r="BHV603" s="271"/>
      <c r="BHW603" s="271"/>
      <c r="BHX603" s="271"/>
      <c r="BHY603" s="395"/>
      <c r="BHZ603" s="259"/>
      <c r="BIA603" s="259"/>
      <c r="BIB603" s="394"/>
      <c r="BIC603" s="394"/>
      <c r="BID603" s="270"/>
      <c r="BIE603" s="263"/>
      <c r="BIF603" s="271"/>
      <c r="BIG603" s="271"/>
      <c r="BIH603" s="271"/>
      <c r="BII603" s="271"/>
      <c r="BIJ603" s="271"/>
      <c r="BIK603" s="395"/>
      <c r="BIL603" s="259"/>
      <c r="BIM603" s="259"/>
      <c r="BIN603" s="394"/>
      <c r="BIO603" s="394"/>
      <c r="BIP603" s="270"/>
      <c r="BIQ603" s="263"/>
      <c r="BIR603" s="271"/>
      <c r="BIS603" s="271"/>
      <c r="BIT603" s="271"/>
      <c r="BIU603" s="271"/>
      <c r="BIV603" s="271"/>
      <c r="BIW603" s="395"/>
      <c r="BIX603" s="259"/>
      <c r="BIY603" s="259"/>
      <c r="BIZ603" s="394"/>
      <c r="BJA603" s="394"/>
      <c r="BJB603" s="270"/>
      <c r="BJC603" s="263"/>
      <c r="BJD603" s="271"/>
      <c r="BJE603" s="271"/>
      <c r="BJF603" s="271"/>
      <c r="BJG603" s="271"/>
      <c r="BJH603" s="271"/>
      <c r="BJI603" s="395"/>
      <c r="BJJ603" s="259"/>
      <c r="BJK603" s="259"/>
      <c r="BJL603" s="394"/>
      <c r="BJM603" s="394"/>
      <c r="BJN603" s="270"/>
      <c r="BJO603" s="263"/>
      <c r="BJP603" s="271"/>
      <c r="BJQ603" s="271"/>
      <c r="BJR603" s="271"/>
      <c r="BJS603" s="271"/>
      <c r="BJT603" s="271"/>
      <c r="BJU603" s="395"/>
      <c r="BJV603" s="259"/>
      <c r="BJW603" s="259"/>
      <c r="BJX603" s="394"/>
      <c r="BJY603" s="394"/>
      <c r="BJZ603" s="270"/>
      <c r="BKA603" s="263"/>
      <c r="BKB603" s="271"/>
      <c r="BKC603" s="271"/>
      <c r="BKD603" s="271"/>
      <c r="BKE603" s="271"/>
      <c r="BKF603" s="271"/>
      <c r="BKG603" s="395"/>
      <c r="BKH603" s="259"/>
      <c r="BKI603" s="259"/>
      <c r="BKJ603" s="394"/>
      <c r="BKK603" s="394"/>
      <c r="BKL603" s="270"/>
      <c r="BKM603" s="263"/>
      <c r="BKN603" s="271"/>
      <c r="BKO603" s="271"/>
      <c r="BKP603" s="271"/>
      <c r="BKQ603" s="271"/>
      <c r="BKR603" s="271"/>
      <c r="BKS603" s="395"/>
      <c r="BKT603" s="259"/>
      <c r="BKU603" s="259"/>
      <c r="BKV603" s="394"/>
      <c r="BKW603" s="394"/>
      <c r="BKX603" s="270"/>
      <c r="BKY603" s="263"/>
      <c r="BKZ603" s="271"/>
      <c r="BLA603" s="271"/>
      <c r="BLB603" s="271"/>
      <c r="BLC603" s="271"/>
      <c r="BLD603" s="271"/>
      <c r="BLE603" s="395"/>
      <c r="BLF603" s="259"/>
      <c r="BLG603" s="259"/>
      <c r="BLH603" s="394"/>
      <c r="BLI603" s="394"/>
      <c r="BLJ603" s="270"/>
      <c r="BLK603" s="263"/>
      <c r="BLL603" s="271"/>
      <c r="BLM603" s="271"/>
      <c r="BLN603" s="271"/>
      <c r="BLO603" s="271"/>
      <c r="BLP603" s="271"/>
      <c r="BLQ603" s="395"/>
      <c r="BLR603" s="259"/>
      <c r="BLS603" s="259"/>
      <c r="BLT603" s="394"/>
      <c r="BLU603" s="394"/>
      <c r="BLV603" s="270"/>
      <c r="BLW603" s="263"/>
      <c r="BLX603" s="271"/>
      <c r="BLY603" s="271"/>
      <c r="BLZ603" s="271"/>
      <c r="BMA603" s="271"/>
      <c r="BMB603" s="271"/>
      <c r="BMC603" s="395"/>
      <c r="BMD603" s="259"/>
      <c r="BME603" s="259"/>
      <c r="BMF603" s="394"/>
      <c r="BMG603" s="394"/>
      <c r="BMH603" s="270"/>
      <c r="BMI603" s="263"/>
      <c r="BMJ603" s="271"/>
      <c r="BMK603" s="271"/>
      <c r="BML603" s="271"/>
      <c r="BMM603" s="271"/>
      <c r="BMN603" s="271"/>
      <c r="BMO603" s="395"/>
      <c r="BMP603" s="259"/>
      <c r="BMQ603" s="259"/>
      <c r="BMR603" s="394"/>
      <c r="BMS603" s="394"/>
      <c r="BMT603" s="270"/>
      <c r="BMU603" s="263"/>
      <c r="BMV603" s="271"/>
      <c r="BMW603" s="271"/>
      <c r="BMX603" s="271"/>
      <c r="BMY603" s="271"/>
      <c r="BMZ603" s="271"/>
      <c r="BNA603" s="395"/>
      <c r="BNB603" s="259"/>
      <c r="BNC603" s="259"/>
      <c r="BND603" s="394"/>
      <c r="BNE603" s="394"/>
      <c r="BNF603" s="270"/>
      <c r="BNG603" s="263"/>
      <c r="BNH603" s="271"/>
      <c r="BNI603" s="271"/>
      <c r="BNJ603" s="271"/>
      <c r="BNK603" s="271"/>
      <c r="BNL603" s="271"/>
      <c r="BNM603" s="395"/>
      <c r="BNN603" s="259"/>
      <c r="BNO603" s="259"/>
      <c r="BNP603" s="394"/>
      <c r="BNQ603" s="394"/>
      <c r="BNR603" s="270"/>
      <c r="BNS603" s="263"/>
      <c r="BNT603" s="271"/>
      <c r="BNU603" s="271"/>
      <c r="BNV603" s="271"/>
      <c r="BNW603" s="271"/>
      <c r="BNX603" s="271"/>
      <c r="BNY603" s="395"/>
      <c r="BNZ603" s="259"/>
      <c r="BOA603" s="259"/>
      <c r="BOB603" s="394"/>
      <c r="BOC603" s="394"/>
      <c r="BOD603" s="270"/>
      <c r="BOE603" s="263"/>
      <c r="BOF603" s="271"/>
      <c r="BOG603" s="271"/>
      <c r="BOH603" s="271"/>
      <c r="BOI603" s="271"/>
      <c r="BOJ603" s="271"/>
      <c r="BOK603" s="395"/>
      <c r="BOL603" s="259"/>
      <c r="BOM603" s="259"/>
      <c r="BON603" s="394"/>
      <c r="BOO603" s="394"/>
      <c r="BOP603" s="270"/>
      <c r="BOQ603" s="263"/>
      <c r="BOR603" s="271"/>
      <c r="BOS603" s="271"/>
      <c r="BOT603" s="271"/>
      <c r="BOU603" s="271"/>
      <c r="BOV603" s="271"/>
      <c r="BOW603" s="395"/>
      <c r="BOX603" s="259"/>
      <c r="BOY603" s="259"/>
      <c r="BOZ603" s="394"/>
      <c r="BPA603" s="394"/>
      <c r="BPB603" s="270"/>
      <c r="BPC603" s="263"/>
      <c r="BPD603" s="271"/>
      <c r="BPE603" s="271"/>
      <c r="BPF603" s="271"/>
      <c r="BPG603" s="271"/>
      <c r="BPH603" s="271"/>
      <c r="BPI603" s="395"/>
      <c r="BPJ603" s="259"/>
      <c r="BPK603" s="259"/>
      <c r="BPL603" s="394"/>
      <c r="BPM603" s="394"/>
      <c r="BPN603" s="270"/>
      <c r="BPO603" s="263"/>
      <c r="BPP603" s="271"/>
      <c r="BPQ603" s="271"/>
      <c r="BPR603" s="271"/>
      <c r="BPS603" s="271"/>
      <c r="BPT603" s="271"/>
      <c r="BPU603" s="395"/>
      <c r="BPV603" s="259"/>
      <c r="BPW603" s="259"/>
      <c r="BPX603" s="394"/>
      <c r="BPY603" s="394"/>
      <c r="BPZ603" s="270"/>
      <c r="BQA603" s="263"/>
      <c r="BQB603" s="271"/>
      <c r="BQC603" s="271"/>
      <c r="BQD603" s="271"/>
      <c r="BQE603" s="271"/>
      <c r="BQF603" s="271"/>
      <c r="BQG603" s="395"/>
      <c r="BQH603" s="259"/>
      <c r="BQI603" s="259"/>
      <c r="BQJ603" s="394"/>
      <c r="BQK603" s="394"/>
      <c r="BQL603" s="270"/>
      <c r="BQM603" s="263"/>
      <c r="BQN603" s="271"/>
      <c r="BQO603" s="271"/>
      <c r="BQP603" s="271"/>
      <c r="BQQ603" s="271"/>
      <c r="BQR603" s="271"/>
      <c r="BQS603" s="395"/>
      <c r="BQT603" s="259"/>
      <c r="BQU603" s="259"/>
      <c r="BQV603" s="394"/>
      <c r="BQW603" s="394"/>
      <c r="BQX603" s="270"/>
      <c r="BQY603" s="263"/>
      <c r="BQZ603" s="271"/>
      <c r="BRA603" s="271"/>
      <c r="BRB603" s="271"/>
      <c r="BRC603" s="271"/>
      <c r="BRD603" s="271"/>
      <c r="BRE603" s="395"/>
      <c r="BRF603" s="259"/>
      <c r="BRG603" s="259"/>
      <c r="BRH603" s="394"/>
      <c r="BRI603" s="394"/>
      <c r="BRJ603" s="270"/>
      <c r="BRK603" s="263"/>
      <c r="BRL603" s="271"/>
      <c r="BRM603" s="271"/>
      <c r="BRN603" s="271"/>
      <c r="BRO603" s="271"/>
      <c r="BRP603" s="271"/>
      <c r="BRQ603" s="395"/>
      <c r="BRR603" s="259"/>
      <c r="BRS603" s="259"/>
      <c r="BRT603" s="394"/>
      <c r="BRU603" s="394"/>
      <c r="BRV603" s="270"/>
      <c r="BRW603" s="263"/>
      <c r="BRX603" s="271"/>
      <c r="BRY603" s="271"/>
      <c r="BRZ603" s="271"/>
      <c r="BSA603" s="271"/>
      <c r="BSB603" s="271"/>
      <c r="BSC603" s="395"/>
      <c r="BSD603" s="259"/>
      <c r="BSE603" s="259"/>
      <c r="BSF603" s="394"/>
      <c r="BSG603" s="394"/>
      <c r="BSH603" s="270"/>
      <c r="BSI603" s="263"/>
      <c r="BSJ603" s="271"/>
      <c r="BSK603" s="271"/>
      <c r="BSL603" s="271"/>
      <c r="BSM603" s="271"/>
      <c r="BSN603" s="271"/>
      <c r="BSO603" s="395"/>
      <c r="BSP603" s="259"/>
      <c r="BSQ603" s="259"/>
      <c r="BSR603" s="394"/>
      <c r="BSS603" s="394"/>
      <c r="BST603" s="270"/>
      <c r="BSU603" s="263"/>
      <c r="BSV603" s="271"/>
      <c r="BSW603" s="271"/>
      <c r="BSX603" s="271"/>
      <c r="BSY603" s="271"/>
      <c r="BSZ603" s="271"/>
      <c r="BTA603" s="395"/>
      <c r="BTB603" s="259"/>
      <c r="BTC603" s="259"/>
      <c r="BTD603" s="394"/>
      <c r="BTE603" s="394"/>
      <c r="BTF603" s="270"/>
      <c r="BTG603" s="263"/>
      <c r="BTH603" s="271"/>
      <c r="BTI603" s="271"/>
      <c r="BTJ603" s="271"/>
      <c r="BTK603" s="271"/>
      <c r="BTL603" s="271"/>
      <c r="BTM603" s="395"/>
      <c r="BTN603" s="259"/>
      <c r="BTO603" s="259"/>
      <c r="BTP603" s="394"/>
      <c r="BTQ603" s="394"/>
      <c r="BTR603" s="270"/>
      <c r="BTS603" s="263"/>
      <c r="BTT603" s="271"/>
      <c r="BTU603" s="271"/>
      <c r="BTV603" s="271"/>
      <c r="BTW603" s="271"/>
      <c r="BTX603" s="271"/>
      <c r="BTY603" s="395"/>
      <c r="BTZ603" s="259"/>
      <c r="BUA603" s="259"/>
      <c r="BUB603" s="394"/>
      <c r="BUC603" s="394"/>
      <c r="BUD603" s="270"/>
      <c r="BUE603" s="263"/>
      <c r="BUF603" s="271"/>
      <c r="BUG603" s="271"/>
      <c r="BUH603" s="271"/>
      <c r="BUI603" s="271"/>
      <c r="BUJ603" s="271"/>
      <c r="BUK603" s="395"/>
      <c r="BUL603" s="259"/>
      <c r="BUM603" s="259"/>
      <c r="BUN603" s="394"/>
      <c r="BUO603" s="394"/>
      <c r="BUP603" s="270"/>
      <c r="BUQ603" s="263"/>
      <c r="BUR603" s="271"/>
      <c r="BUS603" s="271"/>
      <c r="BUT603" s="271"/>
      <c r="BUU603" s="271"/>
      <c r="BUV603" s="271"/>
      <c r="BUW603" s="395"/>
      <c r="BUX603" s="259"/>
      <c r="BUY603" s="259"/>
      <c r="BUZ603" s="394"/>
      <c r="BVA603" s="394"/>
      <c r="BVB603" s="270"/>
      <c r="BVC603" s="263"/>
      <c r="BVD603" s="271"/>
      <c r="BVE603" s="271"/>
      <c r="BVF603" s="271"/>
      <c r="BVG603" s="271"/>
      <c r="BVH603" s="271"/>
      <c r="BVI603" s="395"/>
      <c r="BVJ603" s="259"/>
      <c r="BVK603" s="259"/>
      <c r="BVL603" s="394"/>
      <c r="BVM603" s="394"/>
      <c r="BVN603" s="270"/>
      <c r="BVO603" s="263"/>
      <c r="BVP603" s="271"/>
      <c r="BVQ603" s="271"/>
      <c r="BVR603" s="271"/>
      <c r="BVS603" s="271"/>
      <c r="BVT603" s="271"/>
      <c r="BVU603" s="395"/>
      <c r="BVV603" s="259"/>
      <c r="BVW603" s="259"/>
      <c r="BVX603" s="394"/>
      <c r="BVY603" s="394"/>
      <c r="BVZ603" s="270"/>
      <c r="BWA603" s="263"/>
      <c r="BWB603" s="271"/>
      <c r="BWC603" s="271"/>
      <c r="BWD603" s="271"/>
      <c r="BWE603" s="271"/>
      <c r="BWF603" s="271"/>
      <c r="BWG603" s="395"/>
      <c r="BWH603" s="259"/>
      <c r="BWI603" s="259"/>
      <c r="BWJ603" s="394"/>
      <c r="BWK603" s="394"/>
      <c r="BWL603" s="270"/>
      <c r="BWM603" s="263"/>
      <c r="BWN603" s="271"/>
      <c r="BWO603" s="271"/>
      <c r="BWP603" s="271"/>
      <c r="BWQ603" s="271"/>
      <c r="BWR603" s="271"/>
      <c r="BWS603" s="395"/>
      <c r="BWT603" s="259"/>
      <c r="BWU603" s="259"/>
      <c r="BWV603" s="394"/>
      <c r="BWW603" s="394"/>
      <c r="BWX603" s="270"/>
      <c r="BWY603" s="263"/>
      <c r="BWZ603" s="271"/>
      <c r="BXA603" s="271"/>
      <c r="BXB603" s="271"/>
      <c r="BXC603" s="271"/>
      <c r="BXD603" s="271"/>
      <c r="BXE603" s="395"/>
      <c r="BXF603" s="259"/>
      <c r="BXG603" s="259"/>
      <c r="BXH603" s="394"/>
      <c r="BXI603" s="394"/>
      <c r="BXJ603" s="270"/>
      <c r="BXK603" s="263"/>
      <c r="BXL603" s="271"/>
      <c r="BXM603" s="271"/>
      <c r="BXN603" s="271"/>
      <c r="BXO603" s="271"/>
      <c r="BXP603" s="271"/>
      <c r="BXQ603" s="395"/>
      <c r="BXR603" s="259"/>
      <c r="BXS603" s="259"/>
      <c r="BXT603" s="394"/>
      <c r="BXU603" s="394"/>
      <c r="BXV603" s="270"/>
      <c r="BXW603" s="263"/>
      <c r="BXX603" s="271"/>
      <c r="BXY603" s="271"/>
      <c r="BXZ603" s="271"/>
      <c r="BYA603" s="271"/>
      <c r="BYB603" s="271"/>
      <c r="BYC603" s="395"/>
      <c r="BYD603" s="259"/>
      <c r="BYE603" s="259"/>
      <c r="BYF603" s="394"/>
      <c r="BYG603" s="394"/>
      <c r="BYH603" s="270"/>
      <c r="BYI603" s="263"/>
      <c r="BYJ603" s="271"/>
      <c r="BYK603" s="271"/>
      <c r="BYL603" s="271"/>
      <c r="BYM603" s="271"/>
      <c r="BYN603" s="271"/>
      <c r="BYO603" s="395"/>
      <c r="BYP603" s="259"/>
      <c r="BYQ603" s="259"/>
      <c r="BYR603" s="394"/>
      <c r="BYS603" s="394"/>
      <c r="BYT603" s="270"/>
      <c r="BYU603" s="263"/>
      <c r="BYV603" s="271"/>
      <c r="BYW603" s="271"/>
      <c r="BYX603" s="271"/>
      <c r="BYY603" s="271"/>
      <c r="BYZ603" s="271"/>
      <c r="BZA603" s="395"/>
      <c r="BZB603" s="259"/>
      <c r="BZC603" s="259"/>
      <c r="BZD603" s="394"/>
      <c r="BZE603" s="394"/>
      <c r="BZF603" s="270"/>
      <c r="BZG603" s="263"/>
      <c r="BZH603" s="271"/>
      <c r="BZI603" s="271"/>
      <c r="BZJ603" s="271"/>
      <c r="BZK603" s="271"/>
      <c r="BZL603" s="271"/>
      <c r="BZM603" s="395"/>
      <c r="BZN603" s="259"/>
      <c r="BZO603" s="259"/>
      <c r="BZP603" s="394"/>
      <c r="BZQ603" s="394"/>
      <c r="BZR603" s="270"/>
      <c r="BZS603" s="263"/>
      <c r="BZT603" s="271"/>
      <c r="BZU603" s="271"/>
      <c r="BZV603" s="271"/>
      <c r="BZW603" s="271"/>
      <c r="BZX603" s="271"/>
      <c r="BZY603" s="395"/>
      <c r="BZZ603" s="259"/>
      <c r="CAA603" s="259"/>
      <c r="CAB603" s="394"/>
      <c r="CAC603" s="394"/>
      <c r="CAD603" s="270"/>
      <c r="CAE603" s="263"/>
      <c r="CAF603" s="271"/>
      <c r="CAG603" s="271"/>
      <c r="CAH603" s="271"/>
      <c r="CAI603" s="271"/>
      <c r="CAJ603" s="271"/>
      <c r="CAK603" s="395"/>
      <c r="CAL603" s="259"/>
      <c r="CAM603" s="259"/>
      <c r="CAN603" s="394"/>
      <c r="CAO603" s="394"/>
      <c r="CAP603" s="270"/>
      <c r="CAQ603" s="263"/>
      <c r="CAR603" s="271"/>
      <c r="CAS603" s="271"/>
      <c r="CAT603" s="271"/>
      <c r="CAU603" s="271"/>
      <c r="CAV603" s="271"/>
      <c r="CAW603" s="395"/>
      <c r="CAX603" s="259"/>
      <c r="CAY603" s="259"/>
      <c r="CAZ603" s="394"/>
      <c r="CBA603" s="394"/>
      <c r="CBB603" s="270"/>
      <c r="CBC603" s="263"/>
      <c r="CBD603" s="271"/>
      <c r="CBE603" s="271"/>
      <c r="CBF603" s="271"/>
      <c r="CBG603" s="271"/>
      <c r="CBH603" s="271"/>
      <c r="CBI603" s="395"/>
      <c r="CBJ603" s="259"/>
      <c r="CBK603" s="259"/>
      <c r="CBL603" s="394"/>
      <c r="CBM603" s="394"/>
      <c r="CBN603" s="270"/>
      <c r="CBO603" s="263"/>
      <c r="CBP603" s="271"/>
      <c r="CBQ603" s="271"/>
      <c r="CBR603" s="271"/>
      <c r="CBS603" s="271"/>
      <c r="CBT603" s="271"/>
      <c r="CBU603" s="395"/>
      <c r="CBV603" s="259"/>
      <c r="CBW603" s="259"/>
      <c r="CBX603" s="394"/>
      <c r="CBY603" s="394"/>
      <c r="CBZ603" s="270"/>
      <c r="CCA603" s="263"/>
      <c r="CCB603" s="271"/>
      <c r="CCC603" s="271"/>
      <c r="CCD603" s="271"/>
      <c r="CCE603" s="271"/>
      <c r="CCF603" s="271"/>
      <c r="CCG603" s="395"/>
      <c r="CCH603" s="259"/>
      <c r="CCI603" s="259"/>
      <c r="CCJ603" s="394"/>
      <c r="CCK603" s="394"/>
      <c r="CCL603" s="270"/>
      <c r="CCM603" s="263"/>
      <c r="CCN603" s="271"/>
      <c r="CCO603" s="271"/>
      <c r="CCP603" s="271"/>
      <c r="CCQ603" s="271"/>
      <c r="CCR603" s="271"/>
      <c r="CCS603" s="395"/>
      <c r="CCT603" s="259"/>
      <c r="CCU603" s="259"/>
      <c r="CCV603" s="394"/>
      <c r="CCW603" s="394"/>
      <c r="CCX603" s="270"/>
      <c r="CCY603" s="263"/>
      <c r="CCZ603" s="271"/>
      <c r="CDA603" s="271"/>
      <c r="CDB603" s="271"/>
      <c r="CDC603" s="271"/>
      <c r="CDD603" s="271"/>
      <c r="CDE603" s="395"/>
      <c r="CDF603" s="259"/>
      <c r="CDG603" s="259"/>
      <c r="CDH603" s="394"/>
      <c r="CDI603" s="394"/>
      <c r="CDJ603" s="270"/>
      <c r="CDK603" s="263"/>
      <c r="CDL603" s="271"/>
      <c r="CDM603" s="271"/>
      <c r="CDN603" s="271"/>
      <c r="CDO603" s="271"/>
      <c r="CDP603" s="271"/>
      <c r="CDQ603" s="395"/>
      <c r="CDR603" s="259"/>
      <c r="CDS603" s="259"/>
      <c r="CDT603" s="394"/>
      <c r="CDU603" s="394"/>
      <c r="CDV603" s="270"/>
      <c r="CDW603" s="263"/>
      <c r="CDX603" s="271"/>
      <c r="CDY603" s="271"/>
      <c r="CDZ603" s="271"/>
      <c r="CEA603" s="271"/>
      <c r="CEB603" s="271"/>
      <c r="CEC603" s="395"/>
      <c r="CED603" s="259"/>
      <c r="CEE603" s="259"/>
      <c r="CEF603" s="394"/>
      <c r="CEG603" s="394"/>
      <c r="CEH603" s="270"/>
      <c r="CEI603" s="263"/>
      <c r="CEJ603" s="271"/>
      <c r="CEK603" s="271"/>
      <c r="CEL603" s="271"/>
      <c r="CEM603" s="271"/>
      <c r="CEN603" s="271"/>
      <c r="CEO603" s="395"/>
      <c r="CEP603" s="259"/>
      <c r="CEQ603" s="259"/>
      <c r="CER603" s="394"/>
      <c r="CES603" s="394"/>
      <c r="CET603" s="270"/>
      <c r="CEU603" s="263"/>
      <c r="CEV603" s="271"/>
      <c r="CEW603" s="271"/>
      <c r="CEX603" s="271"/>
      <c r="CEY603" s="271"/>
      <c r="CEZ603" s="271"/>
      <c r="CFA603" s="395"/>
      <c r="CFB603" s="259"/>
      <c r="CFC603" s="259"/>
      <c r="CFD603" s="394"/>
      <c r="CFE603" s="394"/>
      <c r="CFF603" s="270"/>
      <c r="CFG603" s="263"/>
      <c r="CFH603" s="271"/>
      <c r="CFI603" s="271"/>
      <c r="CFJ603" s="271"/>
      <c r="CFK603" s="271"/>
      <c r="CFL603" s="271"/>
      <c r="CFM603" s="395"/>
      <c r="CFN603" s="259"/>
      <c r="CFO603" s="259"/>
      <c r="CFP603" s="394"/>
      <c r="CFQ603" s="394"/>
      <c r="CFR603" s="270"/>
      <c r="CFS603" s="263"/>
      <c r="CFT603" s="271"/>
      <c r="CFU603" s="271"/>
      <c r="CFV603" s="271"/>
      <c r="CFW603" s="271"/>
      <c r="CFX603" s="271"/>
      <c r="CFY603" s="395"/>
      <c r="CFZ603" s="259"/>
      <c r="CGA603" s="259"/>
      <c r="CGB603" s="394"/>
      <c r="CGC603" s="394"/>
      <c r="CGD603" s="270"/>
      <c r="CGE603" s="263"/>
      <c r="CGF603" s="271"/>
      <c r="CGG603" s="271"/>
      <c r="CGH603" s="271"/>
      <c r="CGI603" s="271"/>
      <c r="CGJ603" s="271"/>
      <c r="CGK603" s="395"/>
      <c r="CGL603" s="259"/>
      <c r="CGM603" s="259"/>
      <c r="CGN603" s="394"/>
      <c r="CGO603" s="394"/>
      <c r="CGP603" s="270"/>
      <c r="CGQ603" s="263"/>
      <c r="CGR603" s="271"/>
      <c r="CGS603" s="271"/>
      <c r="CGT603" s="271"/>
      <c r="CGU603" s="271"/>
      <c r="CGV603" s="271"/>
      <c r="CGW603" s="395"/>
      <c r="CGX603" s="259"/>
      <c r="CGY603" s="259"/>
      <c r="CGZ603" s="394"/>
      <c r="CHA603" s="394"/>
      <c r="CHB603" s="270"/>
      <c r="CHC603" s="263"/>
      <c r="CHD603" s="271"/>
      <c r="CHE603" s="271"/>
      <c r="CHF603" s="271"/>
      <c r="CHG603" s="271"/>
      <c r="CHH603" s="271"/>
      <c r="CHI603" s="395"/>
      <c r="CHJ603" s="259"/>
      <c r="CHK603" s="259"/>
      <c r="CHL603" s="394"/>
      <c r="CHM603" s="394"/>
      <c r="CHN603" s="270"/>
      <c r="CHO603" s="263"/>
      <c r="CHP603" s="271"/>
      <c r="CHQ603" s="271"/>
      <c r="CHR603" s="271"/>
      <c r="CHS603" s="271"/>
      <c r="CHT603" s="271"/>
      <c r="CHU603" s="395"/>
      <c r="CHV603" s="259"/>
      <c r="CHW603" s="259"/>
      <c r="CHX603" s="394"/>
      <c r="CHY603" s="394"/>
      <c r="CHZ603" s="270"/>
      <c r="CIA603" s="263"/>
      <c r="CIB603" s="271"/>
      <c r="CIC603" s="271"/>
      <c r="CID603" s="271"/>
      <c r="CIE603" s="271"/>
      <c r="CIF603" s="271"/>
      <c r="CIG603" s="395"/>
      <c r="CIH603" s="259"/>
      <c r="CII603" s="259"/>
      <c r="CIJ603" s="394"/>
      <c r="CIK603" s="394"/>
      <c r="CIL603" s="270"/>
      <c r="CIM603" s="263"/>
      <c r="CIN603" s="271"/>
      <c r="CIO603" s="271"/>
      <c r="CIP603" s="271"/>
      <c r="CIQ603" s="271"/>
      <c r="CIR603" s="271"/>
      <c r="CIS603" s="395"/>
      <c r="CIT603" s="259"/>
      <c r="CIU603" s="259"/>
      <c r="CIV603" s="394"/>
      <c r="CIW603" s="394"/>
      <c r="CIX603" s="270"/>
      <c r="CIY603" s="263"/>
      <c r="CIZ603" s="271"/>
      <c r="CJA603" s="271"/>
      <c r="CJB603" s="271"/>
      <c r="CJC603" s="271"/>
      <c r="CJD603" s="271"/>
      <c r="CJE603" s="395"/>
      <c r="CJF603" s="259"/>
      <c r="CJG603" s="259"/>
      <c r="CJH603" s="394"/>
      <c r="CJI603" s="394"/>
      <c r="CJJ603" s="270"/>
      <c r="CJK603" s="263"/>
      <c r="CJL603" s="271"/>
      <c r="CJM603" s="271"/>
      <c r="CJN603" s="271"/>
      <c r="CJO603" s="271"/>
      <c r="CJP603" s="271"/>
      <c r="CJQ603" s="395"/>
      <c r="CJR603" s="259"/>
      <c r="CJS603" s="259"/>
      <c r="CJT603" s="394"/>
      <c r="CJU603" s="394"/>
      <c r="CJV603" s="270"/>
      <c r="CJW603" s="263"/>
      <c r="CJX603" s="271"/>
      <c r="CJY603" s="271"/>
      <c r="CJZ603" s="271"/>
      <c r="CKA603" s="271"/>
      <c r="CKB603" s="271"/>
      <c r="CKC603" s="395"/>
      <c r="CKD603" s="259"/>
      <c r="CKE603" s="259"/>
      <c r="CKF603" s="394"/>
      <c r="CKG603" s="394"/>
      <c r="CKH603" s="270"/>
      <c r="CKI603" s="263"/>
      <c r="CKJ603" s="271"/>
      <c r="CKK603" s="271"/>
      <c r="CKL603" s="271"/>
      <c r="CKM603" s="271"/>
      <c r="CKN603" s="271"/>
      <c r="CKO603" s="395"/>
      <c r="CKP603" s="259"/>
      <c r="CKQ603" s="259"/>
      <c r="CKR603" s="394"/>
      <c r="CKS603" s="394"/>
      <c r="CKT603" s="270"/>
      <c r="CKU603" s="263"/>
      <c r="CKV603" s="271"/>
      <c r="CKW603" s="271"/>
      <c r="CKX603" s="271"/>
      <c r="CKY603" s="271"/>
      <c r="CKZ603" s="271"/>
      <c r="CLA603" s="395"/>
      <c r="CLB603" s="259"/>
      <c r="CLC603" s="259"/>
      <c r="CLD603" s="394"/>
      <c r="CLE603" s="394"/>
      <c r="CLF603" s="270"/>
      <c r="CLG603" s="263"/>
      <c r="CLH603" s="271"/>
      <c r="CLI603" s="271"/>
      <c r="CLJ603" s="271"/>
      <c r="CLK603" s="271"/>
      <c r="CLL603" s="271"/>
      <c r="CLM603" s="395"/>
      <c r="CLN603" s="259"/>
      <c r="CLO603" s="259"/>
      <c r="CLP603" s="394"/>
      <c r="CLQ603" s="394"/>
      <c r="CLR603" s="270"/>
      <c r="CLS603" s="263"/>
      <c r="CLT603" s="271"/>
      <c r="CLU603" s="271"/>
      <c r="CLV603" s="271"/>
      <c r="CLW603" s="271"/>
      <c r="CLX603" s="271"/>
      <c r="CLY603" s="395"/>
      <c r="CLZ603" s="259"/>
      <c r="CMA603" s="259"/>
      <c r="CMB603" s="394"/>
      <c r="CMC603" s="394"/>
      <c r="CMD603" s="270"/>
      <c r="CME603" s="263"/>
      <c r="CMF603" s="271"/>
      <c r="CMG603" s="271"/>
      <c r="CMH603" s="271"/>
      <c r="CMI603" s="271"/>
      <c r="CMJ603" s="271"/>
      <c r="CMK603" s="395"/>
      <c r="CML603" s="259"/>
      <c r="CMM603" s="259"/>
      <c r="CMN603" s="394"/>
      <c r="CMO603" s="394"/>
      <c r="CMP603" s="270"/>
      <c r="CMQ603" s="263"/>
      <c r="CMR603" s="271"/>
      <c r="CMS603" s="271"/>
      <c r="CMT603" s="271"/>
      <c r="CMU603" s="271"/>
      <c r="CMV603" s="271"/>
      <c r="CMW603" s="395"/>
      <c r="CMX603" s="259"/>
      <c r="CMY603" s="259"/>
      <c r="CMZ603" s="394"/>
      <c r="CNA603" s="394"/>
      <c r="CNB603" s="270"/>
      <c r="CNC603" s="263"/>
      <c r="CND603" s="271"/>
      <c r="CNE603" s="271"/>
      <c r="CNF603" s="271"/>
      <c r="CNG603" s="271"/>
      <c r="CNH603" s="271"/>
      <c r="CNI603" s="395"/>
      <c r="CNJ603" s="259"/>
      <c r="CNK603" s="259"/>
      <c r="CNL603" s="394"/>
      <c r="CNM603" s="394"/>
      <c r="CNN603" s="270"/>
      <c r="CNO603" s="263"/>
      <c r="CNP603" s="271"/>
      <c r="CNQ603" s="271"/>
      <c r="CNR603" s="271"/>
      <c r="CNS603" s="271"/>
      <c r="CNT603" s="271"/>
      <c r="CNU603" s="395"/>
      <c r="CNV603" s="259"/>
      <c r="CNW603" s="259"/>
      <c r="CNX603" s="394"/>
      <c r="CNY603" s="394"/>
      <c r="CNZ603" s="270"/>
      <c r="COA603" s="263"/>
      <c r="COB603" s="271"/>
      <c r="COC603" s="271"/>
      <c r="COD603" s="271"/>
      <c r="COE603" s="271"/>
      <c r="COF603" s="271"/>
      <c r="COG603" s="395"/>
      <c r="COH603" s="259"/>
      <c r="COI603" s="259"/>
      <c r="COJ603" s="394"/>
      <c r="COK603" s="394"/>
      <c r="COL603" s="270"/>
      <c r="COM603" s="263"/>
      <c r="CON603" s="271"/>
      <c r="COO603" s="271"/>
      <c r="COP603" s="271"/>
      <c r="COQ603" s="271"/>
      <c r="COR603" s="271"/>
      <c r="COS603" s="395"/>
      <c r="COT603" s="259"/>
      <c r="COU603" s="259"/>
      <c r="COV603" s="394"/>
      <c r="COW603" s="394"/>
      <c r="COX603" s="270"/>
      <c r="COY603" s="263"/>
      <c r="COZ603" s="271"/>
      <c r="CPA603" s="271"/>
      <c r="CPB603" s="271"/>
      <c r="CPC603" s="271"/>
      <c r="CPD603" s="271"/>
      <c r="CPE603" s="395"/>
      <c r="CPF603" s="259"/>
      <c r="CPG603" s="259"/>
      <c r="CPH603" s="394"/>
      <c r="CPI603" s="394"/>
      <c r="CPJ603" s="270"/>
      <c r="CPK603" s="263"/>
      <c r="CPL603" s="271"/>
      <c r="CPM603" s="271"/>
      <c r="CPN603" s="271"/>
      <c r="CPO603" s="271"/>
      <c r="CPP603" s="271"/>
      <c r="CPQ603" s="395"/>
      <c r="CPR603" s="259"/>
      <c r="CPS603" s="259"/>
      <c r="CPT603" s="394"/>
      <c r="CPU603" s="394"/>
      <c r="CPV603" s="270"/>
      <c r="CPW603" s="263"/>
      <c r="CPX603" s="271"/>
      <c r="CPY603" s="271"/>
      <c r="CPZ603" s="271"/>
      <c r="CQA603" s="271"/>
      <c r="CQB603" s="271"/>
      <c r="CQC603" s="395"/>
      <c r="CQD603" s="259"/>
      <c r="CQE603" s="259"/>
      <c r="CQF603" s="394"/>
      <c r="CQG603" s="394"/>
      <c r="CQH603" s="270"/>
      <c r="CQI603" s="263"/>
      <c r="CQJ603" s="271"/>
      <c r="CQK603" s="271"/>
      <c r="CQL603" s="271"/>
      <c r="CQM603" s="271"/>
      <c r="CQN603" s="271"/>
      <c r="CQO603" s="395"/>
      <c r="CQP603" s="259"/>
      <c r="CQQ603" s="259"/>
      <c r="CQR603" s="394"/>
      <c r="CQS603" s="394"/>
      <c r="CQT603" s="270"/>
      <c r="CQU603" s="263"/>
      <c r="CQV603" s="271"/>
      <c r="CQW603" s="271"/>
      <c r="CQX603" s="271"/>
      <c r="CQY603" s="271"/>
      <c r="CQZ603" s="271"/>
      <c r="CRA603" s="395"/>
      <c r="CRB603" s="259"/>
      <c r="CRC603" s="259"/>
      <c r="CRD603" s="394"/>
      <c r="CRE603" s="394"/>
      <c r="CRF603" s="270"/>
      <c r="CRG603" s="263"/>
      <c r="CRH603" s="271"/>
      <c r="CRI603" s="271"/>
      <c r="CRJ603" s="271"/>
      <c r="CRK603" s="271"/>
      <c r="CRL603" s="271"/>
      <c r="CRM603" s="395"/>
      <c r="CRN603" s="259"/>
      <c r="CRO603" s="259"/>
      <c r="CRP603" s="394"/>
      <c r="CRQ603" s="394"/>
      <c r="CRR603" s="270"/>
      <c r="CRS603" s="263"/>
      <c r="CRT603" s="271"/>
      <c r="CRU603" s="271"/>
      <c r="CRV603" s="271"/>
      <c r="CRW603" s="271"/>
      <c r="CRX603" s="271"/>
      <c r="CRY603" s="395"/>
      <c r="CRZ603" s="259"/>
      <c r="CSA603" s="259"/>
      <c r="CSB603" s="394"/>
      <c r="CSC603" s="394"/>
      <c r="CSD603" s="270"/>
      <c r="CSE603" s="263"/>
      <c r="CSF603" s="271"/>
      <c r="CSG603" s="271"/>
      <c r="CSH603" s="271"/>
      <c r="CSI603" s="271"/>
      <c r="CSJ603" s="271"/>
      <c r="CSK603" s="395"/>
      <c r="CSL603" s="259"/>
      <c r="CSM603" s="259"/>
      <c r="CSN603" s="394"/>
      <c r="CSO603" s="394"/>
      <c r="CSP603" s="270"/>
      <c r="CSQ603" s="263"/>
      <c r="CSR603" s="271"/>
      <c r="CSS603" s="271"/>
      <c r="CST603" s="271"/>
      <c r="CSU603" s="271"/>
      <c r="CSV603" s="271"/>
      <c r="CSW603" s="395"/>
      <c r="CSX603" s="259"/>
      <c r="CSY603" s="259"/>
      <c r="CSZ603" s="394"/>
      <c r="CTA603" s="394"/>
      <c r="CTB603" s="270"/>
      <c r="CTC603" s="263"/>
      <c r="CTD603" s="271"/>
      <c r="CTE603" s="271"/>
      <c r="CTF603" s="271"/>
      <c r="CTG603" s="271"/>
      <c r="CTH603" s="271"/>
      <c r="CTI603" s="395"/>
      <c r="CTJ603" s="259"/>
      <c r="CTK603" s="259"/>
      <c r="CTL603" s="394"/>
      <c r="CTM603" s="394"/>
      <c r="CTN603" s="270"/>
      <c r="CTO603" s="263"/>
      <c r="CTP603" s="271"/>
      <c r="CTQ603" s="271"/>
      <c r="CTR603" s="271"/>
      <c r="CTS603" s="271"/>
      <c r="CTT603" s="271"/>
      <c r="CTU603" s="395"/>
      <c r="CTV603" s="259"/>
      <c r="CTW603" s="259"/>
      <c r="CTX603" s="394"/>
      <c r="CTY603" s="394"/>
      <c r="CTZ603" s="270"/>
      <c r="CUA603" s="263"/>
      <c r="CUB603" s="271"/>
      <c r="CUC603" s="271"/>
      <c r="CUD603" s="271"/>
      <c r="CUE603" s="271"/>
      <c r="CUF603" s="271"/>
      <c r="CUG603" s="395"/>
      <c r="CUH603" s="259"/>
      <c r="CUI603" s="259"/>
      <c r="CUJ603" s="394"/>
      <c r="CUK603" s="394"/>
      <c r="CUL603" s="270"/>
      <c r="CUM603" s="263"/>
      <c r="CUN603" s="271"/>
      <c r="CUO603" s="271"/>
      <c r="CUP603" s="271"/>
      <c r="CUQ603" s="271"/>
      <c r="CUR603" s="271"/>
      <c r="CUS603" s="395"/>
      <c r="CUT603" s="259"/>
      <c r="CUU603" s="259"/>
      <c r="CUV603" s="394"/>
      <c r="CUW603" s="394"/>
      <c r="CUX603" s="270"/>
      <c r="CUY603" s="263"/>
      <c r="CUZ603" s="271"/>
      <c r="CVA603" s="271"/>
      <c r="CVB603" s="271"/>
      <c r="CVC603" s="271"/>
      <c r="CVD603" s="271"/>
      <c r="CVE603" s="395"/>
      <c r="CVF603" s="259"/>
      <c r="CVG603" s="259"/>
      <c r="CVH603" s="394"/>
      <c r="CVI603" s="394"/>
      <c r="CVJ603" s="270"/>
      <c r="CVK603" s="263"/>
      <c r="CVL603" s="271"/>
      <c r="CVM603" s="271"/>
      <c r="CVN603" s="271"/>
      <c r="CVO603" s="271"/>
      <c r="CVP603" s="271"/>
      <c r="CVQ603" s="395"/>
      <c r="CVR603" s="259"/>
      <c r="CVS603" s="259"/>
      <c r="CVT603" s="394"/>
      <c r="CVU603" s="394"/>
      <c r="CVV603" s="270"/>
      <c r="CVW603" s="263"/>
      <c r="CVX603" s="271"/>
      <c r="CVY603" s="271"/>
      <c r="CVZ603" s="271"/>
      <c r="CWA603" s="271"/>
      <c r="CWB603" s="271"/>
      <c r="CWC603" s="395"/>
      <c r="CWD603" s="259"/>
      <c r="CWE603" s="259"/>
      <c r="CWF603" s="394"/>
      <c r="CWG603" s="394"/>
      <c r="CWH603" s="270"/>
      <c r="CWI603" s="263"/>
      <c r="CWJ603" s="271"/>
      <c r="CWK603" s="271"/>
      <c r="CWL603" s="271"/>
      <c r="CWM603" s="271"/>
      <c r="CWN603" s="271"/>
      <c r="CWO603" s="395"/>
      <c r="CWP603" s="259"/>
      <c r="CWQ603" s="259"/>
      <c r="CWR603" s="394"/>
      <c r="CWS603" s="394"/>
      <c r="CWT603" s="270"/>
      <c r="CWU603" s="263"/>
      <c r="CWV603" s="271"/>
      <c r="CWW603" s="271"/>
      <c r="CWX603" s="271"/>
      <c r="CWY603" s="271"/>
      <c r="CWZ603" s="271"/>
      <c r="CXA603" s="395"/>
      <c r="CXB603" s="259"/>
      <c r="CXC603" s="259"/>
      <c r="CXD603" s="394"/>
      <c r="CXE603" s="394"/>
      <c r="CXF603" s="270"/>
      <c r="CXG603" s="263"/>
      <c r="CXH603" s="271"/>
      <c r="CXI603" s="271"/>
      <c r="CXJ603" s="271"/>
      <c r="CXK603" s="271"/>
      <c r="CXL603" s="271"/>
      <c r="CXM603" s="395"/>
      <c r="CXN603" s="259"/>
      <c r="CXO603" s="259"/>
      <c r="CXP603" s="394"/>
      <c r="CXQ603" s="394"/>
      <c r="CXR603" s="270"/>
      <c r="CXS603" s="263"/>
      <c r="CXT603" s="271"/>
      <c r="CXU603" s="271"/>
      <c r="CXV603" s="271"/>
      <c r="CXW603" s="271"/>
      <c r="CXX603" s="271"/>
      <c r="CXY603" s="395"/>
      <c r="CXZ603" s="259"/>
      <c r="CYA603" s="259"/>
      <c r="CYB603" s="394"/>
      <c r="CYC603" s="394"/>
      <c r="CYD603" s="270"/>
      <c r="CYE603" s="263"/>
      <c r="CYF603" s="271"/>
      <c r="CYG603" s="271"/>
      <c r="CYH603" s="271"/>
      <c r="CYI603" s="271"/>
      <c r="CYJ603" s="271"/>
      <c r="CYK603" s="395"/>
      <c r="CYL603" s="259"/>
      <c r="CYM603" s="259"/>
      <c r="CYN603" s="394"/>
      <c r="CYO603" s="394"/>
      <c r="CYP603" s="270"/>
      <c r="CYQ603" s="263"/>
      <c r="CYR603" s="271"/>
      <c r="CYS603" s="271"/>
      <c r="CYT603" s="271"/>
      <c r="CYU603" s="271"/>
      <c r="CYV603" s="271"/>
      <c r="CYW603" s="395"/>
      <c r="CYX603" s="259"/>
      <c r="CYY603" s="259"/>
      <c r="CYZ603" s="394"/>
      <c r="CZA603" s="394"/>
      <c r="CZB603" s="270"/>
      <c r="CZC603" s="263"/>
      <c r="CZD603" s="271"/>
      <c r="CZE603" s="271"/>
      <c r="CZF603" s="271"/>
      <c r="CZG603" s="271"/>
      <c r="CZH603" s="271"/>
      <c r="CZI603" s="395"/>
      <c r="CZJ603" s="259"/>
      <c r="CZK603" s="259"/>
      <c r="CZL603" s="394"/>
      <c r="CZM603" s="394"/>
      <c r="CZN603" s="270"/>
      <c r="CZO603" s="263"/>
      <c r="CZP603" s="271"/>
      <c r="CZQ603" s="271"/>
      <c r="CZR603" s="271"/>
      <c r="CZS603" s="271"/>
      <c r="CZT603" s="271"/>
      <c r="CZU603" s="395"/>
      <c r="CZV603" s="259"/>
      <c r="CZW603" s="259"/>
      <c r="CZX603" s="394"/>
      <c r="CZY603" s="394"/>
      <c r="CZZ603" s="270"/>
      <c r="DAA603" s="263"/>
      <c r="DAB603" s="271"/>
      <c r="DAC603" s="271"/>
      <c r="DAD603" s="271"/>
      <c r="DAE603" s="271"/>
      <c r="DAF603" s="271"/>
      <c r="DAG603" s="395"/>
      <c r="DAH603" s="259"/>
      <c r="DAI603" s="259"/>
      <c r="DAJ603" s="394"/>
      <c r="DAK603" s="394"/>
      <c r="DAL603" s="270"/>
      <c r="DAM603" s="263"/>
      <c r="DAN603" s="271"/>
      <c r="DAO603" s="271"/>
      <c r="DAP603" s="271"/>
      <c r="DAQ603" s="271"/>
      <c r="DAR603" s="271"/>
      <c r="DAS603" s="395"/>
      <c r="DAT603" s="259"/>
      <c r="DAU603" s="259"/>
      <c r="DAV603" s="394"/>
      <c r="DAW603" s="394"/>
      <c r="DAX603" s="270"/>
      <c r="DAY603" s="263"/>
      <c r="DAZ603" s="271"/>
      <c r="DBA603" s="271"/>
      <c r="DBB603" s="271"/>
      <c r="DBC603" s="271"/>
      <c r="DBD603" s="271"/>
      <c r="DBE603" s="395"/>
      <c r="DBF603" s="259"/>
      <c r="DBG603" s="259"/>
      <c r="DBH603" s="394"/>
      <c r="DBI603" s="394"/>
      <c r="DBJ603" s="270"/>
      <c r="DBK603" s="263"/>
      <c r="DBL603" s="271"/>
      <c r="DBM603" s="271"/>
      <c r="DBN603" s="271"/>
      <c r="DBO603" s="271"/>
      <c r="DBP603" s="271"/>
      <c r="DBQ603" s="395"/>
      <c r="DBR603" s="259"/>
      <c r="DBS603" s="259"/>
      <c r="DBT603" s="394"/>
      <c r="DBU603" s="394"/>
      <c r="DBV603" s="270"/>
      <c r="DBW603" s="263"/>
      <c r="DBX603" s="271"/>
      <c r="DBY603" s="271"/>
      <c r="DBZ603" s="271"/>
      <c r="DCA603" s="271"/>
      <c r="DCB603" s="271"/>
      <c r="DCC603" s="395"/>
      <c r="DCD603" s="259"/>
      <c r="DCE603" s="259"/>
      <c r="DCF603" s="394"/>
      <c r="DCG603" s="394"/>
      <c r="DCH603" s="270"/>
      <c r="DCI603" s="263"/>
      <c r="DCJ603" s="271"/>
      <c r="DCK603" s="271"/>
      <c r="DCL603" s="271"/>
      <c r="DCM603" s="271"/>
      <c r="DCN603" s="271"/>
      <c r="DCO603" s="395"/>
      <c r="DCP603" s="259"/>
      <c r="DCQ603" s="259"/>
      <c r="DCR603" s="394"/>
      <c r="DCS603" s="394"/>
      <c r="DCT603" s="270"/>
      <c r="DCU603" s="263"/>
      <c r="DCV603" s="271"/>
      <c r="DCW603" s="271"/>
      <c r="DCX603" s="271"/>
      <c r="DCY603" s="271"/>
      <c r="DCZ603" s="271"/>
      <c r="DDA603" s="395"/>
      <c r="DDB603" s="259"/>
      <c r="DDC603" s="259"/>
      <c r="DDD603" s="394"/>
      <c r="DDE603" s="394"/>
      <c r="DDF603" s="270"/>
      <c r="DDG603" s="263"/>
      <c r="DDH603" s="271"/>
      <c r="DDI603" s="271"/>
      <c r="DDJ603" s="271"/>
      <c r="DDK603" s="271"/>
      <c r="DDL603" s="271"/>
      <c r="DDM603" s="395"/>
      <c r="DDN603" s="259"/>
      <c r="DDO603" s="259"/>
      <c r="DDP603" s="394"/>
      <c r="DDQ603" s="394"/>
      <c r="DDR603" s="270"/>
      <c r="DDS603" s="263"/>
      <c r="DDT603" s="271"/>
      <c r="DDU603" s="271"/>
      <c r="DDV603" s="271"/>
      <c r="DDW603" s="271"/>
      <c r="DDX603" s="271"/>
      <c r="DDY603" s="395"/>
      <c r="DDZ603" s="259"/>
      <c r="DEA603" s="259"/>
      <c r="DEB603" s="394"/>
      <c r="DEC603" s="394"/>
      <c r="DED603" s="270"/>
      <c r="DEE603" s="263"/>
      <c r="DEF603" s="271"/>
      <c r="DEG603" s="271"/>
      <c r="DEH603" s="271"/>
      <c r="DEI603" s="271"/>
      <c r="DEJ603" s="271"/>
      <c r="DEK603" s="395"/>
      <c r="DEL603" s="259"/>
      <c r="DEM603" s="259"/>
      <c r="DEN603" s="394"/>
      <c r="DEO603" s="394"/>
      <c r="DEP603" s="270"/>
      <c r="DEQ603" s="263"/>
      <c r="DER603" s="271"/>
      <c r="DES603" s="271"/>
      <c r="DET603" s="271"/>
      <c r="DEU603" s="271"/>
      <c r="DEV603" s="271"/>
      <c r="DEW603" s="395"/>
      <c r="DEX603" s="259"/>
      <c r="DEY603" s="259"/>
      <c r="DEZ603" s="394"/>
      <c r="DFA603" s="394"/>
      <c r="DFB603" s="270"/>
      <c r="DFC603" s="263"/>
      <c r="DFD603" s="271"/>
      <c r="DFE603" s="271"/>
      <c r="DFF603" s="271"/>
      <c r="DFG603" s="271"/>
      <c r="DFH603" s="271"/>
      <c r="DFI603" s="395"/>
      <c r="DFJ603" s="259"/>
      <c r="DFK603" s="259"/>
      <c r="DFL603" s="394"/>
      <c r="DFM603" s="394"/>
      <c r="DFN603" s="270"/>
      <c r="DFO603" s="263"/>
      <c r="DFP603" s="271"/>
      <c r="DFQ603" s="271"/>
      <c r="DFR603" s="271"/>
      <c r="DFS603" s="271"/>
      <c r="DFT603" s="271"/>
      <c r="DFU603" s="395"/>
      <c r="DFV603" s="259"/>
      <c r="DFW603" s="259"/>
      <c r="DFX603" s="394"/>
      <c r="DFY603" s="394"/>
      <c r="DFZ603" s="270"/>
      <c r="DGA603" s="263"/>
      <c r="DGB603" s="271"/>
      <c r="DGC603" s="271"/>
      <c r="DGD603" s="271"/>
      <c r="DGE603" s="271"/>
      <c r="DGF603" s="271"/>
      <c r="DGG603" s="395"/>
      <c r="DGH603" s="259"/>
      <c r="DGI603" s="259"/>
      <c r="DGJ603" s="394"/>
      <c r="DGK603" s="394"/>
      <c r="DGL603" s="270"/>
      <c r="DGM603" s="263"/>
      <c r="DGN603" s="271"/>
      <c r="DGO603" s="271"/>
      <c r="DGP603" s="271"/>
      <c r="DGQ603" s="271"/>
      <c r="DGR603" s="271"/>
      <c r="DGS603" s="395"/>
      <c r="DGT603" s="259"/>
      <c r="DGU603" s="259"/>
      <c r="DGV603" s="394"/>
      <c r="DGW603" s="394"/>
      <c r="DGX603" s="270"/>
      <c r="DGY603" s="263"/>
      <c r="DGZ603" s="271"/>
      <c r="DHA603" s="271"/>
      <c r="DHB603" s="271"/>
      <c r="DHC603" s="271"/>
      <c r="DHD603" s="271"/>
      <c r="DHE603" s="395"/>
      <c r="DHF603" s="259"/>
      <c r="DHG603" s="259"/>
      <c r="DHH603" s="394"/>
      <c r="DHI603" s="394"/>
      <c r="DHJ603" s="270"/>
      <c r="DHK603" s="263"/>
      <c r="DHL603" s="271"/>
      <c r="DHM603" s="271"/>
      <c r="DHN603" s="271"/>
      <c r="DHO603" s="271"/>
      <c r="DHP603" s="271"/>
      <c r="DHQ603" s="395"/>
      <c r="DHR603" s="259"/>
      <c r="DHS603" s="259"/>
      <c r="DHT603" s="394"/>
      <c r="DHU603" s="394"/>
      <c r="DHV603" s="270"/>
      <c r="DHW603" s="263"/>
      <c r="DHX603" s="271"/>
      <c r="DHY603" s="271"/>
      <c r="DHZ603" s="271"/>
      <c r="DIA603" s="271"/>
      <c r="DIB603" s="271"/>
      <c r="DIC603" s="395"/>
      <c r="DID603" s="259"/>
      <c r="DIE603" s="259"/>
      <c r="DIF603" s="394"/>
      <c r="DIG603" s="394"/>
      <c r="DIH603" s="270"/>
      <c r="DII603" s="263"/>
      <c r="DIJ603" s="271"/>
      <c r="DIK603" s="271"/>
      <c r="DIL603" s="271"/>
      <c r="DIM603" s="271"/>
      <c r="DIN603" s="271"/>
      <c r="DIO603" s="395"/>
      <c r="DIP603" s="259"/>
      <c r="DIQ603" s="259"/>
      <c r="DIR603" s="394"/>
      <c r="DIS603" s="394"/>
      <c r="DIT603" s="270"/>
      <c r="DIU603" s="263"/>
      <c r="DIV603" s="271"/>
      <c r="DIW603" s="271"/>
      <c r="DIX603" s="271"/>
      <c r="DIY603" s="271"/>
      <c r="DIZ603" s="271"/>
      <c r="DJA603" s="395"/>
      <c r="DJB603" s="259"/>
      <c r="DJC603" s="259"/>
      <c r="DJD603" s="394"/>
      <c r="DJE603" s="394"/>
      <c r="DJF603" s="270"/>
      <c r="DJG603" s="263"/>
      <c r="DJH603" s="271"/>
      <c r="DJI603" s="271"/>
      <c r="DJJ603" s="271"/>
      <c r="DJK603" s="271"/>
      <c r="DJL603" s="271"/>
      <c r="DJM603" s="395"/>
      <c r="DJN603" s="259"/>
      <c r="DJO603" s="259"/>
      <c r="DJP603" s="394"/>
      <c r="DJQ603" s="394"/>
      <c r="DJR603" s="270"/>
      <c r="DJS603" s="263"/>
      <c r="DJT603" s="271"/>
      <c r="DJU603" s="271"/>
      <c r="DJV603" s="271"/>
      <c r="DJW603" s="271"/>
      <c r="DJX603" s="271"/>
      <c r="DJY603" s="395"/>
      <c r="DJZ603" s="259"/>
      <c r="DKA603" s="259"/>
      <c r="DKB603" s="394"/>
      <c r="DKC603" s="394"/>
      <c r="DKD603" s="270"/>
      <c r="DKE603" s="263"/>
      <c r="DKF603" s="271"/>
      <c r="DKG603" s="271"/>
      <c r="DKH603" s="271"/>
      <c r="DKI603" s="271"/>
      <c r="DKJ603" s="271"/>
      <c r="DKK603" s="395"/>
      <c r="DKL603" s="259"/>
      <c r="DKM603" s="259"/>
      <c r="DKN603" s="394"/>
      <c r="DKO603" s="394"/>
      <c r="DKP603" s="270"/>
      <c r="DKQ603" s="263"/>
      <c r="DKR603" s="271"/>
      <c r="DKS603" s="271"/>
      <c r="DKT603" s="271"/>
      <c r="DKU603" s="271"/>
      <c r="DKV603" s="271"/>
      <c r="DKW603" s="395"/>
      <c r="DKX603" s="259"/>
      <c r="DKY603" s="259"/>
      <c r="DKZ603" s="394"/>
      <c r="DLA603" s="394"/>
      <c r="DLB603" s="270"/>
      <c r="DLC603" s="263"/>
      <c r="DLD603" s="271"/>
      <c r="DLE603" s="271"/>
      <c r="DLF603" s="271"/>
      <c r="DLG603" s="271"/>
      <c r="DLH603" s="271"/>
      <c r="DLI603" s="395"/>
      <c r="DLJ603" s="259"/>
      <c r="DLK603" s="259"/>
      <c r="DLL603" s="394"/>
      <c r="DLM603" s="394"/>
      <c r="DLN603" s="270"/>
      <c r="DLO603" s="263"/>
      <c r="DLP603" s="271"/>
      <c r="DLQ603" s="271"/>
      <c r="DLR603" s="271"/>
      <c r="DLS603" s="271"/>
      <c r="DLT603" s="271"/>
      <c r="DLU603" s="395"/>
      <c r="DLV603" s="259"/>
      <c r="DLW603" s="259"/>
      <c r="DLX603" s="394"/>
      <c r="DLY603" s="394"/>
      <c r="DLZ603" s="270"/>
      <c r="DMA603" s="263"/>
      <c r="DMB603" s="271"/>
      <c r="DMC603" s="271"/>
      <c r="DMD603" s="271"/>
      <c r="DME603" s="271"/>
      <c r="DMF603" s="271"/>
      <c r="DMG603" s="395"/>
      <c r="DMH603" s="259"/>
      <c r="DMI603" s="259"/>
      <c r="DMJ603" s="394"/>
      <c r="DMK603" s="394"/>
      <c r="DML603" s="270"/>
      <c r="DMM603" s="263"/>
      <c r="DMN603" s="271"/>
      <c r="DMO603" s="271"/>
      <c r="DMP603" s="271"/>
      <c r="DMQ603" s="271"/>
      <c r="DMR603" s="271"/>
      <c r="DMS603" s="395"/>
      <c r="DMT603" s="259"/>
      <c r="DMU603" s="259"/>
      <c r="DMV603" s="394"/>
      <c r="DMW603" s="394"/>
      <c r="DMX603" s="270"/>
      <c r="DMY603" s="263"/>
      <c r="DMZ603" s="271"/>
      <c r="DNA603" s="271"/>
      <c r="DNB603" s="271"/>
      <c r="DNC603" s="271"/>
      <c r="DND603" s="271"/>
      <c r="DNE603" s="395"/>
      <c r="DNF603" s="259"/>
      <c r="DNG603" s="259"/>
      <c r="DNH603" s="394"/>
      <c r="DNI603" s="394"/>
      <c r="DNJ603" s="270"/>
      <c r="DNK603" s="263"/>
      <c r="DNL603" s="271"/>
      <c r="DNM603" s="271"/>
      <c r="DNN603" s="271"/>
      <c r="DNO603" s="271"/>
      <c r="DNP603" s="271"/>
      <c r="DNQ603" s="395"/>
      <c r="DNR603" s="259"/>
      <c r="DNS603" s="259"/>
      <c r="DNT603" s="394"/>
      <c r="DNU603" s="394"/>
      <c r="DNV603" s="270"/>
      <c r="DNW603" s="263"/>
      <c r="DNX603" s="271"/>
      <c r="DNY603" s="271"/>
      <c r="DNZ603" s="271"/>
      <c r="DOA603" s="271"/>
      <c r="DOB603" s="271"/>
      <c r="DOC603" s="395"/>
      <c r="DOD603" s="259"/>
      <c r="DOE603" s="259"/>
      <c r="DOF603" s="394"/>
      <c r="DOG603" s="394"/>
      <c r="DOH603" s="270"/>
      <c r="DOI603" s="263"/>
      <c r="DOJ603" s="271"/>
      <c r="DOK603" s="271"/>
      <c r="DOL603" s="271"/>
      <c r="DOM603" s="271"/>
      <c r="DON603" s="271"/>
      <c r="DOO603" s="395"/>
      <c r="DOP603" s="259"/>
      <c r="DOQ603" s="259"/>
      <c r="DOR603" s="394"/>
      <c r="DOS603" s="394"/>
      <c r="DOT603" s="270"/>
      <c r="DOU603" s="263"/>
      <c r="DOV603" s="271"/>
      <c r="DOW603" s="271"/>
      <c r="DOX603" s="271"/>
      <c r="DOY603" s="271"/>
      <c r="DOZ603" s="271"/>
      <c r="DPA603" s="395"/>
      <c r="DPB603" s="259"/>
      <c r="DPC603" s="259"/>
      <c r="DPD603" s="394"/>
      <c r="DPE603" s="394"/>
      <c r="DPF603" s="270"/>
      <c r="DPG603" s="263"/>
      <c r="DPH603" s="271"/>
      <c r="DPI603" s="271"/>
      <c r="DPJ603" s="271"/>
      <c r="DPK603" s="271"/>
      <c r="DPL603" s="271"/>
      <c r="DPM603" s="395"/>
      <c r="DPN603" s="259"/>
      <c r="DPO603" s="259"/>
      <c r="DPP603" s="394"/>
      <c r="DPQ603" s="394"/>
      <c r="DPR603" s="270"/>
      <c r="DPS603" s="263"/>
      <c r="DPT603" s="271"/>
      <c r="DPU603" s="271"/>
      <c r="DPV603" s="271"/>
      <c r="DPW603" s="271"/>
      <c r="DPX603" s="271"/>
      <c r="DPY603" s="395"/>
      <c r="DPZ603" s="259"/>
      <c r="DQA603" s="259"/>
      <c r="DQB603" s="394"/>
      <c r="DQC603" s="394"/>
      <c r="DQD603" s="270"/>
      <c r="DQE603" s="263"/>
      <c r="DQF603" s="271"/>
      <c r="DQG603" s="271"/>
      <c r="DQH603" s="271"/>
      <c r="DQI603" s="271"/>
      <c r="DQJ603" s="271"/>
      <c r="DQK603" s="395"/>
      <c r="DQL603" s="259"/>
      <c r="DQM603" s="259"/>
      <c r="DQN603" s="394"/>
      <c r="DQO603" s="394"/>
      <c r="DQP603" s="270"/>
      <c r="DQQ603" s="263"/>
      <c r="DQR603" s="271"/>
      <c r="DQS603" s="271"/>
      <c r="DQT603" s="271"/>
      <c r="DQU603" s="271"/>
      <c r="DQV603" s="271"/>
      <c r="DQW603" s="395"/>
      <c r="DQX603" s="259"/>
      <c r="DQY603" s="259"/>
      <c r="DQZ603" s="394"/>
      <c r="DRA603" s="394"/>
      <c r="DRB603" s="270"/>
      <c r="DRC603" s="263"/>
      <c r="DRD603" s="271"/>
      <c r="DRE603" s="271"/>
      <c r="DRF603" s="271"/>
      <c r="DRG603" s="271"/>
      <c r="DRH603" s="271"/>
      <c r="DRI603" s="395"/>
      <c r="DRJ603" s="259"/>
      <c r="DRK603" s="259"/>
      <c r="DRL603" s="394"/>
      <c r="DRM603" s="394"/>
      <c r="DRN603" s="270"/>
      <c r="DRO603" s="263"/>
      <c r="DRP603" s="271"/>
      <c r="DRQ603" s="271"/>
      <c r="DRR603" s="271"/>
      <c r="DRS603" s="271"/>
      <c r="DRT603" s="271"/>
      <c r="DRU603" s="395"/>
      <c r="DRV603" s="259"/>
      <c r="DRW603" s="259"/>
      <c r="DRX603" s="394"/>
      <c r="DRY603" s="394"/>
      <c r="DRZ603" s="270"/>
      <c r="DSA603" s="263"/>
      <c r="DSB603" s="271"/>
      <c r="DSC603" s="271"/>
      <c r="DSD603" s="271"/>
      <c r="DSE603" s="271"/>
      <c r="DSF603" s="271"/>
      <c r="DSG603" s="395"/>
      <c r="DSH603" s="259"/>
      <c r="DSI603" s="259"/>
      <c r="DSJ603" s="394"/>
      <c r="DSK603" s="394"/>
      <c r="DSL603" s="270"/>
      <c r="DSM603" s="263"/>
      <c r="DSN603" s="271"/>
      <c r="DSO603" s="271"/>
      <c r="DSP603" s="271"/>
      <c r="DSQ603" s="271"/>
      <c r="DSR603" s="271"/>
      <c r="DSS603" s="395"/>
      <c r="DST603" s="259"/>
      <c r="DSU603" s="259"/>
      <c r="DSV603" s="394"/>
      <c r="DSW603" s="394"/>
      <c r="DSX603" s="270"/>
      <c r="DSY603" s="263"/>
      <c r="DSZ603" s="271"/>
      <c r="DTA603" s="271"/>
      <c r="DTB603" s="271"/>
      <c r="DTC603" s="271"/>
      <c r="DTD603" s="271"/>
      <c r="DTE603" s="395"/>
      <c r="DTF603" s="259"/>
      <c r="DTG603" s="259"/>
      <c r="DTH603" s="394"/>
      <c r="DTI603" s="394"/>
      <c r="DTJ603" s="270"/>
      <c r="DTK603" s="263"/>
      <c r="DTL603" s="271"/>
      <c r="DTM603" s="271"/>
      <c r="DTN603" s="271"/>
      <c r="DTO603" s="271"/>
      <c r="DTP603" s="271"/>
      <c r="DTQ603" s="395"/>
      <c r="DTR603" s="259"/>
      <c r="DTS603" s="259"/>
      <c r="DTT603" s="394"/>
      <c r="DTU603" s="394"/>
      <c r="DTV603" s="270"/>
      <c r="DTW603" s="263"/>
      <c r="DTX603" s="271"/>
      <c r="DTY603" s="271"/>
      <c r="DTZ603" s="271"/>
      <c r="DUA603" s="271"/>
      <c r="DUB603" s="271"/>
      <c r="DUC603" s="395"/>
      <c r="DUD603" s="259"/>
      <c r="DUE603" s="259"/>
      <c r="DUF603" s="394"/>
      <c r="DUG603" s="394"/>
      <c r="DUH603" s="270"/>
      <c r="DUI603" s="263"/>
      <c r="DUJ603" s="271"/>
      <c r="DUK603" s="271"/>
      <c r="DUL603" s="271"/>
      <c r="DUM603" s="271"/>
      <c r="DUN603" s="271"/>
      <c r="DUO603" s="395"/>
      <c r="DUP603" s="259"/>
      <c r="DUQ603" s="259"/>
      <c r="DUR603" s="394"/>
      <c r="DUS603" s="394"/>
      <c r="DUT603" s="270"/>
      <c r="DUU603" s="263"/>
      <c r="DUV603" s="271"/>
      <c r="DUW603" s="271"/>
      <c r="DUX603" s="271"/>
      <c r="DUY603" s="271"/>
      <c r="DUZ603" s="271"/>
      <c r="DVA603" s="395"/>
      <c r="DVB603" s="259"/>
      <c r="DVC603" s="259"/>
      <c r="DVD603" s="394"/>
      <c r="DVE603" s="394"/>
      <c r="DVF603" s="270"/>
      <c r="DVG603" s="263"/>
      <c r="DVH603" s="271"/>
      <c r="DVI603" s="271"/>
      <c r="DVJ603" s="271"/>
      <c r="DVK603" s="271"/>
      <c r="DVL603" s="271"/>
      <c r="DVM603" s="395"/>
      <c r="DVN603" s="259"/>
      <c r="DVO603" s="259"/>
      <c r="DVP603" s="394"/>
      <c r="DVQ603" s="394"/>
      <c r="DVR603" s="270"/>
      <c r="DVS603" s="263"/>
      <c r="DVT603" s="271"/>
      <c r="DVU603" s="271"/>
      <c r="DVV603" s="271"/>
      <c r="DVW603" s="271"/>
      <c r="DVX603" s="271"/>
      <c r="DVY603" s="395"/>
      <c r="DVZ603" s="259"/>
      <c r="DWA603" s="259"/>
      <c r="DWB603" s="394"/>
      <c r="DWC603" s="394"/>
      <c r="DWD603" s="270"/>
      <c r="DWE603" s="263"/>
      <c r="DWF603" s="271"/>
      <c r="DWG603" s="271"/>
      <c r="DWH603" s="271"/>
      <c r="DWI603" s="271"/>
      <c r="DWJ603" s="271"/>
      <c r="DWK603" s="395"/>
      <c r="DWL603" s="259"/>
      <c r="DWM603" s="259"/>
      <c r="DWN603" s="394"/>
      <c r="DWO603" s="394"/>
      <c r="DWP603" s="270"/>
      <c r="DWQ603" s="263"/>
      <c r="DWR603" s="271"/>
      <c r="DWS603" s="271"/>
      <c r="DWT603" s="271"/>
      <c r="DWU603" s="271"/>
      <c r="DWV603" s="271"/>
      <c r="DWW603" s="395"/>
      <c r="DWX603" s="259"/>
      <c r="DWY603" s="259"/>
      <c r="DWZ603" s="394"/>
      <c r="DXA603" s="394"/>
      <c r="DXB603" s="270"/>
      <c r="DXC603" s="263"/>
      <c r="DXD603" s="271"/>
      <c r="DXE603" s="271"/>
      <c r="DXF603" s="271"/>
      <c r="DXG603" s="271"/>
      <c r="DXH603" s="271"/>
      <c r="DXI603" s="395"/>
      <c r="DXJ603" s="259"/>
      <c r="DXK603" s="259"/>
      <c r="DXL603" s="394"/>
      <c r="DXM603" s="394"/>
      <c r="DXN603" s="270"/>
      <c r="DXO603" s="263"/>
      <c r="DXP603" s="271"/>
      <c r="DXQ603" s="271"/>
      <c r="DXR603" s="271"/>
      <c r="DXS603" s="271"/>
      <c r="DXT603" s="271"/>
      <c r="DXU603" s="395"/>
      <c r="DXV603" s="259"/>
      <c r="DXW603" s="259"/>
      <c r="DXX603" s="394"/>
      <c r="DXY603" s="394"/>
      <c r="DXZ603" s="270"/>
      <c r="DYA603" s="263"/>
      <c r="DYB603" s="271"/>
      <c r="DYC603" s="271"/>
      <c r="DYD603" s="271"/>
      <c r="DYE603" s="271"/>
      <c r="DYF603" s="271"/>
      <c r="DYG603" s="395"/>
      <c r="DYH603" s="259"/>
      <c r="DYI603" s="259"/>
      <c r="DYJ603" s="394"/>
      <c r="DYK603" s="394"/>
      <c r="DYL603" s="270"/>
      <c r="DYM603" s="263"/>
      <c r="DYN603" s="271"/>
      <c r="DYO603" s="271"/>
      <c r="DYP603" s="271"/>
      <c r="DYQ603" s="271"/>
      <c r="DYR603" s="271"/>
      <c r="DYS603" s="395"/>
      <c r="DYT603" s="259"/>
      <c r="DYU603" s="259"/>
      <c r="DYV603" s="394"/>
      <c r="DYW603" s="394"/>
      <c r="DYX603" s="270"/>
      <c r="DYY603" s="263"/>
      <c r="DYZ603" s="271"/>
      <c r="DZA603" s="271"/>
      <c r="DZB603" s="271"/>
      <c r="DZC603" s="271"/>
      <c r="DZD603" s="271"/>
      <c r="DZE603" s="395"/>
      <c r="DZF603" s="259"/>
      <c r="DZG603" s="259"/>
      <c r="DZH603" s="394"/>
      <c r="DZI603" s="394"/>
      <c r="DZJ603" s="270"/>
      <c r="DZK603" s="263"/>
      <c r="DZL603" s="271"/>
      <c r="DZM603" s="271"/>
      <c r="DZN603" s="271"/>
      <c r="DZO603" s="271"/>
      <c r="DZP603" s="271"/>
      <c r="DZQ603" s="395"/>
      <c r="DZR603" s="259"/>
      <c r="DZS603" s="259"/>
      <c r="DZT603" s="394"/>
      <c r="DZU603" s="394"/>
      <c r="DZV603" s="270"/>
      <c r="DZW603" s="263"/>
      <c r="DZX603" s="271"/>
      <c r="DZY603" s="271"/>
      <c r="DZZ603" s="271"/>
      <c r="EAA603" s="271"/>
      <c r="EAB603" s="271"/>
      <c r="EAC603" s="395"/>
      <c r="EAD603" s="259"/>
      <c r="EAE603" s="259"/>
      <c r="EAF603" s="394"/>
      <c r="EAG603" s="394"/>
      <c r="EAH603" s="270"/>
      <c r="EAI603" s="263"/>
      <c r="EAJ603" s="271"/>
      <c r="EAK603" s="271"/>
      <c r="EAL603" s="271"/>
      <c r="EAM603" s="271"/>
      <c r="EAN603" s="271"/>
      <c r="EAO603" s="395"/>
      <c r="EAP603" s="259"/>
      <c r="EAQ603" s="259"/>
      <c r="EAR603" s="394"/>
      <c r="EAS603" s="394"/>
      <c r="EAT603" s="270"/>
      <c r="EAU603" s="263"/>
      <c r="EAV603" s="271"/>
      <c r="EAW603" s="271"/>
      <c r="EAX603" s="271"/>
      <c r="EAY603" s="271"/>
      <c r="EAZ603" s="271"/>
      <c r="EBA603" s="395"/>
      <c r="EBB603" s="259"/>
      <c r="EBC603" s="259"/>
      <c r="EBD603" s="394"/>
      <c r="EBE603" s="394"/>
      <c r="EBF603" s="270"/>
      <c r="EBG603" s="263"/>
      <c r="EBH603" s="271"/>
      <c r="EBI603" s="271"/>
      <c r="EBJ603" s="271"/>
      <c r="EBK603" s="271"/>
      <c r="EBL603" s="271"/>
      <c r="EBM603" s="395"/>
      <c r="EBN603" s="259"/>
      <c r="EBO603" s="259"/>
      <c r="EBP603" s="394"/>
      <c r="EBQ603" s="394"/>
      <c r="EBR603" s="270"/>
      <c r="EBS603" s="263"/>
      <c r="EBT603" s="271"/>
      <c r="EBU603" s="271"/>
      <c r="EBV603" s="271"/>
      <c r="EBW603" s="271"/>
      <c r="EBX603" s="271"/>
      <c r="EBY603" s="395"/>
      <c r="EBZ603" s="259"/>
      <c r="ECA603" s="259"/>
      <c r="ECB603" s="394"/>
      <c r="ECC603" s="394"/>
      <c r="ECD603" s="270"/>
      <c r="ECE603" s="263"/>
      <c r="ECF603" s="271"/>
      <c r="ECG603" s="271"/>
      <c r="ECH603" s="271"/>
      <c r="ECI603" s="271"/>
      <c r="ECJ603" s="271"/>
      <c r="ECK603" s="395"/>
      <c r="ECL603" s="259"/>
      <c r="ECM603" s="259"/>
      <c r="ECN603" s="394"/>
      <c r="ECO603" s="394"/>
      <c r="ECP603" s="270"/>
      <c r="ECQ603" s="263"/>
      <c r="ECR603" s="271"/>
      <c r="ECS603" s="271"/>
      <c r="ECT603" s="271"/>
      <c r="ECU603" s="271"/>
      <c r="ECV603" s="271"/>
      <c r="ECW603" s="395"/>
      <c r="ECX603" s="259"/>
      <c r="ECY603" s="259"/>
      <c r="ECZ603" s="394"/>
      <c r="EDA603" s="394"/>
      <c r="EDB603" s="270"/>
      <c r="EDC603" s="263"/>
      <c r="EDD603" s="271"/>
      <c r="EDE603" s="271"/>
      <c r="EDF603" s="271"/>
      <c r="EDG603" s="271"/>
      <c r="EDH603" s="271"/>
      <c r="EDI603" s="395"/>
      <c r="EDJ603" s="259"/>
      <c r="EDK603" s="259"/>
      <c r="EDL603" s="394"/>
      <c r="EDM603" s="394"/>
      <c r="EDN603" s="270"/>
      <c r="EDO603" s="263"/>
      <c r="EDP603" s="271"/>
      <c r="EDQ603" s="271"/>
      <c r="EDR603" s="271"/>
      <c r="EDS603" s="271"/>
      <c r="EDT603" s="271"/>
      <c r="EDU603" s="395"/>
      <c r="EDV603" s="259"/>
      <c r="EDW603" s="259"/>
      <c r="EDX603" s="394"/>
      <c r="EDY603" s="394"/>
      <c r="EDZ603" s="270"/>
      <c r="EEA603" s="263"/>
      <c r="EEB603" s="271"/>
      <c r="EEC603" s="271"/>
      <c r="EED603" s="271"/>
      <c r="EEE603" s="271"/>
      <c r="EEF603" s="271"/>
      <c r="EEG603" s="395"/>
      <c r="EEH603" s="259"/>
      <c r="EEI603" s="259"/>
      <c r="EEJ603" s="394"/>
      <c r="EEK603" s="394"/>
      <c r="EEL603" s="270"/>
      <c r="EEM603" s="263"/>
      <c r="EEN603" s="271"/>
      <c r="EEO603" s="271"/>
      <c r="EEP603" s="271"/>
      <c r="EEQ603" s="271"/>
      <c r="EER603" s="271"/>
      <c r="EES603" s="395"/>
      <c r="EET603" s="259"/>
      <c r="EEU603" s="259"/>
      <c r="EEV603" s="394"/>
      <c r="EEW603" s="394"/>
      <c r="EEX603" s="270"/>
      <c r="EEY603" s="263"/>
      <c r="EEZ603" s="271"/>
      <c r="EFA603" s="271"/>
      <c r="EFB603" s="271"/>
      <c r="EFC603" s="271"/>
      <c r="EFD603" s="271"/>
      <c r="EFE603" s="395"/>
      <c r="EFF603" s="259"/>
      <c r="EFG603" s="259"/>
      <c r="EFH603" s="394"/>
      <c r="EFI603" s="394"/>
      <c r="EFJ603" s="270"/>
      <c r="EFK603" s="263"/>
      <c r="EFL603" s="271"/>
      <c r="EFM603" s="271"/>
      <c r="EFN603" s="271"/>
      <c r="EFO603" s="271"/>
      <c r="EFP603" s="271"/>
      <c r="EFQ603" s="395"/>
      <c r="EFR603" s="259"/>
      <c r="EFS603" s="259"/>
      <c r="EFT603" s="394"/>
      <c r="EFU603" s="394"/>
      <c r="EFV603" s="270"/>
      <c r="EFW603" s="263"/>
      <c r="EFX603" s="271"/>
      <c r="EFY603" s="271"/>
      <c r="EFZ603" s="271"/>
      <c r="EGA603" s="271"/>
      <c r="EGB603" s="271"/>
      <c r="EGC603" s="395"/>
      <c r="EGD603" s="259"/>
      <c r="EGE603" s="259"/>
      <c r="EGF603" s="394"/>
      <c r="EGG603" s="394"/>
      <c r="EGH603" s="270"/>
      <c r="EGI603" s="263"/>
      <c r="EGJ603" s="271"/>
      <c r="EGK603" s="271"/>
      <c r="EGL603" s="271"/>
      <c r="EGM603" s="271"/>
      <c r="EGN603" s="271"/>
      <c r="EGO603" s="395"/>
      <c r="EGP603" s="259"/>
      <c r="EGQ603" s="259"/>
      <c r="EGR603" s="394"/>
      <c r="EGS603" s="394"/>
      <c r="EGT603" s="270"/>
      <c r="EGU603" s="263"/>
      <c r="EGV603" s="271"/>
      <c r="EGW603" s="271"/>
      <c r="EGX603" s="271"/>
      <c r="EGY603" s="271"/>
      <c r="EGZ603" s="271"/>
      <c r="EHA603" s="395"/>
      <c r="EHB603" s="259"/>
      <c r="EHC603" s="259"/>
      <c r="EHD603" s="394"/>
      <c r="EHE603" s="394"/>
      <c r="EHF603" s="270"/>
      <c r="EHG603" s="263"/>
      <c r="EHH603" s="271"/>
      <c r="EHI603" s="271"/>
      <c r="EHJ603" s="271"/>
      <c r="EHK603" s="271"/>
      <c r="EHL603" s="271"/>
      <c r="EHM603" s="395"/>
      <c r="EHN603" s="259"/>
      <c r="EHO603" s="259"/>
      <c r="EHP603" s="394"/>
      <c r="EHQ603" s="394"/>
      <c r="EHR603" s="270"/>
      <c r="EHS603" s="263"/>
      <c r="EHT603" s="271"/>
      <c r="EHU603" s="271"/>
      <c r="EHV603" s="271"/>
      <c r="EHW603" s="271"/>
      <c r="EHX603" s="271"/>
      <c r="EHY603" s="395"/>
      <c r="EHZ603" s="259"/>
      <c r="EIA603" s="259"/>
      <c r="EIB603" s="394"/>
      <c r="EIC603" s="394"/>
      <c r="EID603" s="270"/>
      <c r="EIE603" s="263"/>
      <c r="EIF603" s="271"/>
      <c r="EIG603" s="271"/>
      <c r="EIH603" s="271"/>
      <c r="EII603" s="271"/>
      <c r="EIJ603" s="271"/>
      <c r="EIK603" s="395"/>
      <c r="EIL603" s="259"/>
      <c r="EIM603" s="259"/>
      <c r="EIN603" s="394"/>
      <c r="EIO603" s="394"/>
      <c r="EIP603" s="270"/>
      <c r="EIQ603" s="263"/>
      <c r="EIR603" s="271"/>
      <c r="EIS603" s="271"/>
      <c r="EIT603" s="271"/>
      <c r="EIU603" s="271"/>
      <c r="EIV603" s="271"/>
      <c r="EIW603" s="395"/>
      <c r="EIX603" s="259"/>
      <c r="EIY603" s="259"/>
      <c r="EIZ603" s="394"/>
      <c r="EJA603" s="394"/>
      <c r="EJB603" s="270"/>
      <c r="EJC603" s="263"/>
      <c r="EJD603" s="271"/>
      <c r="EJE603" s="271"/>
      <c r="EJF603" s="271"/>
      <c r="EJG603" s="271"/>
      <c r="EJH603" s="271"/>
      <c r="EJI603" s="395"/>
      <c r="EJJ603" s="259"/>
      <c r="EJK603" s="259"/>
      <c r="EJL603" s="394"/>
      <c r="EJM603" s="394"/>
      <c r="EJN603" s="270"/>
      <c r="EJO603" s="263"/>
      <c r="EJP603" s="271"/>
      <c r="EJQ603" s="271"/>
      <c r="EJR603" s="271"/>
      <c r="EJS603" s="271"/>
      <c r="EJT603" s="271"/>
      <c r="EJU603" s="395"/>
      <c r="EJV603" s="259"/>
      <c r="EJW603" s="259"/>
      <c r="EJX603" s="394"/>
      <c r="EJY603" s="394"/>
      <c r="EJZ603" s="270"/>
      <c r="EKA603" s="263"/>
      <c r="EKB603" s="271"/>
      <c r="EKC603" s="271"/>
      <c r="EKD603" s="271"/>
      <c r="EKE603" s="271"/>
      <c r="EKF603" s="271"/>
      <c r="EKG603" s="395"/>
      <c r="EKH603" s="259"/>
      <c r="EKI603" s="259"/>
      <c r="EKJ603" s="394"/>
      <c r="EKK603" s="394"/>
      <c r="EKL603" s="270"/>
      <c r="EKM603" s="263"/>
      <c r="EKN603" s="271"/>
      <c r="EKO603" s="271"/>
      <c r="EKP603" s="271"/>
      <c r="EKQ603" s="271"/>
      <c r="EKR603" s="271"/>
      <c r="EKS603" s="395"/>
      <c r="EKT603" s="259"/>
      <c r="EKU603" s="259"/>
      <c r="EKV603" s="394"/>
      <c r="EKW603" s="394"/>
      <c r="EKX603" s="270"/>
      <c r="EKY603" s="263"/>
      <c r="EKZ603" s="271"/>
      <c r="ELA603" s="271"/>
      <c r="ELB603" s="271"/>
      <c r="ELC603" s="271"/>
      <c r="ELD603" s="271"/>
      <c r="ELE603" s="395"/>
      <c r="ELF603" s="259"/>
      <c r="ELG603" s="259"/>
      <c r="ELH603" s="394"/>
      <c r="ELI603" s="394"/>
      <c r="ELJ603" s="270"/>
      <c r="ELK603" s="263"/>
      <c r="ELL603" s="271"/>
      <c r="ELM603" s="271"/>
      <c r="ELN603" s="271"/>
      <c r="ELO603" s="271"/>
      <c r="ELP603" s="271"/>
      <c r="ELQ603" s="395"/>
      <c r="ELR603" s="259"/>
      <c r="ELS603" s="259"/>
      <c r="ELT603" s="394"/>
      <c r="ELU603" s="394"/>
      <c r="ELV603" s="270"/>
      <c r="ELW603" s="263"/>
      <c r="ELX603" s="271"/>
      <c r="ELY603" s="271"/>
      <c r="ELZ603" s="271"/>
      <c r="EMA603" s="271"/>
      <c r="EMB603" s="271"/>
      <c r="EMC603" s="395"/>
      <c r="EMD603" s="259"/>
      <c r="EME603" s="259"/>
      <c r="EMF603" s="394"/>
      <c r="EMG603" s="394"/>
      <c r="EMH603" s="270"/>
      <c r="EMI603" s="263"/>
      <c r="EMJ603" s="271"/>
      <c r="EMK603" s="271"/>
      <c r="EML603" s="271"/>
      <c r="EMM603" s="271"/>
      <c r="EMN603" s="271"/>
      <c r="EMO603" s="395"/>
      <c r="EMP603" s="259"/>
      <c r="EMQ603" s="259"/>
      <c r="EMR603" s="394"/>
      <c r="EMS603" s="394"/>
      <c r="EMT603" s="270"/>
      <c r="EMU603" s="263"/>
      <c r="EMV603" s="271"/>
      <c r="EMW603" s="271"/>
      <c r="EMX603" s="271"/>
      <c r="EMY603" s="271"/>
      <c r="EMZ603" s="271"/>
      <c r="ENA603" s="395"/>
      <c r="ENB603" s="259"/>
      <c r="ENC603" s="259"/>
      <c r="END603" s="394"/>
      <c r="ENE603" s="394"/>
      <c r="ENF603" s="270"/>
      <c r="ENG603" s="263"/>
      <c r="ENH603" s="271"/>
      <c r="ENI603" s="271"/>
      <c r="ENJ603" s="271"/>
      <c r="ENK603" s="271"/>
      <c r="ENL603" s="271"/>
      <c r="ENM603" s="395"/>
      <c r="ENN603" s="259"/>
      <c r="ENO603" s="259"/>
      <c r="ENP603" s="394"/>
      <c r="ENQ603" s="394"/>
      <c r="ENR603" s="270"/>
      <c r="ENS603" s="263"/>
      <c r="ENT603" s="271"/>
      <c r="ENU603" s="271"/>
      <c r="ENV603" s="271"/>
      <c r="ENW603" s="271"/>
      <c r="ENX603" s="271"/>
      <c r="ENY603" s="395"/>
      <c r="ENZ603" s="259"/>
      <c r="EOA603" s="259"/>
      <c r="EOB603" s="394"/>
      <c r="EOC603" s="394"/>
      <c r="EOD603" s="270"/>
      <c r="EOE603" s="263"/>
      <c r="EOF603" s="271"/>
      <c r="EOG603" s="271"/>
      <c r="EOH603" s="271"/>
      <c r="EOI603" s="271"/>
      <c r="EOJ603" s="271"/>
      <c r="EOK603" s="395"/>
      <c r="EOL603" s="259"/>
      <c r="EOM603" s="259"/>
      <c r="EON603" s="394"/>
      <c r="EOO603" s="394"/>
      <c r="EOP603" s="270"/>
      <c r="EOQ603" s="263"/>
      <c r="EOR603" s="271"/>
      <c r="EOS603" s="271"/>
      <c r="EOT603" s="271"/>
      <c r="EOU603" s="271"/>
      <c r="EOV603" s="271"/>
      <c r="EOW603" s="395"/>
      <c r="EOX603" s="259"/>
      <c r="EOY603" s="259"/>
      <c r="EOZ603" s="394"/>
      <c r="EPA603" s="394"/>
      <c r="EPB603" s="270"/>
      <c r="EPC603" s="263"/>
      <c r="EPD603" s="271"/>
      <c r="EPE603" s="271"/>
      <c r="EPF603" s="271"/>
      <c r="EPG603" s="271"/>
      <c r="EPH603" s="271"/>
      <c r="EPI603" s="395"/>
      <c r="EPJ603" s="259"/>
      <c r="EPK603" s="259"/>
      <c r="EPL603" s="394"/>
      <c r="EPM603" s="394"/>
      <c r="EPN603" s="270"/>
      <c r="EPO603" s="263"/>
      <c r="EPP603" s="271"/>
      <c r="EPQ603" s="271"/>
      <c r="EPR603" s="271"/>
      <c r="EPS603" s="271"/>
      <c r="EPT603" s="271"/>
      <c r="EPU603" s="395"/>
      <c r="EPV603" s="259"/>
      <c r="EPW603" s="259"/>
      <c r="EPX603" s="394"/>
      <c r="EPY603" s="394"/>
      <c r="EPZ603" s="270"/>
      <c r="EQA603" s="263"/>
      <c r="EQB603" s="271"/>
      <c r="EQC603" s="271"/>
      <c r="EQD603" s="271"/>
      <c r="EQE603" s="271"/>
      <c r="EQF603" s="271"/>
      <c r="EQG603" s="395"/>
      <c r="EQH603" s="259"/>
      <c r="EQI603" s="259"/>
      <c r="EQJ603" s="394"/>
      <c r="EQK603" s="394"/>
      <c r="EQL603" s="270"/>
      <c r="EQM603" s="263"/>
      <c r="EQN603" s="271"/>
      <c r="EQO603" s="271"/>
      <c r="EQP603" s="271"/>
      <c r="EQQ603" s="271"/>
      <c r="EQR603" s="271"/>
      <c r="EQS603" s="395"/>
      <c r="EQT603" s="259"/>
      <c r="EQU603" s="259"/>
      <c r="EQV603" s="394"/>
      <c r="EQW603" s="394"/>
      <c r="EQX603" s="270"/>
      <c r="EQY603" s="263"/>
      <c r="EQZ603" s="271"/>
      <c r="ERA603" s="271"/>
      <c r="ERB603" s="271"/>
      <c r="ERC603" s="271"/>
      <c r="ERD603" s="271"/>
      <c r="ERE603" s="395"/>
      <c r="ERF603" s="259"/>
      <c r="ERG603" s="259"/>
      <c r="ERH603" s="394"/>
      <c r="ERI603" s="394"/>
      <c r="ERJ603" s="270"/>
      <c r="ERK603" s="263"/>
      <c r="ERL603" s="271"/>
      <c r="ERM603" s="271"/>
      <c r="ERN603" s="271"/>
      <c r="ERO603" s="271"/>
      <c r="ERP603" s="271"/>
      <c r="ERQ603" s="395"/>
      <c r="ERR603" s="259"/>
      <c r="ERS603" s="259"/>
      <c r="ERT603" s="394"/>
      <c r="ERU603" s="394"/>
      <c r="ERV603" s="270"/>
      <c r="ERW603" s="263"/>
      <c r="ERX603" s="271"/>
      <c r="ERY603" s="271"/>
      <c r="ERZ603" s="271"/>
      <c r="ESA603" s="271"/>
      <c r="ESB603" s="271"/>
      <c r="ESC603" s="395"/>
      <c r="ESD603" s="259"/>
      <c r="ESE603" s="259"/>
      <c r="ESF603" s="394"/>
      <c r="ESG603" s="394"/>
      <c r="ESH603" s="270"/>
      <c r="ESI603" s="263"/>
      <c r="ESJ603" s="271"/>
      <c r="ESK603" s="271"/>
      <c r="ESL603" s="271"/>
      <c r="ESM603" s="271"/>
      <c r="ESN603" s="271"/>
      <c r="ESO603" s="395"/>
      <c r="ESP603" s="259"/>
      <c r="ESQ603" s="259"/>
      <c r="ESR603" s="394"/>
      <c r="ESS603" s="394"/>
      <c r="EST603" s="270"/>
      <c r="ESU603" s="263"/>
      <c r="ESV603" s="271"/>
      <c r="ESW603" s="271"/>
      <c r="ESX603" s="271"/>
      <c r="ESY603" s="271"/>
      <c r="ESZ603" s="271"/>
      <c r="ETA603" s="395"/>
      <c r="ETB603" s="259"/>
      <c r="ETC603" s="259"/>
      <c r="ETD603" s="394"/>
      <c r="ETE603" s="394"/>
      <c r="ETF603" s="270"/>
      <c r="ETG603" s="263"/>
      <c r="ETH603" s="271"/>
      <c r="ETI603" s="271"/>
      <c r="ETJ603" s="271"/>
      <c r="ETK603" s="271"/>
      <c r="ETL603" s="271"/>
      <c r="ETM603" s="395"/>
      <c r="ETN603" s="259"/>
      <c r="ETO603" s="259"/>
      <c r="ETP603" s="394"/>
      <c r="ETQ603" s="394"/>
      <c r="ETR603" s="270"/>
      <c r="ETS603" s="263"/>
      <c r="ETT603" s="271"/>
      <c r="ETU603" s="271"/>
      <c r="ETV603" s="271"/>
      <c r="ETW603" s="271"/>
      <c r="ETX603" s="271"/>
      <c r="ETY603" s="395"/>
      <c r="ETZ603" s="259"/>
      <c r="EUA603" s="259"/>
      <c r="EUB603" s="394"/>
      <c r="EUC603" s="394"/>
      <c r="EUD603" s="270"/>
      <c r="EUE603" s="263"/>
      <c r="EUF603" s="271"/>
      <c r="EUG603" s="271"/>
      <c r="EUH603" s="271"/>
      <c r="EUI603" s="271"/>
      <c r="EUJ603" s="271"/>
      <c r="EUK603" s="395"/>
      <c r="EUL603" s="259"/>
      <c r="EUM603" s="259"/>
      <c r="EUN603" s="394"/>
      <c r="EUO603" s="394"/>
      <c r="EUP603" s="270"/>
      <c r="EUQ603" s="263"/>
      <c r="EUR603" s="271"/>
      <c r="EUS603" s="271"/>
      <c r="EUT603" s="271"/>
      <c r="EUU603" s="271"/>
      <c r="EUV603" s="271"/>
      <c r="EUW603" s="395"/>
      <c r="EUX603" s="259"/>
      <c r="EUY603" s="259"/>
      <c r="EUZ603" s="394"/>
      <c r="EVA603" s="394"/>
      <c r="EVB603" s="270"/>
      <c r="EVC603" s="263"/>
      <c r="EVD603" s="271"/>
      <c r="EVE603" s="271"/>
      <c r="EVF603" s="271"/>
      <c r="EVG603" s="271"/>
      <c r="EVH603" s="271"/>
      <c r="EVI603" s="395"/>
      <c r="EVJ603" s="259"/>
      <c r="EVK603" s="259"/>
      <c r="EVL603" s="394"/>
      <c r="EVM603" s="394"/>
      <c r="EVN603" s="270"/>
      <c r="EVO603" s="263"/>
      <c r="EVP603" s="271"/>
      <c r="EVQ603" s="271"/>
      <c r="EVR603" s="271"/>
      <c r="EVS603" s="271"/>
      <c r="EVT603" s="271"/>
      <c r="EVU603" s="395"/>
      <c r="EVV603" s="259"/>
      <c r="EVW603" s="259"/>
      <c r="EVX603" s="394"/>
      <c r="EVY603" s="394"/>
      <c r="EVZ603" s="270"/>
      <c r="EWA603" s="263"/>
      <c r="EWB603" s="271"/>
      <c r="EWC603" s="271"/>
      <c r="EWD603" s="271"/>
      <c r="EWE603" s="271"/>
      <c r="EWF603" s="271"/>
      <c r="EWG603" s="395"/>
      <c r="EWH603" s="259"/>
      <c r="EWI603" s="259"/>
      <c r="EWJ603" s="394"/>
      <c r="EWK603" s="394"/>
      <c r="EWL603" s="270"/>
      <c r="EWM603" s="263"/>
      <c r="EWN603" s="271"/>
      <c r="EWO603" s="271"/>
      <c r="EWP603" s="271"/>
      <c r="EWQ603" s="271"/>
      <c r="EWR603" s="271"/>
      <c r="EWS603" s="395"/>
      <c r="EWT603" s="259"/>
      <c r="EWU603" s="259"/>
      <c r="EWV603" s="394"/>
      <c r="EWW603" s="394"/>
      <c r="EWX603" s="270"/>
      <c r="EWY603" s="263"/>
      <c r="EWZ603" s="271"/>
      <c r="EXA603" s="271"/>
      <c r="EXB603" s="271"/>
      <c r="EXC603" s="271"/>
      <c r="EXD603" s="271"/>
      <c r="EXE603" s="395"/>
      <c r="EXF603" s="259"/>
      <c r="EXG603" s="259"/>
      <c r="EXH603" s="394"/>
      <c r="EXI603" s="394"/>
      <c r="EXJ603" s="270"/>
      <c r="EXK603" s="263"/>
      <c r="EXL603" s="271"/>
      <c r="EXM603" s="271"/>
      <c r="EXN603" s="271"/>
      <c r="EXO603" s="271"/>
      <c r="EXP603" s="271"/>
      <c r="EXQ603" s="395"/>
      <c r="EXR603" s="259"/>
      <c r="EXS603" s="259"/>
      <c r="EXT603" s="394"/>
      <c r="EXU603" s="394"/>
      <c r="EXV603" s="270"/>
      <c r="EXW603" s="263"/>
      <c r="EXX603" s="271"/>
      <c r="EXY603" s="271"/>
      <c r="EXZ603" s="271"/>
      <c r="EYA603" s="271"/>
      <c r="EYB603" s="271"/>
      <c r="EYC603" s="395"/>
      <c r="EYD603" s="259"/>
      <c r="EYE603" s="259"/>
      <c r="EYF603" s="394"/>
      <c r="EYG603" s="394"/>
      <c r="EYH603" s="270"/>
      <c r="EYI603" s="263"/>
      <c r="EYJ603" s="271"/>
      <c r="EYK603" s="271"/>
      <c r="EYL603" s="271"/>
      <c r="EYM603" s="271"/>
      <c r="EYN603" s="271"/>
      <c r="EYO603" s="395"/>
      <c r="EYP603" s="259"/>
      <c r="EYQ603" s="259"/>
      <c r="EYR603" s="394"/>
      <c r="EYS603" s="394"/>
      <c r="EYT603" s="270"/>
      <c r="EYU603" s="263"/>
      <c r="EYV603" s="271"/>
      <c r="EYW603" s="271"/>
      <c r="EYX603" s="271"/>
      <c r="EYY603" s="271"/>
      <c r="EYZ603" s="271"/>
      <c r="EZA603" s="395"/>
      <c r="EZB603" s="259"/>
      <c r="EZC603" s="259"/>
      <c r="EZD603" s="394"/>
      <c r="EZE603" s="394"/>
      <c r="EZF603" s="270"/>
      <c r="EZG603" s="263"/>
      <c r="EZH603" s="271"/>
      <c r="EZI603" s="271"/>
      <c r="EZJ603" s="271"/>
      <c r="EZK603" s="271"/>
      <c r="EZL603" s="271"/>
      <c r="EZM603" s="395"/>
      <c r="EZN603" s="259"/>
      <c r="EZO603" s="259"/>
      <c r="EZP603" s="394"/>
      <c r="EZQ603" s="394"/>
      <c r="EZR603" s="270"/>
      <c r="EZS603" s="263"/>
      <c r="EZT603" s="271"/>
      <c r="EZU603" s="271"/>
      <c r="EZV603" s="271"/>
      <c r="EZW603" s="271"/>
      <c r="EZX603" s="271"/>
      <c r="EZY603" s="395"/>
      <c r="EZZ603" s="259"/>
      <c r="FAA603" s="259"/>
      <c r="FAB603" s="394"/>
      <c r="FAC603" s="394"/>
      <c r="FAD603" s="270"/>
      <c r="FAE603" s="263"/>
      <c r="FAF603" s="271"/>
      <c r="FAG603" s="271"/>
      <c r="FAH603" s="271"/>
      <c r="FAI603" s="271"/>
      <c r="FAJ603" s="271"/>
      <c r="FAK603" s="395"/>
      <c r="FAL603" s="259"/>
      <c r="FAM603" s="259"/>
      <c r="FAN603" s="394"/>
      <c r="FAO603" s="394"/>
      <c r="FAP603" s="270"/>
      <c r="FAQ603" s="263"/>
      <c r="FAR603" s="271"/>
      <c r="FAS603" s="271"/>
      <c r="FAT603" s="271"/>
      <c r="FAU603" s="271"/>
      <c r="FAV603" s="271"/>
      <c r="FAW603" s="395"/>
      <c r="FAX603" s="259"/>
      <c r="FAY603" s="259"/>
      <c r="FAZ603" s="394"/>
      <c r="FBA603" s="394"/>
      <c r="FBB603" s="270"/>
      <c r="FBC603" s="263"/>
      <c r="FBD603" s="271"/>
      <c r="FBE603" s="271"/>
      <c r="FBF603" s="271"/>
      <c r="FBG603" s="271"/>
      <c r="FBH603" s="271"/>
      <c r="FBI603" s="395"/>
      <c r="FBJ603" s="259"/>
      <c r="FBK603" s="259"/>
      <c r="FBL603" s="394"/>
      <c r="FBM603" s="394"/>
      <c r="FBN603" s="270"/>
      <c r="FBO603" s="263"/>
      <c r="FBP603" s="271"/>
      <c r="FBQ603" s="271"/>
      <c r="FBR603" s="271"/>
      <c r="FBS603" s="271"/>
      <c r="FBT603" s="271"/>
      <c r="FBU603" s="395"/>
      <c r="FBV603" s="259"/>
      <c r="FBW603" s="259"/>
      <c r="FBX603" s="394"/>
      <c r="FBY603" s="394"/>
      <c r="FBZ603" s="270"/>
      <c r="FCA603" s="263"/>
      <c r="FCB603" s="271"/>
      <c r="FCC603" s="271"/>
      <c r="FCD603" s="271"/>
      <c r="FCE603" s="271"/>
      <c r="FCF603" s="271"/>
      <c r="FCG603" s="395"/>
      <c r="FCH603" s="259"/>
      <c r="FCI603" s="259"/>
      <c r="FCJ603" s="394"/>
      <c r="FCK603" s="394"/>
      <c r="FCL603" s="270"/>
      <c r="FCM603" s="263"/>
      <c r="FCN603" s="271"/>
      <c r="FCO603" s="271"/>
      <c r="FCP603" s="271"/>
      <c r="FCQ603" s="271"/>
      <c r="FCR603" s="271"/>
      <c r="FCS603" s="395"/>
      <c r="FCT603" s="259"/>
      <c r="FCU603" s="259"/>
      <c r="FCV603" s="394"/>
      <c r="FCW603" s="394"/>
      <c r="FCX603" s="270"/>
      <c r="FCY603" s="263"/>
      <c r="FCZ603" s="271"/>
      <c r="FDA603" s="271"/>
      <c r="FDB603" s="271"/>
      <c r="FDC603" s="271"/>
      <c r="FDD603" s="271"/>
      <c r="FDE603" s="395"/>
      <c r="FDF603" s="259"/>
      <c r="FDG603" s="259"/>
      <c r="FDH603" s="394"/>
      <c r="FDI603" s="394"/>
      <c r="FDJ603" s="270"/>
      <c r="FDK603" s="263"/>
      <c r="FDL603" s="271"/>
      <c r="FDM603" s="271"/>
      <c r="FDN603" s="271"/>
      <c r="FDO603" s="271"/>
      <c r="FDP603" s="271"/>
      <c r="FDQ603" s="395"/>
      <c r="FDR603" s="259"/>
      <c r="FDS603" s="259"/>
      <c r="FDT603" s="394"/>
      <c r="FDU603" s="394"/>
      <c r="FDV603" s="270"/>
      <c r="FDW603" s="263"/>
      <c r="FDX603" s="271"/>
      <c r="FDY603" s="271"/>
      <c r="FDZ603" s="271"/>
      <c r="FEA603" s="271"/>
      <c r="FEB603" s="271"/>
      <c r="FEC603" s="395"/>
      <c r="FED603" s="259"/>
      <c r="FEE603" s="259"/>
      <c r="FEF603" s="394"/>
      <c r="FEG603" s="394"/>
      <c r="FEH603" s="270"/>
      <c r="FEI603" s="263"/>
      <c r="FEJ603" s="271"/>
      <c r="FEK603" s="271"/>
      <c r="FEL603" s="271"/>
      <c r="FEM603" s="271"/>
      <c r="FEN603" s="271"/>
      <c r="FEO603" s="395"/>
      <c r="FEP603" s="259"/>
      <c r="FEQ603" s="259"/>
      <c r="FER603" s="394"/>
      <c r="FES603" s="394"/>
      <c r="FET603" s="270"/>
      <c r="FEU603" s="263"/>
      <c r="FEV603" s="271"/>
      <c r="FEW603" s="271"/>
      <c r="FEX603" s="271"/>
      <c r="FEY603" s="271"/>
      <c r="FEZ603" s="271"/>
      <c r="FFA603" s="395"/>
      <c r="FFB603" s="259"/>
      <c r="FFC603" s="259"/>
      <c r="FFD603" s="394"/>
      <c r="FFE603" s="394"/>
      <c r="FFF603" s="270"/>
      <c r="FFG603" s="263"/>
      <c r="FFH603" s="271"/>
      <c r="FFI603" s="271"/>
      <c r="FFJ603" s="271"/>
      <c r="FFK603" s="271"/>
      <c r="FFL603" s="271"/>
      <c r="FFM603" s="395"/>
      <c r="FFN603" s="259"/>
      <c r="FFO603" s="259"/>
      <c r="FFP603" s="394"/>
      <c r="FFQ603" s="394"/>
      <c r="FFR603" s="270"/>
      <c r="FFS603" s="263"/>
      <c r="FFT603" s="271"/>
      <c r="FFU603" s="271"/>
      <c r="FFV603" s="271"/>
      <c r="FFW603" s="271"/>
      <c r="FFX603" s="271"/>
      <c r="FFY603" s="395"/>
      <c r="FFZ603" s="259"/>
      <c r="FGA603" s="259"/>
      <c r="FGB603" s="394"/>
      <c r="FGC603" s="394"/>
      <c r="FGD603" s="270"/>
      <c r="FGE603" s="263"/>
      <c r="FGF603" s="271"/>
      <c r="FGG603" s="271"/>
      <c r="FGH603" s="271"/>
      <c r="FGI603" s="271"/>
      <c r="FGJ603" s="271"/>
      <c r="FGK603" s="395"/>
      <c r="FGL603" s="259"/>
      <c r="FGM603" s="259"/>
      <c r="FGN603" s="394"/>
      <c r="FGO603" s="394"/>
      <c r="FGP603" s="270"/>
      <c r="FGQ603" s="263"/>
      <c r="FGR603" s="271"/>
      <c r="FGS603" s="271"/>
      <c r="FGT603" s="271"/>
      <c r="FGU603" s="271"/>
      <c r="FGV603" s="271"/>
      <c r="FGW603" s="395"/>
      <c r="FGX603" s="259"/>
      <c r="FGY603" s="259"/>
      <c r="FGZ603" s="394"/>
      <c r="FHA603" s="394"/>
      <c r="FHB603" s="270"/>
      <c r="FHC603" s="263"/>
      <c r="FHD603" s="271"/>
      <c r="FHE603" s="271"/>
      <c r="FHF603" s="271"/>
      <c r="FHG603" s="271"/>
      <c r="FHH603" s="271"/>
      <c r="FHI603" s="395"/>
      <c r="FHJ603" s="259"/>
      <c r="FHK603" s="259"/>
      <c r="FHL603" s="394"/>
      <c r="FHM603" s="394"/>
      <c r="FHN603" s="270"/>
      <c r="FHO603" s="263"/>
      <c r="FHP603" s="271"/>
      <c r="FHQ603" s="271"/>
      <c r="FHR603" s="271"/>
      <c r="FHS603" s="271"/>
      <c r="FHT603" s="271"/>
      <c r="FHU603" s="395"/>
      <c r="FHV603" s="259"/>
      <c r="FHW603" s="259"/>
      <c r="FHX603" s="394"/>
      <c r="FHY603" s="394"/>
      <c r="FHZ603" s="270"/>
      <c r="FIA603" s="263"/>
      <c r="FIB603" s="271"/>
      <c r="FIC603" s="271"/>
      <c r="FID603" s="271"/>
      <c r="FIE603" s="271"/>
      <c r="FIF603" s="271"/>
      <c r="FIG603" s="395"/>
      <c r="FIH603" s="259"/>
      <c r="FII603" s="259"/>
      <c r="FIJ603" s="394"/>
      <c r="FIK603" s="394"/>
      <c r="FIL603" s="270"/>
      <c r="FIM603" s="263"/>
      <c r="FIN603" s="271"/>
      <c r="FIO603" s="271"/>
      <c r="FIP603" s="271"/>
      <c r="FIQ603" s="271"/>
      <c r="FIR603" s="271"/>
      <c r="FIS603" s="395"/>
      <c r="FIT603" s="259"/>
      <c r="FIU603" s="259"/>
      <c r="FIV603" s="394"/>
      <c r="FIW603" s="394"/>
      <c r="FIX603" s="270"/>
      <c r="FIY603" s="263"/>
      <c r="FIZ603" s="271"/>
      <c r="FJA603" s="271"/>
      <c r="FJB603" s="271"/>
      <c r="FJC603" s="271"/>
      <c r="FJD603" s="271"/>
      <c r="FJE603" s="395"/>
      <c r="FJF603" s="259"/>
      <c r="FJG603" s="259"/>
      <c r="FJH603" s="394"/>
      <c r="FJI603" s="394"/>
      <c r="FJJ603" s="270"/>
      <c r="FJK603" s="263"/>
      <c r="FJL603" s="271"/>
      <c r="FJM603" s="271"/>
      <c r="FJN603" s="271"/>
      <c r="FJO603" s="271"/>
      <c r="FJP603" s="271"/>
      <c r="FJQ603" s="395"/>
      <c r="FJR603" s="259"/>
      <c r="FJS603" s="259"/>
      <c r="FJT603" s="394"/>
      <c r="FJU603" s="394"/>
      <c r="FJV603" s="270"/>
      <c r="FJW603" s="263"/>
      <c r="FJX603" s="271"/>
      <c r="FJY603" s="271"/>
      <c r="FJZ603" s="271"/>
      <c r="FKA603" s="271"/>
      <c r="FKB603" s="271"/>
      <c r="FKC603" s="395"/>
      <c r="FKD603" s="259"/>
      <c r="FKE603" s="259"/>
      <c r="FKF603" s="394"/>
      <c r="FKG603" s="394"/>
      <c r="FKH603" s="270"/>
      <c r="FKI603" s="263"/>
      <c r="FKJ603" s="271"/>
      <c r="FKK603" s="271"/>
      <c r="FKL603" s="271"/>
      <c r="FKM603" s="271"/>
      <c r="FKN603" s="271"/>
      <c r="FKO603" s="395"/>
      <c r="FKP603" s="259"/>
      <c r="FKQ603" s="259"/>
      <c r="FKR603" s="394"/>
      <c r="FKS603" s="394"/>
      <c r="FKT603" s="270"/>
      <c r="FKU603" s="263"/>
      <c r="FKV603" s="271"/>
      <c r="FKW603" s="271"/>
      <c r="FKX603" s="271"/>
      <c r="FKY603" s="271"/>
      <c r="FKZ603" s="271"/>
      <c r="FLA603" s="395"/>
      <c r="FLB603" s="259"/>
      <c r="FLC603" s="259"/>
      <c r="FLD603" s="394"/>
      <c r="FLE603" s="394"/>
      <c r="FLF603" s="270"/>
      <c r="FLG603" s="263"/>
      <c r="FLH603" s="271"/>
      <c r="FLI603" s="271"/>
      <c r="FLJ603" s="271"/>
      <c r="FLK603" s="271"/>
      <c r="FLL603" s="271"/>
      <c r="FLM603" s="395"/>
      <c r="FLN603" s="259"/>
      <c r="FLO603" s="259"/>
      <c r="FLP603" s="394"/>
      <c r="FLQ603" s="394"/>
      <c r="FLR603" s="270"/>
      <c r="FLS603" s="263"/>
      <c r="FLT603" s="271"/>
      <c r="FLU603" s="271"/>
      <c r="FLV603" s="271"/>
      <c r="FLW603" s="271"/>
      <c r="FLX603" s="271"/>
      <c r="FLY603" s="395"/>
      <c r="FLZ603" s="259"/>
      <c r="FMA603" s="259"/>
      <c r="FMB603" s="394"/>
      <c r="FMC603" s="394"/>
      <c r="FMD603" s="270"/>
      <c r="FME603" s="263"/>
      <c r="FMF603" s="271"/>
      <c r="FMG603" s="271"/>
      <c r="FMH603" s="271"/>
      <c r="FMI603" s="271"/>
      <c r="FMJ603" s="271"/>
      <c r="FMK603" s="395"/>
      <c r="FML603" s="259"/>
      <c r="FMM603" s="259"/>
      <c r="FMN603" s="394"/>
      <c r="FMO603" s="394"/>
      <c r="FMP603" s="270"/>
      <c r="FMQ603" s="263"/>
      <c r="FMR603" s="271"/>
      <c r="FMS603" s="271"/>
      <c r="FMT603" s="271"/>
      <c r="FMU603" s="271"/>
      <c r="FMV603" s="271"/>
      <c r="FMW603" s="395"/>
      <c r="FMX603" s="259"/>
      <c r="FMY603" s="259"/>
      <c r="FMZ603" s="394"/>
      <c r="FNA603" s="394"/>
      <c r="FNB603" s="270"/>
      <c r="FNC603" s="263"/>
      <c r="FND603" s="271"/>
      <c r="FNE603" s="271"/>
      <c r="FNF603" s="271"/>
      <c r="FNG603" s="271"/>
      <c r="FNH603" s="271"/>
      <c r="FNI603" s="395"/>
      <c r="FNJ603" s="259"/>
      <c r="FNK603" s="259"/>
      <c r="FNL603" s="394"/>
      <c r="FNM603" s="394"/>
      <c r="FNN603" s="270"/>
      <c r="FNO603" s="263"/>
      <c r="FNP603" s="271"/>
      <c r="FNQ603" s="271"/>
      <c r="FNR603" s="271"/>
      <c r="FNS603" s="271"/>
      <c r="FNT603" s="271"/>
      <c r="FNU603" s="395"/>
      <c r="FNV603" s="259"/>
      <c r="FNW603" s="259"/>
      <c r="FNX603" s="394"/>
      <c r="FNY603" s="394"/>
      <c r="FNZ603" s="270"/>
      <c r="FOA603" s="263"/>
      <c r="FOB603" s="271"/>
      <c r="FOC603" s="271"/>
      <c r="FOD603" s="271"/>
      <c r="FOE603" s="271"/>
      <c r="FOF603" s="271"/>
      <c r="FOG603" s="395"/>
      <c r="FOH603" s="259"/>
      <c r="FOI603" s="259"/>
      <c r="FOJ603" s="394"/>
      <c r="FOK603" s="394"/>
      <c r="FOL603" s="270"/>
      <c r="FOM603" s="263"/>
      <c r="FON603" s="271"/>
      <c r="FOO603" s="271"/>
      <c r="FOP603" s="271"/>
      <c r="FOQ603" s="271"/>
      <c r="FOR603" s="271"/>
      <c r="FOS603" s="395"/>
      <c r="FOT603" s="259"/>
      <c r="FOU603" s="259"/>
      <c r="FOV603" s="394"/>
      <c r="FOW603" s="394"/>
      <c r="FOX603" s="270"/>
      <c r="FOY603" s="263"/>
      <c r="FOZ603" s="271"/>
      <c r="FPA603" s="271"/>
      <c r="FPB603" s="271"/>
      <c r="FPC603" s="271"/>
      <c r="FPD603" s="271"/>
      <c r="FPE603" s="395"/>
      <c r="FPF603" s="259"/>
      <c r="FPG603" s="259"/>
      <c r="FPH603" s="394"/>
      <c r="FPI603" s="394"/>
      <c r="FPJ603" s="270"/>
      <c r="FPK603" s="263"/>
      <c r="FPL603" s="271"/>
      <c r="FPM603" s="271"/>
      <c r="FPN603" s="271"/>
      <c r="FPO603" s="271"/>
      <c r="FPP603" s="271"/>
      <c r="FPQ603" s="395"/>
      <c r="FPR603" s="259"/>
      <c r="FPS603" s="259"/>
      <c r="FPT603" s="394"/>
      <c r="FPU603" s="394"/>
      <c r="FPV603" s="270"/>
      <c r="FPW603" s="263"/>
      <c r="FPX603" s="271"/>
      <c r="FPY603" s="271"/>
      <c r="FPZ603" s="271"/>
      <c r="FQA603" s="271"/>
      <c r="FQB603" s="271"/>
      <c r="FQC603" s="395"/>
      <c r="FQD603" s="259"/>
      <c r="FQE603" s="259"/>
      <c r="FQF603" s="394"/>
      <c r="FQG603" s="394"/>
      <c r="FQH603" s="270"/>
      <c r="FQI603" s="263"/>
      <c r="FQJ603" s="271"/>
      <c r="FQK603" s="271"/>
      <c r="FQL603" s="271"/>
      <c r="FQM603" s="271"/>
      <c r="FQN603" s="271"/>
      <c r="FQO603" s="395"/>
      <c r="FQP603" s="259"/>
      <c r="FQQ603" s="259"/>
      <c r="FQR603" s="394"/>
      <c r="FQS603" s="394"/>
      <c r="FQT603" s="270"/>
      <c r="FQU603" s="263"/>
      <c r="FQV603" s="271"/>
      <c r="FQW603" s="271"/>
      <c r="FQX603" s="271"/>
      <c r="FQY603" s="271"/>
      <c r="FQZ603" s="271"/>
      <c r="FRA603" s="395"/>
      <c r="FRB603" s="259"/>
      <c r="FRC603" s="259"/>
      <c r="FRD603" s="394"/>
      <c r="FRE603" s="394"/>
      <c r="FRF603" s="270"/>
      <c r="FRG603" s="263"/>
      <c r="FRH603" s="271"/>
      <c r="FRI603" s="271"/>
      <c r="FRJ603" s="271"/>
      <c r="FRK603" s="271"/>
      <c r="FRL603" s="271"/>
      <c r="FRM603" s="395"/>
      <c r="FRN603" s="259"/>
      <c r="FRO603" s="259"/>
      <c r="FRP603" s="394"/>
      <c r="FRQ603" s="394"/>
      <c r="FRR603" s="270"/>
      <c r="FRS603" s="263"/>
      <c r="FRT603" s="271"/>
      <c r="FRU603" s="271"/>
      <c r="FRV603" s="271"/>
      <c r="FRW603" s="271"/>
      <c r="FRX603" s="271"/>
      <c r="FRY603" s="395"/>
      <c r="FRZ603" s="259"/>
      <c r="FSA603" s="259"/>
      <c r="FSB603" s="394"/>
      <c r="FSC603" s="394"/>
      <c r="FSD603" s="270"/>
      <c r="FSE603" s="263"/>
      <c r="FSF603" s="271"/>
      <c r="FSG603" s="271"/>
      <c r="FSH603" s="271"/>
      <c r="FSI603" s="271"/>
      <c r="FSJ603" s="271"/>
      <c r="FSK603" s="395"/>
      <c r="FSL603" s="259"/>
      <c r="FSM603" s="259"/>
      <c r="FSN603" s="394"/>
      <c r="FSO603" s="394"/>
      <c r="FSP603" s="270"/>
      <c r="FSQ603" s="263"/>
      <c r="FSR603" s="271"/>
      <c r="FSS603" s="271"/>
      <c r="FST603" s="271"/>
      <c r="FSU603" s="271"/>
      <c r="FSV603" s="271"/>
      <c r="FSW603" s="395"/>
      <c r="FSX603" s="259"/>
      <c r="FSY603" s="259"/>
      <c r="FSZ603" s="394"/>
      <c r="FTA603" s="394"/>
      <c r="FTB603" s="270"/>
      <c r="FTC603" s="263"/>
      <c r="FTD603" s="271"/>
      <c r="FTE603" s="271"/>
      <c r="FTF603" s="271"/>
      <c r="FTG603" s="271"/>
      <c r="FTH603" s="271"/>
      <c r="FTI603" s="395"/>
      <c r="FTJ603" s="259"/>
      <c r="FTK603" s="259"/>
      <c r="FTL603" s="394"/>
      <c r="FTM603" s="394"/>
      <c r="FTN603" s="270"/>
      <c r="FTO603" s="263"/>
      <c r="FTP603" s="271"/>
      <c r="FTQ603" s="271"/>
      <c r="FTR603" s="271"/>
      <c r="FTS603" s="271"/>
      <c r="FTT603" s="271"/>
      <c r="FTU603" s="395"/>
      <c r="FTV603" s="259"/>
      <c r="FTW603" s="259"/>
      <c r="FTX603" s="394"/>
      <c r="FTY603" s="394"/>
      <c r="FTZ603" s="270"/>
      <c r="FUA603" s="263"/>
      <c r="FUB603" s="271"/>
      <c r="FUC603" s="271"/>
      <c r="FUD603" s="271"/>
      <c r="FUE603" s="271"/>
      <c r="FUF603" s="271"/>
      <c r="FUG603" s="395"/>
      <c r="FUH603" s="259"/>
      <c r="FUI603" s="259"/>
      <c r="FUJ603" s="394"/>
      <c r="FUK603" s="394"/>
      <c r="FUL603" s="270"/>
      <c r="FUM603" s="263"/>
      <c r="FUN603" s="271"/>
      <c r="FUO603" s="271"/>
      <c r="FUP603" s="271"/>
      <c r="FUQ603" s="271"/>
      <c r="FUR603" s="271"/>
      <c r="FUS603" s="395"/>
      <c r="FUT603" s="259"/>
      <c r="FUU603" s="259"/>
      <c r="FUV603" s="394"/>
      <c r="FUW603" s="394"/>
      <c r="FUX603" s="270"/>
      <c r="FUY603" s="263"/>
      <c r="FUZ603" s="271"/>
      <c r="FVA603" s="271"/>
      <c r="FVB603" s="271"/>
      <c r="FVC603" s="271"/>
      <c r="FVD603" s="271"/>
      <c r="FVE603" s="395"/>
      <c r="FVF603" s="259"/>
      <c r="FVG603" s="259"/>
      <c r="FVH603" s="394"/>
      <c r="FVI603" s="394"/>
      <c r="FVJ603" s="270"/>
      <c r="FVK603" s="263"/>
      <c r="FVL603" s="271"/>
      <c r="FVM603" s="271"/>
      <c r="FVN603" s="271"/>
      <c r="FVO603" s="271"/>
      <c r="FVP603" s="271"/>
      <c r="FVQ603" s="395"/>
      <c r="FVR603" s="259"/>
      <c r="FVS603" s="259"/>
      <c r="FVT603" s="394"/>
      <c r="FVU603" s="394"/>
      <c r="FVV603" s="270"/>
      <c r="FVW603" s="263"/>
      <c r="FVX603" s="271"/>
      <c r="FVY603" s="271"/>
      <c r="FVZ603" s="271"/>
      <c r="FWA603" s="271"/>
      <c r="FWB603" s="271"/>
      <c r="FWC603" s="395"/>
      <c r="FWD603" s="259"/>
      <c r="FWE603" s="259"/>
      <c r="FWF603" s="394"/>
      <c r="FWG603" s="394"/>
      <c r="FWH603" s="270"/>
      <c r="FWI603" s="263"/>
      <c r="FWJ603" s="271"/>
      <c r="FWK603" s="271"/>
      <c r="FWL603" s="271"/>
      <c r="FWM603" s="271"/>
      <c r="FWN603" s="271"/>
      <c r="FWO603" s="395"/>
      <c r="FWP603" s="259"/>
      <c r="FWQ603" s="259"/>
      <c r="FWR603" s="394"/>
      <c r="FWS603" s="394"/>
      <c r="FWT603" s="270"/>
      <c r="FWU603" s="263"/>
      <c r="FWV603" s="271"/>
      <c r="FWW603" s="271"/>
      <c r="FWX603" s="271"/>
      <c r="FWY603" s="271"/>
      <c r="FWZ603" s="271"/>
      <c r="FXA603" s="395"/>
      <c r="FXB603" s="259"/>
      <c r="FXC603" s="259"/>
      <c r="FXD603" s="394"/>
      <c r="FXE603" s="394"/>
      <c r="FXF603" s="270"/>
      <c r="FXG603" s="263"/>
      <c r="FXH603" s="271"/>
      <c r="FXI603" s="271"/>
      <c r="FXJ603" s="271"/>
      <c r="FXK603" s="271"/>
      <c r="FXL603" s="271"/>
      <c r="FXM603" s="395"/>
      <c r="FXN603" s="259"/>
      <c r="FXO603" s="259"/>
      <c r="FXP603" s="394"/>
      <c r="FXQ603" s="394"/>
      <c r="FXR603" s="270"/>
      <c r="FXS603" s="263"/>
      <c r="FXT603" s="271"/>
      <c r="FXU603" s="271"/>
      <c r="FXV603" s="271"/>
      <c r="FXW603" s="271"/>
      <c r="FXX603" s="271"/>
      <c r="FXY603" s="395"/>
      <c r="FXZ603" s="259"/>
      <c r="FYA603" s="259"/>
      <c r="FYB603" s="394"/>
      <c r="FYC603" s="394"/>
      <c r="FYD603" s="270"/>
      <c r="FYE603" s="263"/>
      <c r="FYF603" s="271"/>
      <c r="FYG603" s="271"/>
      <c r="FYH603" s="271"/>
      <c r="FYI603" s="271"/>
      <c r="FYJ603" s="271"/>
      <c r="FYK603" s="395"/>
      <c r="FYL603" s="259"/>
      <c r="FYM603" s="259"/>
      <c r="FYN603" s="394"/>
      <c r="FYO603" s="394"/>
      <c r="FYP603" s="270"/>
      <c r="FYQ603" s="263"/>
      <c r="FYR603" s="271"/>
      <c r="FYS603" s="271"/>
      <c r="FYT603" s="271"/>
      <c r="FYU603" s="271"/>
      <c r="FYV603" s="271"/>
      <c r="FYW603" s="395"/>
      <c r="FYX603" s="259"/>
      <c r="FYY603" s="259"/>
      <c r="FYZ603" s="394"/>
      <c r="FZA603" s="394"/>
      <c r="FZB603" s="270"/>
      <c r="FZC603" s="263"/>
      <c r="FZD603" s="271"/>
      <c r="FZE603" s="271"/>
      <c r="FZF603" s="271"/>
      <c r="FZG603" s="271"/>
      <c r="FZH603" s="271"/>
      <c r="FZI603" s="395"/>
      <c r="FZJ603" s="259"/>
      <c r="FZK603" s="259"/>
      <c r="FZL603" s="394"/>
      <c r="FZM603" s="394"/>
      <c r="FZN603" s="270"/>
      <c r="FZO603" s="263"/>
      <c r="FZP603" s="271"/>
      <c r="FZQ603" s="271"/>
      <c r="FZR603" s="271"/>
      <c r="FZS603" s="271"/>
      <c r="FZT603" s="271"/>
      <c r="FZU603" s="395"/>
      <c r="FZV603" s="259"/>
      <c r="FZW603" s="259"/>
      <c r="FZX603" s="394"/>
      <c r="FZY603" s="394"/>
      <c r="FZZ603" s="270"/>
      <c r="GAA603" s="263"/>
      <c r="GAB603" s="271"/>
      <c r="GAC603" s="271"/>
      <c r="GAD603" s="271"/>
      <c r="GAE603" s="271"/>
      <c r="GAF603" s="271"/>
      <c r="GAG603" s="395"/>
      <c r="GAH603" s="259"/>
      <c r="GAI603" s="259"/>
      <c r="GAJ603" s="394"/>
      <c r="GAK603" s="394"/>
      <c r="GAL603" s="270"/>
      <c r="GAM603" s="263"/>
      <c r="GAN603" s="271"/>
      <c r="GAO603" s="271"/>
      <c r="GAP603" s="271"/>
      <c r="GAQ603" s="271"/>
      <c r="GAR603" s="271"/>
      <c r="GAS603" s="395"/>
      <c r="GAT603" s="259"/>
      <c r="GAU603" s="259"/>
      <c r="GAV603" s="394"/>
      <c r="GAW603" s="394"/>
      <c r="GAX603" s="270"/>
      <c r="GAY603" s="263"/>
      <c r="GAZ603" s="271"/>
      <c r="GBA603" s="271"/>
      <c r="GBB603" s="271"/>
      <c r="GBC603" s="271"/>
      <c r="GBD603" s="271"/>
      <c r="GBE603" s="395"/>
      <c r="GBF603" s="259"/>
      <c r="GBG603" s="259"/>
      <c r="GBH603" s="394"/>
      <c r="GBI603" s="394"/>
      <c r="GBJ603" s="270"/>
      <c r="GBK603" s="263"/>
      <c r="GBL603" s="271"/>
      <c r="GBM603" s="271"/>
      <c r="GBN603" s="271"/>
      <c r="GBO603" s="271"/>
      <c r="GBP603" s="271"/>
      <c r="GBQ603" s="395"/>
      <c r="GBR603" s="259"/>
      <c r="GBS603" s="259"/>
      <c r="GBT603" s="394"/>
      <c r="GBU603" s="394"/>
      <c r="GBV603" s="270"/>
      <c r="GBW603" s="263"/>
      <c r="GBX603" s="271"/>
      <c r="GBY603" s="271"/>
      <c r="GBZ603" s="271"/>
      <c r="GCA603" s="271"/>
      <c r="GCB603" s="271"/>
      <c r="GCC603" s="395"/>
      <c r="GCD603" s="259"/>
      <c r="GCE603" s="259"/>
      <c r="GCF603" s="394"/>
      <c r="GCG603" s="394"/>
      <c r="GCH603" s="270"/>
      <c r="GCI603" s="263"/>
      <c r="GCJ603" s="271"/>
      <c r="GCK603" s="271"/>
      <c r="GCL603" s="271"/>
      <c r="GCM603" s="271"/>
      <c r="GCN603" s="271"/>
      <c r="GCO603" s="395"/>
      <c r="GCP603" s="259"/>
      <c r="GCQ603" s="259"/>
      <c r="GCR603" s="394"/>
      <c r="GCS603" s="394"/>
      <c r="GCT603" s="270"/>
      <c r="GCU603" s="263"/>
      <c r="GCV603" s="271"/>
      <c r="GCW603" s="271"/>
      <c r="GCX603" s="271"/>
      <c r="GCY603" s="271"/>
      <c r="GCZ603" s="271"/>
      <c r="GDA603" s="395"/>
      <c r="GDB603" s="259"/>
      <c r="GDC603" s="259"/>
      <c r="GDD603" s="394"/>
      <c r="GDE603" s="394"/>
      <c r="GDF603" s="270"/>
      <c r="GDG603" s="263"/>
      <c r="GDH603" s="271"/>
      <c r="GDI603" s="271"/>
      <c r="GDJ603" s="271"/>
      <c r="GDK603" s="271"/>
      <c r="GDL603" s="271"/>
      <c r="GDM603" s="395"/>
      <c r="GDN603" s="259"/>
      <c r="GDO603" s="259"/>
      <c r="GDP603" s="394"/>
      <c r="GDQ603" s="394"/>
      <c r="GDR603" s="270"/>
      <c r="GDS603" s="263"/>
      <c r="GDT603" s="271"/>
      <c r="GDU603" s="271"/>
      <c r="GDV603" s="271"/>
      <c r="GDW603" s="271"/>
      <c r="GDX603" s="271"/>
      <c r="GDY603" s="395"/>
      <c r="GDZ603" s="259"/>
      <c r="GEA603" s="259"/>
      <c r="GEB603" s="394"/>
      <c r="GEC603" s="394"/>
      <c r="GED603" s="270"/>
      <c r="GEE603" s="263"/>
      <c r="GEF603" s="271"/>
      <c r="GEG603" s="271"/>
      <c r="GEH603" s="271"/>
      <c r="GEI603" s="271"/>
      <c r="GEJ603" s="271"/>
      <c r="GEK603" s="395"/>
      <c r="GEL603" s="259"/>
      <c r="GEM603" s="259"/>
      <c r="GEN603" s="394"/>
      <c r="GEO603" s="394"/>
      <c r="GEP603" s="270"/>
      <c r="GEQ603" s="263"/>
      <c r="GER603" s="271"/>
      <c r="GES603" s="271"/>
      <c r="GET603" s="271"/>
      <c r="GEU603" s="271"/>
      <c r="GEV603" s="271"/>
      <c r="GEW603" s="395"/>
      <c r="GEX603" s="259"/>
      <c r="GEY603" s="259"/>
      <c r="GEZ603" s="394"/>
      <c r="GFA603" s="394"/>
      <c r="GFB603" s="270"/>
      <c r="GFC603" s="263"/>
      <c r="GFD603" s="271"/>
      <c r="GFE603" s="271"/>
      <c r="GFF603" s="271"/>
      <c r="GFG603" s="271"/>
      <c r="GFH603" s="271"/>
      <c r="GFI603" s="395"/>
      <c r="GFJ603" s="259"/>
      <c r="GFK603" s="259"/>
      <c r="GFL603" s="394"/>
      <c r="GFM603" s="394"/>
      <c r="GFN603" s="270"/>
      <c r="GFO603" s="263"/>
      <c r="GFP603" s="271"/>
      <c r="GFQ603" s="271"/>
      <c r="GFR603" s="271"/>
      <c r="GFS603" s="271"/>
      <c r="GFT603" s="271"/>
      <c r="GFU603" s="395"/>
      <c r="GFV603" s="259"/>
      <c r="GFW603" s="259"/>
      <c r="GFX603" s="394"/>
      <c r="GFY603" s="394"/>
      <c r="GFZ603" s="270"/>
      <c r="GGA603" s="263"/>
      <c r="GGB603" s="271"/>
      <c r="GGC603" s="271"/>
      <c r="GGD603" s="271"/>
      <c r="GGE603" s="271"/>
      <c r="GGF603" s="271"/>
      <c r="GGG603" s="395"/>
      <c r="GGH603" s="259"/>
      <c r="GGI603" s="259"/>
      <c r="GGJ603" s="394"/>
      <c r="GGK603" s="394"/>
      <c r="GGL603" s="270"/>
      <c r="GGM603" s="263"/>
      <c r="GGN603" s="271"/>
      <c r="GGO603" s="271"/>
      <c r="GGP603" s="271"/>
      <c r="GGQ603" s="271"/>
      <c r="GGR603" s="271"/>
      <c r="GGS603" s="395"/>
      <c r="GGT603" s="259"/>
      <c r="GGU603" s="259"/>
      <c r="GGV603" s="394"/>
      <c r="GGW603" s="394"/>
      <c r="GGX603" s="270"/>
      <c r="GGY603" s="263"/>
      <c r="GGZ603" s="271"/>
      <c r="GHA603" s="271"/>
      <c r="GHB603" s="271"/>
      <c r="GHC603" s="271"/>
      <c r="GHD603" s="271"/>
      <c r="GHE603" s="395"/>
      <c r="GHF603" s="259"/>
      <c r="GHG603" s="259"/>
      <c r="GHH603" s="394"/>
      <c r="GHI603" s="394"/>
      <c r="GHJ603" s="270"/>
      <c r="GHK603" s="263"/>
      <c r="GHL603" s="271"/>
      <c r="GHM603" s="271"/>
      <c r="GHN603" s="271"/>
      <c r="GHO603" s="271"/>
      <c r="GHP603" s="271"/>
      <c r="GHQ603" s="395"/>
      <c r="GHR603" s="259"/>
      <c r="GHS603" s="259"/>
      <c r="GHT603" s="394"/>
      <c r="GHU603" s="394"/>
      <c r="GHV603" s="270"/>
      <c r="GHW603" s="263"/>
      <c r="GHX603" s="271"/>
      <c r="GHY603" s="271"/>
      <c r="GHZ603" s="271"/>
      <c r="GIA603" s="271"/>
      <c r="GIB603" s="271"/>
      <c r="GIC603" s="395"/>
      <c r="GID603" s="259"/>
      <c r="GIE603" s="259"/>
      <c r="GIF603" s="394"/>
      <c r="GIG603" s="394"/>
      <c r="GIH603" s="270"/>
      <c r="GII603" s="263"/>
      <c r="GIJ603" s="271"/>
      <c r="GIK603" s="271"/>
      <c r="GIL603" s="271"/>
      <c r="GIM603" s="271"/>
      <c r="GIN603" s="271"/>
      <c r="GIO603" s="395"/>
      <c r="GIP603" s="259"/>
      <c r="GIQ603" s="259"/>
      <c r="GIR603" s="394"/>
      <c r="GIS603" s="394"/>
      <c r="GIT603" s="270"/>
      <c r="GIU603" s="263"/>
      <c r="GIV603" s="271"/>
      <c r="GIW603" s="271"/>
      <c r="GIX603" s="271"/>
      <c r="GIY603" s="271"/>
      <c r="GIZ603" s="271"/>
      <c r="GJA603" s="395"/>
      <c r="GJB603" s="259"/>
      <c r="GJC603" s="259"/>
      <c r="GJD603" s="394"/>
      <c r="GJE603" s="394"/>
      <c r="GJF603" s="270"/>
      <c r="GJG603" s="263"/>
      <c r="GJH603" s="271"/>
      <c r="GJI603" s="271"/>
      <c r="GJJ603" s="271"/>
      <c r="GJK603" s="271"/>
      <c r="GJL603" s="271"/>
      <c r="GJM603" s="395"/>
      <c r="GJN603" s="259"/>
      <c r="GJO603" s="259"/>
      <c r="GJP603" s="394"/>
      <c r="GJQ603" s="394"/>
      <c r="GJR603" s="270"/>
      <c r="GJS603" s="263"/>
      <c r="GJT603" s="271"/>
      <c r="GJU603" s="271"/>
      <c r="GJV603" s="271"/>
      <c r="GJW603" s="271"/>
      <c r="GJX603" s="271"/>
      <c r="GJY603" s="395"/>
      <c r="GJZ603" s="259"/>
      <c r="GKA603" s="259"/>
      <c r="GKB603" s="394"/>
      <c r="GKC603" s="394"/>
      <c r="GKD603" s="270"/>
      <c r="GKE603" s="263"/>
      <c r="GKF603" s="271"/>
      <c r="GKG603" s="271"/>
      <c r="GKH603" s="271"/>
      <c r="GKI603" s="271"/>
      <c r="GKJ603" s="271"/>
      <c r="GKK603" s="395"/>
      <c r="GKL603" s="259"/>
      <c r="GKM603" s="259"/>
      <c r="GKN603" s="394"/>
      <c r="GKO603" s="394"/>
      <c r="GKP603" s="270"/>
      <c r="GKQ603" s="263"/>
      <c r="GKR603" s="271"/>
      <c r="GKS603" s="271"/>
      <c r="GKT603" s="271"/>
      <c r="GKU603" s="271"/>
      <c r="GKV603" s="271"/>
      <c r="GKW603" s="395"/>
      <c r="GKX603" s="259"/>
      <c r="GKY603" s="259"/>
      <c r="GKZ603" s="394"/>
      <c r="GLA603" s="394"/>
      <c r="GLB603" s="270"/>
      <c r="GLC603" s="263"/>
      <c r="GLD603" s="271"/>
      <c r="GLE603" s="271"/>
      <c r="GLF603" s="271"/>
      <c r="GLG603" s="271"/>
      <c r="GLH603" s="271"/>
      <c r="GLI603" s="395"/>
      <c r="GLJ603" s="259"/>
      <c r="GLK603" s="259"/>
      <c r="GLL603" s="394"/>
      <c r="GLM603" s="394"/>
      <c r="GLN603" s="270"/>
      <c r="GLO603" s="263"/>
      <c r="GLP603" s="271"/>
      <c r="GLQ603" s="271"/>
      <c r="GLR603" s="271"/>
      <c r="GLS603" s="271"/>
      <c r="GLT603" s="271"/>
      <c r="GLU603" s="395"/>
      <c r="GLV603" s="259"/>
      <c r="GLW603" s="259"/>
      <c r="GLX603" s="394"/>
      <c r="GLY603" s="394"/>
      <c r="GLZ603" s="270"/>
      <c r="GMA603" s="263"/>
      <c r="GMB603" s="271"/>
      <c r="GMC603" s="271"/>
      <c r="GMD603" s="271"/>
      <c r="GME603" s="271"/>
      <c r="GMF603" s="271"/>
      <c r="GMG603" s="395"/>
      <c r="GMH603" s="259"/>
      <c r="GMI603" s="259"/>
      <c r="GMJ603" s="394"/>
      <c r="GMK603" s="394"/>
      <c r="GML603" s="270"/>
      <c r="GMM603" s="263"/>
      <c r="GMN603" s="271"/>
      <c r="GMO603" s="271"/>
      <c r="GMP603" s="271"/>
      <c r="GMQ603" s="271"/>
      <c r="GMR603" s="271"/>
      <c r="GMS603" s="395"/>
      <c r="GMT603" s="259"/>
      <c r="GMU603" s="259"/>
      <c r="GMV603" s="394"/>
      <c r="GMW603" s="394"/>
      <c r="GMX603" s="270"/>
      <c r="GMY603" s="263"/>
      <c r="GMZ603" s="271"/>
      <c r="GNA603" s="271"/>
      <c r="GNB603" s="271"/>
      <c r="GNC603" s="271"/>
      <c r="GND603" s="271"/>
      <c r="GNE603" s="395"/>
      <c r="GNF603" s="259"/>
      <c r="GNG603" s="259"/>
      <c r="GNH603" s="394"/>
      <c r="GNI603" s="394"/>
      <c r="GNJ603" s="270"/>
      <c r="GNK603" s="263"/>
      <c r="GNL603" s="271"/>
      <c r="GNM603" s="271"/>
      <c r="GNN603" s="271"/>
      <c r="GNO603" s="271"/>
      <c r="GNP603" s="271"/>
      <c r="GNQ603" s="395"/>
      <c r="GNR603" s="259"/>
      <c r="GNS603" s="259"/>
      <c r="GNT603" s="394"/>
      <c r="GNU603" s="394"/>
      <c r="GNV603" s="270"/>
      <c r="GNW603" s="263"/>
      <c r="GNX603" s="271"/>
      <c r="GNY603" s="271"/>
      <c r="GNZ603" s="271"/>
      <c r="GOA603" s="271"/>
      <c r="GOB603" s="271"/>
      <c r="GOC603" s="395"/>
      <c r="GOD603" s="259"/>
      <c r="GOE603" s="259"/>
      <c r="GOF603" s="394"/>
      <c r="GOG603" s="394"/>
      <c r="GOH603" s="270"/>
      <c r="GOI603" s="263"/>
      <c r="GOJ603" s="271"/>
      <c r="GOK603" s="271"/>
      <c r="GOL603" s="271"/>
      <c r="GOM603" s="271"/>
      <c r="GON603" s="271"/>
      <c r="GOO603" s="395"/>
      <c r="GOP603" s="259"/>
      <c r="GOQ603" s="259"/>
      <c r="GOR603" s="394"/>
      <c r="GOS603" s="394"/>
      <c r="GOT603" s="270"/>
      <c r="GOU603" s="263"/>
      <c r="GOV603" s="271"/>
      <c r="GOW603" s="271"/>
      <c r="GOX603" s="271"/>
      <c r="GOY603" s="271"/>
      <c r="GOZ603" s="271"/>
      <c r="GPA603" s="395"/>
      <c r="GPB603" s="259"/>
      <c r="GPC603" s="259"/>
      <c r="GPD603" s="394"/>
      <c r="GPE603" s="394"/>
      <c r="GPF603" s="270"/>
      <c r="GPG603" s="263"/>
      <c r="GPH603" s="271"/>
      <c r="GPI603" s="271"/>
      <c r="GPJ603" s="271"/>
      <c r="GPK603" s="271"/>
      <c r="GPL603" s="271"/>
      <c r="GPM603" s="395"/>
      <c r="GPN603" s="259"/>
      <c r="GPO603" s="259"/>
      <c r="GPP603" s="394"/>
      <c r="GPQ603" s="394"/>
      <c r="GPR603" s="270"/>
      <c r="GPS603" s="263"/>
      <c r="GPT603" s="271"/>
      <c r="GPU603" s="271"/>
      <c r="GPV603" s="271"/>
      <c r="GPW603" s="271"/>
      <c r="GPX603" s="271"/>
      <c r="GPY603" s="395"/>
      <c r="GPZ603" s="259"/>
      <c r="GQA603" s="259"/>
      <c r="GQB603" s="394"/>
      <c r="GQC603" s="394"/>
      <c r="GQD603" s="270"/>
      <c r="GQE603" s="263"/>
      <c r="GQF603" s="271"/>
      <c r="GQG603" s="271"/>
      <c r="GQH603" s="271"/>
      <c r="GQI603" s="271"/>
      <c r="GQJ603" s="271"/>
      <c r="GQK603" s="395"/>
      <c r="GQL603" s="259"/>
      <c r="GQM603" s="259"/>
      <c r="GQN603" s="394"/>
      <c r="GQO603" s="394"/>
      <c r="GQP603" s="270"/>
      <c r="GQQ603" s="263"/>
      <c r="GQR603" s="271"/>
      <c r="GQS603" s="271"/>
      <c r="GQT603" s="271"/>
      <c r="GQU603" s="271"/>
      <c r="GQV603" s="271"/>
      <c r="GQW603" s="395"/>
      <c r="GQX603" s="259"/>
      <c r="GQY603" s="259"/>
      <c r="GQZ603" s="394"/>
      <c r="GRA603" s="394"/>
      <c r="GRB603" s="270"/>
      <c r="GRC603" s="263"/>
      <c r="GRD603" s="271"/>
      <c r="GRE603" s="271"/>
      <c r="GRF603" s="271"/>
      <c r="GRG603" s="271"/>
      <c r="GRH603" s="271"/>
      <c r="GRI603" s="395"/>
      <c r="GRJ603" s="259"/>
      <c r="GRK603" s="259"/>
      <c r="GRL603" s="394"/>
      <c r="GRM603" s="394"/>
      <c r="GRN603" s="270"/>
      <c r="GRO603" s="263"/>
      <c r="GRP603" s="271"/>
      <c r="GRQ603" s="271"/>
      <c r="GRR603" s="271"/>
      <c r="GRS603" s="271"/>
      <c r="GRT603" s="271"/>
      <c r="GRU603" s="395"/>
      <c r="GRV603" s="259"/>
      <c r="GRW603" s="259"/>
      <c r="GRX603" s="394"/>
      <c r="GRY603" s="394"/>
      <c r="GRZ603" s="270"/>
      <c r="GSA603" s="263"/>
      <c r="GSB603" s="271"/>
      <c r="GSC603" s="271"/>
      <c r="GSD603" s="271"/>
      <c r="GSE603" s="271"/>
      <c r="GSF603" s="271"/>
      <c r="GSG603" s="395"/>
      <c r="GSH603" s="259"/>
      <c r="GSI603" s="259"/>
      <c r="GSJ603" s="394"/>
      <c r="GSK603" s="394"/>
      <c r="GSL603" s="270"/>
      <c r="GSM603" s="263"/>
      <c r="GSN603" s="271"/>
      <c r="GSO603" s="271"/>
      <c r="GSP603" s="271"/>
      <c r="GSQ603" s="271"/>
      <c r="GSR603" s="271"/>
      <c r="GSS603" s="395"/>
      <c r="GST603" s="259"/>
      <c r="GSU603" s="259"/>
      <c r="GSV603" s="394"/>
      <c r="GSW603" s="394"/>
      <c r="GSX603" s="270"/>
      <c r="GSY603" s="263"/>
      <c r="GSZ603" s="271"/>
      <c r="GTA603" s="271"/>
      <c r="GTB603" s="271"/>
      <c r="GTC603" s="271"/>
      <c r="GTD603" s="271"/>
      <c r="GTE603" s="395"/>
      <c r="GTF603" s="259"/>
      <c r="GTG603" s="259"/>
      <c r="GTH603" s="394"/>
      <c r="GTI603" s="394"/>
      <c r="GTJ603" s="270"/>
      <c r="GTK603" s="263"/>
      <c r="GTL603" s="271"/>
      <c r="GTM603" s="271"/>
      <c r="GTN603" s="271"/>
      <c r="GTO603" s="271"/>
      <c r="GTP603" s="271"/>
      <c r="GTQ603" s="395"/>
      <c r="GTR603" s="259"/>
      <c r="GTS603" s="259"/>
      <c r="GTT603" s="394"/>
      <c r="GTU603" s="394"/>
      <c r="GTV603" s="270"/>
      <c r="GTW603" s="263"/>
      <c r="GTX603" s="271"/>
      <c r="GTY603" s="271"/>
      <c r="GTZ603" s="271"/>
      <c r="GUA603" s="271"/>
      <c r="GUB603" s="271"/>
      <c r="GUC603" s="395"/>
      <c r="GUD603" s="259"/>
      <c r="GUE603" s="259"/>
      <c r="GUF603" s="394"/>
      <c r="GUG603" s="394"/>
      <c r="GUH603" s="270"/>
      <c r="GUI603" s="263"/>
      <c r="GUJ603" s="271"/>
      <c r="GUK603" s="271"/>
      <c r="GUL603" s="271"/>
      <c r="GUM603" s="271"/>
      <c r="GUN603" s="271"/>
      <c r="GUO603" s="395"/>
      <c r="GUP603" s="259"/>
      <c r="GUQ603" s="259"/>
      <c r="GUR603" s="394"/>
      <c r="GUS603" s="394"/>
      <c r="GUT603" s="270"/>
      <c r="GUU603" s="263"/>
      <c r="GUV603" s="271"/>
      <c r="GUW603" s="271"/>
      <c r="GUX603" s="271"/>
      <c r="GUY603" s="271"/>
      <c r="GUZ603" s="271"/>
      <c r="GVA603" s="395"/>
      <c r="GVB603" s="259"/>
      <c r="GVC603" s="259"/>
      <c r="GVD603" s="394"/>
      <c r="GVE603" s="394"/>
      <c r="GVF603" s="270"/>
      <c r="GVG603" s="263"/>
      <c r="GVH603" s="271"/>
      <c r="GVI603" s="271"/>
      <c r="GVJ603" s="271"/>
      <c r="GVK603" s="271"/>
      <c r="GVL603" s="271"/>
      <c r="GVM603" s="395"/>
      <c r="GVN603" s="259"/>
      <c r="GVO603" s="259"/>
      <c r="GVP603" s="394"/>
      <c r="GVQ603" s="394"/>
      <c r="GVR603" s="270"/>
      <c r="GVS603" s="263"/>
      <c r="GVT603" s="271"/>
      <c r="GVU603" s="271"/>
      <c r="GVV603" s="271"/>
      <c r="GVW603" s="271"/>
      <c r="GVX603" s="271"/>
      <c r="GVY603" s="395"/>
      <c r="GVZ603" s="259"/>
      <c r="GWA603" s="259"/>
      <c r="GWB603" s="394"/>
      <c r="GWC603" s="394"/>
      <c r="GWD603" s="270"/>
      <c r="GWE603" s="263"/>
      <c r="GWF603" s="271"/>
      <c r="GWG603" s="271"/>
      <c r="GWH603" s="271"/>
      <c r="GWI603" s="271"/>
      <c r="GWJ603" s="271"/>
      <c r="GWK603" s="395"/>
      <c r="GWL603" s="259"/>
      <c r="GWM603" s="259"/>
      <c r="GWN603" s="394"/>
      <c r="GWO603" s="394"/>
      <c r="GWP603" s="270"/>
      <c r="GWQ603" s="263"/>
      <c r="GWR603" s="271"/>
      <c r="GWS603" s="271"/>
      <c r="GWT603" s="271"/>
      <c r="GWU603" s="271"/>
      <c r="GWV603" s="271"/>
      <c r="GWW603" s="395"/>
      <c r="GWX603" s="259"/>
      <c r="GWY603" s="259"/>
      <c r="GWZ603" s="394"/>
      <c r="GXA603" s="394"/>
      <c r="GXB603" s="270"/>
      <c r="GXC603" s="263"/>
      <c r="GXD603" s="271"/>
      <c r="GXE603" s="271"/>
      <c r="GXF603" s="271"/>
      <c r="GXG603" s="271"/>
      <c r="GXH603" s="271"/>
      <c r="GXI603" s="395"/>
      <c r="GXJ603" s="259"/>
      <c r="GXK603" s="259"/>
      <c r="GXL603" s="394"/>
      <c r="GXM603" s="394"/>
      <c r="GXN603" s="270"/>
      <c r="GXO603" s="263"/>
      <c r="GXP603" s="271"/>
      <c r="GXQ603" s="271"/>
      <c r="GXR603" s="271"/>
      <c r="GXS603" s="271"/>
      <c r="GXT603" s="271"/>
      <c r="GXU603" s="395"/>
      <c r="GXV603" s="259"/>
      <c r="GXW603" s="259"/>
      <c r="GXX603" s="394"/>
      <c r="GXY603" s="394"/>
      <c r="GXZ603" s="270"/>
      <c r="GYA603" s="263"/>
      <c r="GYB603" s="271"/>
      <c r="GYC603" s="271"/>
      <c r="GYD603" s="271"/>
      <c r="GYE603" s="271"/>
      <c r="GYF603" s="271"/>
      <c r="GYG603" s="395"/>
      <c r="GYH603" s="259"/>
      <c r="GYI603" s="259"/>
      <c r="GYJ603" s="394"/>
      <c r="GYK603" s="394"/>
      <c r="GYL603" s="270"/>
      <c r="GYM603" s="263"/>
      <c r="GYN603" s="271"/>
      <c r="GYO603" s="271"/>
      <c r="GYP603" s="271"/>
      <c r="GYQ603" s="271"/>
      <c r="GYR603" s="271"/>
      <c r="GYS603" s="395"/>
      <c r="GYT603" s="259"/>
      <c r="GYU603" s="259"/>
      <c r="GYV603" s="394"/>
      <c r="GYW603" s="394"/>
      <c r="GYX603" s="270"/>
      <c r="GYY603" s="263"/>
      <c r="GYZ603" s="271"/>
      <c r="GZA603" s="271"/>
      <c r="GZB603" s="271"/>
      <c r="GZC603" s="271"/>
      <c r="GZD603" s="271"/>
      <c r="GZE603" s="395"/>
      <c r="GZF603" s="259"/>
      <c r="GZG603" s="259"/>
      <c r="GZH603" s="394"/>
      <c r="GZI603" s="394"/>
      <c r="GZJ603" s="270"/>
      <c r="GZK603" s="263"/>
      <c r="GZL603" s="271"/>
      <c r="GZM603" s="271"/>
      <c r="GZN603" s="271"/>
      <c r="GZO603" s="271"/>
      <c r="GZP603" s="271"/>
      <c r="GZQ603" s="395"/>
      <c r="GZR603" s="259"/>
      <c r="GZS603" s="259"/>
      <c r="GZT603" s="394"/>
      <c r="GZU603" s="394"/>
      <c r="GZV603" s="270"/>
      <c r="GZW603" s="263"/>
      <c r="GZX603" s="271"/>
      <c r="GZY603" s="271"/>
      <c r="GZZ603" s="271"/>
      <c r="HAA603" s="271"/>
      <c r="HAB603" s="271"/>
      <c r="HAC603" s="395"/>
      <c r="HAD603" s="259"/>
      <c r="HAE603" s="259"/>
      <c r="HAF603" s="394"/>
      <c r="HAG603" s="394"/>
      <c r="HAH603" s="270"/>
      <c r="HAI603" s="263"/>
      <c r="HAJ603" s="271"/>
      <c r="HAK603" s="271"/>
      <c r="HAL603" s="271"/>
      <c r="HAM603" s="271"/>
      <c r="HAN603" s="271"/>
      <c r="HAO603" s="395"/>
      <c r="HAP603" s="259"/>
      <c r="HAQ603" s="259"/>
      <c r="HAR603" s="394"/>
      <c r="HAS603" s="394"/>
      <c r="HAT603" s="270"/>
      <c r="HAU603" s="263"/>
      <c r="HAV603" s="271"/>
      <c r="HAW603" s="271"/>
      <c r="HAX603" s="271"/>
      <c r="HAY603" s="271"/>
      <c r="HAZ603" s="271"/>
      <c r="HBA603" s="395"/>
      <c r="HBB603" s="259"/>
      <c r="HBC603" s="259"/>
      <c r="HBD603" s="394"/>
      <c r="HBE603" s="394"/>
      <c r="HBF603" s="270"/>
      <c r="HBG603" s="263"/>
      <c r="HBH603" s="271"/>
      <c r="HBI603" s="271"/>
      <c r="HBJ603" s="271"/>
      <c r="HBK603" s="271"/>
      <c r="HBL603" s="271"/>
      <c r="HBM603" s="395"/>
      <c r="HBN603" s="259"/>
      <c r="HBO603" s="259"/>
      <c r="HBP603" s="394"/>
      <c r="HBQ603" s="394"/>
      <c r="HBR603" s="270"/>
      <c r="HBS603" s="263"/>
      <c r="HBT603" s="271"/>
      <c r="HBU603" s="271"/>
      <c r="HBV603" s="271"/>
      <c r="HBW603" s="271"/>
      <c r="HBX603" s="271"/>
      <c r="HBY603" s="395"/>
      <c r="HBZ603" s="259"/>
      <c r="HCA603" s="259"/>
      <c r="HCB603" s="394"/>
      <c r="HCC603" s="394"/>
      <c r="HCD603" s="270"/>
      <c r="HCE603" s="263"/>
      <c r="HCF603" s="271"/>
      <c r="HCG603" s="271"/>
      <c r="HCH603" s="271"/>
      <c r="HCI603" s="271"/>
      <c r="HCJ603" s="271"/>
      <c r="HCK603" s="395"/>
      <c r="HCL603" s="259"/>
      <c r="HCM603" s="259"/>
      <c r="HCN603" s="394"/>
      <c r="HCO603" s="394"/>
      <c r="HCP603" s="270"/>
      <c r="HCQ603" s="263"/>
      <c r="HCR603" s="271"/>
      <c r="HCS603" s="271"/>
      <c r="HCT603" s="271"/>
      <c r="HCU603" s="271"/>
      <c r="HCV603" s="271"/>
      <c r="HCW603" s="395"/>
      <c r="HCX603" s="259"/>
      <c r="HCY603" s="259"/>
      <c r="HCZ603" s="394"/>
      <c r="HDA603" s="394"/>
      <c r="HDB603" s="270"/>
      <c r="HDC603" s="263"/>
      <c r="HDD603" s="271"/>
      <c r="HDE603" s="271"/>
      <c r="HDF603" s="271"/>
      <c r="HDG603" s="271"/>
      <c r="HDH603" s="271"/>
      <c r="HDI603" s="395"/>
      <c r="HDJ603" s="259"/>
      <c r="HDK603" s="259"/>
      <c r="HDL603" s="394"/>
      <c r="HDM603" s="394"/>
      <c r="HDN603" s="270"/>
      <c r="HDO603" s="263"/>
      <c r="HDP603" s="271"/>
      <c r="HDQ603" s="271"/>
      <c r="HDR603" s="271"/>
      <c r="HDS603" s="271"/>
      <c r="HDT603" s="271"/>
      <c r="HDU603" s="395"/>
      <c r="HDV603" s="259"/>
      <c r="HDW603" s="259"/>
      <c r="HDX603" s="394"/>
      <c r="HDY603" s="394"/>
      <c r="HDZ603" s="270"/>
      <c r="HEA603" s="263"/>
      <c r="HEB603" s="271"/>
      <c r="HEC603" s="271"/>
      <c r="HED603" s="271"/>
      <c r="HEE603" s="271"/>
      <c r="HEF603" s="271"/>
      <c r="HEG603" s="395"/>
      <c r="HEH603" s="259"/>
      <c r="HEI603" s="259"/>
      <c r="HEJ603" s="394"/>
      <c r="HEK603" s="394"/>
      <c r="HEL603" s="270"/>
      <c r="HEM603" s="263"/>
      <c r="HEN603" s="271"/>
      <c r="HEO603" s="271"/>
      <c r="HEP603" s="271"/>
      <c r="HEQ603" s="271"/>
      <c r="HER603" s="271"/>
      <c r="HES603" s="395"/>
      <c r="HET603" s="259"/>
      <c r="HEU603" s="259"/>
      <c r="HEV603" s="394"/>
      <c r="HEW603" s="394"/>
      <c r="HEX603" s="270"/>
      <c r="HEY603" s="263"/>
      <c r="HEZ603" s="271"/>
      <c r="HFA603" s="271"/>
      <c r="HFB603" s="271"/>
      <c r="HFC603" s="271"/>
      <c r="HFD603" s="271"/>
      <c r="HFE603" s="395"/>
      <c r="HFF603" s="259"/>
      <c r="HFG603" s="259"/>
      <c r="HFH603" s="394"/>
      <c r="HFI603" s="394"/>
      <c r="HFJ603" s="270"/>
      <c r="HFK603" s="263"/>
      <c r="HFL603" s="271"/>
      <c r="HFM603" s="271"/>
      <c r="HFN603" s="271"/>
      <c r="HFO603" s="271"/>
      <c r="HFP603" s="271"/>
      <c r="HFQ603" s="395"/>
      <c r="HFR603" s="259"/>
      <c r="HFS603" s="259"/>
      <c r="HFT603" s="394"/>
      <c r="HFU603" s="394"/>
      <c r="HFV603" s="270"/>
      <c r="HFW603" s="263"/>
      <c r="HFX603" s="271"/>
      <c r="HFY603" s="271"/>
      <c r="HFZ603" s="271"/>
      <c r="HGA603" s="271"/>
      <c r="HGB603" s="271"/>
      <c r="HGC603" s="395"/>
      <c r="HGD603" s="259"/>
      <c r="HGE603" s="259"/>
      <c r="HGF603" s="394"/>
      <c r="HGG603" s="394"/>
      <c r="HGH603" s="270"/>
      <c r="HGI603" s="263"/>
      <c r="HGJ603" s="271"/>
      <c r="HGK603" s="271"/>
      <c r="HGL603" s="271"/>
      <c r="HGM603" s="271"/>
      <c r="HGN603" s="271"/>
      <c r="HGO603" s="395"/>
      <c r="HGP603" s="259"/>
      <c r="HGQ603" s="259"/>
      <c r="HGR603" s="394"/>
      <c r="HGS603" s="394"/>
      <c r="HGT603" s="270"/>
      <c r="HGU603" s="263"/>
      <c r="HGV603" s="271"/>
      <c r="HGW603" s="271"/>
      <c r="HGX603" s="271"/>
      <c r="HGY603" s="271"/>
      <c r="HGZ603" s="271"/>
      <c r="HHA603" s="395"/>
      <c r="HHB603" s="259"/>
      <c r="HHC603" s="259"/>
      <c r="HHD603" s="394"/>
      <c r="HHE603" s="394"/>
      <c r="HHF603" s="270"/>
      <c r="HHG603" s="263"/>
      <c r="HHH603" s="271"/>
      <c r="HHI603" s="271"/>
      <c r="HHJ603" s="271"/>
      <c r="HHK603" s="271"/>
      <c r="HHL603" s="271"/>
      <c r="HHM603" s="395"/>
      <c r="HHN603" s="259"/>
      <c r="HHO603" s="259"/>
      <c r="HHP603" s="394"/>
      <c r="HHQ603" s="394"/>
      <c r="HHR603" s="270"/>
      <c r="HHS603" s="263"/>
      <c r="HHT603" s="271"/>
      <c r="HHU603" s="271"/>
      <c r="HHV603" s="271"/>
      <c r="HHW603" s="271"/>
      <c r="HHX603" s="271"/>
      <c r="HHY603" s="395"/>
      <c r="HHZ603" s="259"/>
      <c r="HIA603" s="259"/>
      <c r="HIB603" s="394"/>
      <c r="HIC603" s="394"/>
      <c r="HID603" s="270"/>
      <c r="HIE603" s="263"/>
      <c r="HIF603" s="271"/>
      <c r="HIG603" s="271"/>
      <c r="HIH603" s="271"/>
      <c r="HII603" s="271"/>
      <c r="HIJ603" s="271"/>
      <c r="HIK603" s="395"/>
      <c r="HIL603" s="259"/>
      <c r="HIM603" s="259"/>
      <c r="HIN603" s="394"/>
      <c r="HIO603" s="394"/>
      <c r="HIP603" s="270"/>
      <c r="HIQ603" s="263"/>
      <c r="HIR603" s="271"/>
      <c r="HIS603" s="271"/>
      <c r="HIT603" s="271"/>
      <c r="HIU603" s="271"/>
      <c r="HIV603" s="271"/>
      <c r="HIW603" s="395"/>
      <c r="HIX603" s="259"/>
      <c r="HIY603" s="259"/>
      <c r="HIZ603" s="394"/>
      <c r="HJA603" s="394"/>
      <c r="HJB603" s="270"/>
      <c r="HJC603" s="263"/>
      <c r="HJD603" s="271"/>
      <c r="HJE603" s="271"/>
      <c r="HJF603" s="271"/>
      <c r="HJG603" s="271"/>
      <c r="HJH603" s="271"/>
      <c r="HJI603" s="395"/>
      <c r="HJJ603" s="259"/>
      <c r="HJK603" s="259"/>
      <c r="HJL603" s="394"/>
      <c r="HJM603" s="394"/>
      <c r="HJN603" s="270"/>
      <c r="HJO603" s="263"/>
      <c r="HJP603" s="271"/>
      <c r="HJQ603" s="271"/>
      <c r="HJR603" s="271"/>
      <c r="HJS603" s="271"/>
      <c r="HJT603" s="271"/>
      <c r="HJU603" s="395"/>
      <c r="HJV603" s="259"/>
      <c r="HJW603" s="259"/>
      <c r="HJX603" s="394"/>
      <c r="HJY603" s="394"/>
      <c r="HJZ603" s="270"/>
      <c r="HKA603" s="263"/>
      <c r="HKB603" s="271"/>
      <c r="HKC603" s="271"/>
      <c r="HKD603" s="271"/>
      <c r="HKE603" s="271"/>
      <c r="HKF603" s="271"/>
      <c r="HKG603" s="395"/>
      <c r="HKH603" s="259"/>
      <c r="HKI603" s="259"/>
      <c r="HKJ603" s="394"/>
      <c r="HKK603" s="394"/>
      <c r="HKL603" s="270"/>
      <c r="HKM603" s="263"/>
      <c r="HKN603" s="271"/>
      <c r="HKO603" s="271"/>
      <c r="HKP603" s="271"/>
      <c r="HKQ603" s="271"/>
      <c r="HKR603" s="271"/>
      <c r="HKS603" s="395"/>
      <c r="HKT603" s="259"/>
      <c r="HKU603" s="259"/>
      <c r="HKV603" s="394"/>
      <c r="HKW603" s="394"/>
      <c r="HKX603" s="270"/>
      <c r="HKY603" s="263"/>
      <c r="HKZ603" s="271"/>
      <c r="HLA603" s="271"/>
      <c r="HLB603" s="271"/>
      <c r="HLC603" s="271"/>
      <c r="HLD603" s="271"/>
      <c r="HLE603" s="395"/>
      <c r="HLF603" s="259"/>
      <c r="HLG603" s="259"/>
      <c r="HLH603" s="394"/>
      <c r="HLI603" s="394"/>
      <c r="HLJ603" s="270"/>
      <c r="HLK603" s="263"/>
      <c r="HLL603" s="271"/>
      <c r="HLM603" s="271"/>
      <c r="HLN603" s="271"/>
      <c r="HLO603" s="271"/>
      <c r="HLP603" s="271"/>
      <c r="HLQ603" s="395"/>
      <c r="HLR603" s="259"/>
      <c r="HLS603" s="259"/>
      <c r="HLT603" s="394"/>
      <c r="HLU603" s="394"/>
      <c r="HLV603" s="270"/>
      <c r="HLW603" s="263"/>
      <c r="HLX603" s="271"/>
      <c r="HLY603" s="271"/>
      <c r="HLZ603" s="271"/>
      <c r="HMA603" s="271"/>
      <c r="HMB603" s="271"/>
      <c r="HMC603" s="395"/>
      <c r="HMD603" s="259"/>
      <c r="HME603" s="259"/>
      <c r="HMF603" s="394"/>
      <c r="HMG603" s="394"/>
      <c r="HMH603" s="270"/>
      <c r="HMI603" s="263"/>
      <c r="HMJ603" s="271"/>
      <c r="HMK603" s="271"/>
      <c r="HML603" s="271"/>
      <c r="HMM603" s="271"/>
      <c r="HMN603" s="271"/>
      <c r="HMO603" s="395"/>
      <c r="HMP603" s="259"/>
      <c r="HMQ603" s="259"/>
      <c r="HMR603" s="394"/>
      <c r="HMS603" s="394"/>
      <c r="HMT603" s="270"/>
      <c r="HMU603" s="263"/>
      <c r="HMV603" s="271"/>
      <c r="HMW603" s="271"/>
      <c r="HMX603" s="271"/>
      <c r="HMY603" s="271"/>
      <c r="HMZ603" s="271"/>
      <c r="HNA603" s="395"/>
      <c r="HNB603" s="259"/>
      <c r="HNC603" s="259"/>
      <c r="HND603" s="394"/>
      <c r="HNE603" s="394"/>
      <c r="HNF603" s="270"/>
      <c r="HNG603" s="263"/>
      <c r="HNH603" s="271"/>
      <c r="HNI603" s="271"/>
      <c r="HNJ603" s="271"/>
      <c r="HNK603" s="271"/>
      <c r="HNL603" s="271"/>
      <c r="HNM603" s="395"/>
      <c r="HNN603" s="259"/>
      <c r="HNO603" s="259"/>
      <c r="HNP603" s="394"/>
      <c r="HNQ603" s="394"/>
      <c r="HNR603" s="270"/>
      <c r="HNS603" s="263"/>
      <c r="HNT603" s="271"/>
      <c r="HNU603" s="271"/>
      <c r="HNV603" s="271"/>
      <c r="HNW603" s="271"/>
      <c r="HNX603" s="271"/>
      <c r="HNY603" s="395"/>
      <c r="HNZ603" s="259"/>
      <c r="HOA603" s="259"/>
      <c r="HOB603" s="394"/>
      <c r="HOC603" s="394"/>
      <c r="HOD603" s="270"/>
      <c r="HOE603" s="263"/>
      <c r="HOF603" s="271"/>
      <c r="HOG603" s="271"/>
      <c r="HOH603" s="271"/>
      <c r="HOI603" s="271"/>
      <c r="HOJ603" s="271"/>
      <c r="HOK603" s="395"/>
      <c r="HOL603" s="259"/>
      <c r="HOM603" s="259"/>
      <c r="HON603" s="394"/>
      <c r="HOO603" s="394"/>
      <c r="HOP603" s="270"/>
      <c r="HOQ603" s="263"/>
      <c r="HOR603" s="271"/>
      <c r="HOS603" s="271"/>
      <c r="HOT603" s="271"/>
      <c r="HOU603" s="271"/>
      <c r="HOV603" s="271"/>
      <c r="HOW603" s="395"/>
      <c r="HOX603" s="259"/>
      <c r="HOY603" s="259"/>
      <c r="HOZ603" s="394"/>
      <c r="HPA603" s="394"/>
      <c r="HPB603" s="270"/>
      <c r="HPC603" s="263"/>
      <c r="HPD603" s="271"/>
      <c r="HPE603" s="271"/>
      <c r="HPF603" s="271"/>
      <c r="HPG603" s="271"/>
      <c r="HPH603" s="271"/>
      <c r="HPI603" s="395"/>
      <c r="HPJ603" s="259"/>
      <c r="HPK603" s="259"/>
      <c r="HPL603" s="394"/>
      <c r="HPM603" s="394"/>
      <c r="HPN603" s="270"/>
      <c r="HPO603" s="263"/>
      <c r="HPP603" s="271"/>
      <c r="HPQ603" s="271"/>
      <c r="HPR603" s="271"/>
      <c r="HPS603" s="271"/>
      <c r="HPT603" s="271"/>
      <c r="HPU603" s="395"/>
      <c r="HPV603" s="259"/>
      <c r="HPW603" s="259"/>
      <c r="HPX603" s="394"/>
      <c r="HPY603" s="394"/>
      <c r="HPZ603" s="270"/>
      <c r="HQA603" s="263"/>
      <c r="HQB603" s="271"/>
      <c r="HQC603" s="271"/>
      <c r="HQD603" s="271"/>
      <c r="HQE603" s="271"/>
      <c r="HQF603" s="271"/>
      <c r="HQG603" s="395"/>
      <c r="HQH603" s="259"/>
      <c r="HQI603" s="259"/>
      <c r="HQJ603" s="394"/>
      <c r="HQK603" s="394"/>
      <c r="HQL603" s="270"/>
      <c r="HQM603" s="263"/>
      <c r="HQN603" s="271"/>
      <c r="HQO603" s="271"/>
      <c r="HQP603" s="271"/>
      <c r="HQQ603" s="271"/>
      <c r="HQR603" s="271"/>
      <c r="HQS603" s="395"/>
      <c r="HQT603" s="259"/>
      <c r="HQU603" s="259"/>
      <c r="HQV603" s="394"/>
      <c r="HQW603" s="394"/>
      <c r="HQX603" s="270"/>
      <c r="HQY603" s="263"/>
      <c r="HQZ603" s="271"/>
      <c r="HRA603" s="271"/>
      <c r="HRB603" s="271"/>
      <c r="HRC603" s="271"/>
      <c r="HRD603" s="271"/>
      <c r="HRE603" s="395"/>
      <c r="HRF603" s="259"/>
      <c r="HRG603" s="259"/>
      <c r="HRH603" s="394"/>
      <c r="HRI603" s="394"/>
      <c r="HRJ603" s="270"/>
      <c r="HRK603" s="263"/>
      <c r="HRL603" s="271"/>
      <c r="HRM603" s="271"/>
      <c r="HRN603" s="271"/>
      <c r="HRO603" s="271"/>
      <c r="HRP603" s="271"/>
      <c r="HRQ603" s="395"/>
      <c r="HRR603" s="259"/>
      <c r="HRS603" s="259"/>
      <c r="HRT603" s="394"/>
      <c r="HRU603" s="394"/>
      <c r="HRV603" s="270"/>
      <c r="HRW603" s="263"/>
      <c r="HRX603" s="271"/>
      <c r="HRY603" s="271"/>
      <c r="HRZ603" s="271"/>
      <c r="HSA603" s="271"/>
      <c r="HSB603" s="271"/>
      <c r="HSC603" s="395"/>
      <c r="HSD603" s="259"/>
      <c r="HSE603" s="259"/>
      <c r="HSF603" s="394"/>
      <c r="HSG603" s="394"/>
      <c r="HSH603" s="270"/>
      <c r="HSI603" s="263"/>
      <c r="HSJ603" s="271"/>
      <c r="HSK603" s="271"/>
      <c r="HSL603" s="271"/>
      <c r="HSM603" s="271"/>
      <c r="HSN603" s="271"/>
      <c r="HSO603" s="395"/>
      <c r="HSP603" s="259"/>
      <c r="HSQ603" s="259"/>
      <c r="HSR603" s="394"/>
      <c r="HSS603" s="394"/>
      <c r="HST603" s="270"/>
      <c r="HSU603" s="263"/>
      <c r="HSV603" s="271"/>
      <c r="HSW603" s="271"/>
      <c r="HSX603" s="271"/>
      <c r="HSY603" s="271"/>
      <c r="HSZ603" s="271"/>
      <c r="HTA603" s="395"/>
      <c r="HTB603" s="259"/>
      <c r="HTC603" s="259"/>
      <c r="HTD603" s="394"/>
      <c r="HTE603" s="394"/>
      <c r="HTF603" s="270"/>
      <c r="HTG603" s="263"/>
      <c r="HTH603" s="271"/>
      <c r="HTI603" s="271"/>
      <c r="HTJ603" s="271"/>
      <c r="HTK603" s="271"/>
      <c r="HTL603" s="271"/>
      <c r="HTM603" s="395"/>
      <c r="HTN603" s="259"/>
      <c r="HTO603" s="259"/>
      <c r="HTP603" s="394"/>
      <c r="HTQ603" s="394"/>
      <c r="HTR603" s="270"/>
      <c r="HTS603" s="263"/>
      <c r="HTT603" s="271"/>
      <c r="HTU603" s="271"/>
      <c r="HTV603" s="271"/>
      <c r="HTW603" s="271"/>
      <c r="HTX603" s="271"/>
      <c r="HTY603" s="395"/>
      <c r="HTZ603" s="259"/>
      <c r="HUA603" s="259"/>
      <c r="HUB603" s="394"/>
      <c r="HUC603" s="394"/>
      <c r="HUD603" s="270"/>
      <c r="HUE603" s="263"/>
      <c r="HUF603" s="271"/>
      <c r="HUG603" s="271"/>
      <c r="HUH603" s="271"/>
      <c r="HUI603" s="271"/>
      <c r="HUJ603" s="271"/>
      <c r="HUK603" s="395"/>
      <c r="HUL603" s="259"/>
      <c r="HUM603" s="259"/>
      <c r="HUN603" s="394"/>
      <c r="HUO603" s="394"/>
      <c r="HUP603" s="270"/>
      <c r="HUQ603" s="263"/>
      <c r="HUR603" s="271"/>
      <c r="HUS603" s="271"/>
      <c r="HUT603" s="271"/>
      <c r="HUU603" s="271"/>
      <c r="HUV603" s="271"/>
      <c r="HUW603" s="395"/>
      <c r="HUX603" s="259"/>
      <c r="HUY603" s="259"/>
      <c r="HUZ603" s="394"/>
      <c r="HVA603" s="394"/>
      <c r="HVB603" s="270"/>
      <c r="HVC603" s="263"/>
      <c r="HVD603" s="271"/>
      <c r="HVE603" s="271"/>
      <c r="HVF603" s="271"/>
      <c r="HVG603" s="271"/>
      <c r="HVH603" s="271"/>
      <c r="HVI603" s="395"/>
      <c r="HVJ603" s="259"/>
      <c r="HVK603" s="259"/>
      <c r="HVL603" s="394"/>
      <c r="HVM603" s="394"/>
      <c r="HVN603" s="270"/>
      <c r="HVO603" s="263"/>
      <c r="HVP603" s="271"/>
      <c r="HVQ603" s="271"/>
      <c r="HVR603" s="271"/>
      <c r="HVS603" s="271"/>
      <c r="HVT603" s="271"/>
      <c r="HVU603" s="395"/>
      <c r="HVV603" s="259"/>
      <c r="HVW603" s="259"/>
      <c r="HVX603" s="394"/>
      <c r="HVY603" s="394"/>
      <c r="HVZ603" s="270"/>
      <c r="HWA603" s="263"/>
      <c r="HWB603" s="271"/>
      <c r="HWC603" s="271"/>
      <c r="HWD603" s="271"/>
      <c r="HWE603" s="271"/>
      <c r="HWF603" s="271"/>
      <c r="HWG603" s="395"/>
      <c r="HWH603" s="259"/>
      <c r="HWI603" s="259"/>
      <c r="HWJ603" s="394"/>
      <c r="HWK603" s="394"/>
      <c r="HWL603" s="270"/>
      <c r="HWM603" s="263"/>
      <c r="HWN603" s="271"/>
      <c r="HWO603" s="271"/>
      <c r="HWP603" s="271"/>
      <c r="HWQ603" s="271"/>
      <c r="HWR603" s="271"/>
      <c r="HWS603" s="395"/>
      <c r="HWT603" s="259"/>
      <c r="HWU603" s="259"/>
      <c r="HWV603" s="394"/>
      <c r="HWW603" s="394"/>
      <c r="HWX603" s="270"/>
      <c r="HWY603" s="263"/>
      <c r="HWZ603" s="271"/>
      <c r="HXA603" s="271"/>
      <c r="HXB603" s="271"/>
      <c r="HXC603" s="271"/>
      <c r="HXD603" s="271"/>
      <c r="HXE603" s="395"/>
      <c r="HXF603" s="259"/>
      <c r="HXG603" s="259"/>
      <c r="HXH603" s="394"/>
      <c r="HXI603" s="394"/>
      <c r="HXJ603" s="270"/>
      <c r="HXK603" s="263"/>
      <c r="HXL603" s="271"/>
      <c r="HXM603" s="271"/>
      <c r="HXN603" s="271"/>
      <c r="HXO603" s="271"/>
      <c r="HXP603" s="271"/>
      <c r="HXQ603" s="395"/>
      <c r="HXR603" s="259"/>
      <c r="HXS603" s="259"/>
      <c r="HXT603" s="394"/>
      <c r="HXU603" s="394"/>
      <c r="HXV603" s="270"/>
      <c r="HXW603" s="263"/>
      <c r="HXX603" s="271"/>
      <c r="HXY603" s="271"/>
      <c r="HXZ603" s="271"/>
      <c r="HYA603" s="271"/>
      <c r="HYB603" s="271"/>
      <c r="HYC603" s="395"/>
      <c r="HYD603" s="259"/>
      <c r="HYE603" s="259"/>
      <c r="HYF603" s="394"/>
      <c r="HYG603" s="394"/>
      <c r="HYH603" s="270"/>
      <c r="HYI603" s="263"/>
      <c r="HYJ603" s="271"/>
      <c r="HYK603" s="271"/>
      <c r="HYL603" s="271"/>
      <c r="HYM603" s="271"/>
      <c r="HYN603" s="271"/>
      <c r="HYO603" s="395"/>
      <c r="HYP603" s="259"/>
      <c r="HYQ603" s="259"/>
      <c r="HYR603" s="394"/>
      <c r="HYS603" s="394"/>
      <c r="HYT603" s="270"/>
      <c r="HYU603" s="263"/>
      <c r="HYV603" s="271"/>
      <c r="HYW603" s="271"/>
      <c r="HYX603" s="271"/>
      <c r="HYY603" s="271"/>
      <c r="HYZ603" s="271"/>
      <c r="HZA603" s="395"/>
      <c r="HZB603" s="259"/>
      <c r="HZC603" s="259"/>
      <c r="HZD603" s="394"/>
      <c r="HZE603" s="394"/>
      <c r="HZF603" s="270"/>
      <c r="HZG603" s="263"/>
      <c r="HZH603" s="271"/>
      <c r="HZI603" s="271"/>
      <c r="HZJ603" s="271"/>
      <c r="HZK603" s="271"/>
      <c r="HZL603" s="271"/>
      <c r="HZM603" s="395"/>
      <c r="HZN603" s="259"/>
      <c r="HZO603" s="259"/>
      <c r="HZP603" s="394"/>
      <c r="HZQ603" s="394"/>
      <c r="HZR603" s="270"/>
      <c r="HZS603" s="263"/>
      <c r="HZT603" s="271"/>
      <c r="HZU603" s="271"/>
      <c r="HZV603" s="271"/>
      <c r="HZW603" s="271"/>
      <c r="HZX603" s="271"/>
      <c r="HZY603" s="395"/>
      <c r="HZZ603" s="259"/>
      <c r="IAA603" s="259"/>
      <c r="IAB603" s="394"/>
      <c r="IAC603" s="394"/>
      <c r="IAD603" s="270"/>
      <c r="IAE603" s="263"/>
      <c r="IAF603" s="271"/>
      <c r="IAG603" s="271"/>
      <c r="IAH603" s="271"/>
      <c r="IAI603" s="271"/>
      <c r="IAJ603" s="271"/>
      <c r="IAK603" s="395"/>
      <c r="IAL603" s="259"/>
      <c r="IAM603" s="259"/>
      <c r="IAN603" s="394"/>
      <c r="IAO603" s="394"/>
      <c r="IAP603" s="270"/>
      <c r="IAQ603" s="263"/>
      <c r="IAR603" s="271"/>
      <c r="IAS603" s="271"/>
      <c r="IAT603" s="271"/>
      <c r="IAU603" s="271"/>
      <c r="IAV603" s="271"/>
      <c r="IAW603" s="395"/>
      <c r="IAX603" s="259"/>
      <c r="IAY603" s="259"/>
      <c r="IAZ603" s="394"/>
      <c r="IBA603" s="394"/>
      <c r="IBB603" s="270"/>
      <c r="IBC603" s="263"/>
      <c r="IBD603" s="271"/>
      <c r="IBE603" s="271"/>
      <c r="IBF603" s="271"/>
      <c r="IBG603" s="271"/>
      <c r="IBH603" s="271"/>
      <c r="IBI603" s="395"/>
      <c r="IBJ603" s="259"/>
      <c r="IBK603" s="259"/>
      <c r="IBL603" s="394"/>
      <c r="IBM603" s="394"/>
      <c r="IBN603" s="270"/>
      <c r="IBO603" s="263"/>
      <c r="IBP603" s="271"/>
      <c r="IBQ603" s="271"/>
      <c r="IBR603" s="271"/>
      <c r="IBS603" s="271"/>
      <c r="IBT603" s="271"/>
      <c r="IBU603" s="395"/>
      <c r="IBV603" s="259"/>
      <c r="IBW603" s="259"/>
      <c r="IBX603" s="394"/>
      <c r="IBY603" s="394"/>
      <c r="IBZ603" s="270"/>
      <c r="ICA603" s="263"/>
      <c r="ICB603" s="271"/>
      <c r="ICC603" s="271"/>
      <c r="ICD603" s="271"/>
      <c r="ICE603" s="271"/>
      <c r="ICF603" s="271"/>
      <c r="ICG603" s="395"/>
      <c r="ICH603" s="259"/>
      <c r="ICI603" s="259"/>
      <c r="ICJ603" s="394"/>
      <c r="ICK603" s="394"/>
      <c r="ICL603" s="270"/>
      <c r="ICM603" s="263"/>
      <c r="ICN603" s="271"/>
      <c r="ICO603" s="271"/>
      <c r="ICP603" s="271"/>
      <c r="ICQ603" s="271"/>
      <c r="ICR603" s="271"/>
      <c r="ICS603" s="395"/>
      <c r="ICT603" s="259"/>
      <c r="ICU603" s="259"/>
      <c r="ICV603" s="394"/>
      <c r="ICW603" s="394"/>
      <c r="ICX603" s="270"/>
      <c r="ICY603" s="263"/>
      <c r="ICZ603" s="271"/>
      <c r="IDA603" s="271"/>
      <c r="IDB603" s="271"/>
      <c r="IDC603" s="271"/>
      <c r="IDD603" s="271"/>
      <c r="IDE603" s="395"/>
      <c r="IDF603" s="259"/>
      <c r="IDG603" s="259"/>
      <c r="IDH603" s="394"/>
      <c r="IDI603" s="394"/>
      <c r="IDJ603" s="270"/>
      <c r="IDK603" s="263"/>
      <c r="IDL603" s="271"/>
      <c r="IDM603" s="271"/>
      <c r="IDN603" s="271"/>
      <c r="IDO603" s="271"/>
      <c r="IDP603" s="271"/>
      <c r="IDQ603" s="395"/>
      <c r="IDR603" s="259"/>
      <c r="IDS603" s="259"/>
      <c r="IDT603" s="394"/>
      <c r="IDU603" s="394"/>
      <c r="IDV603" s="270"/>
      <c r="IDW603" s="263"/>
      <c r="IDX603" s="271"/>
      <c r="IDY603" s="271"/>
      <c r="IDZ603" s="271"/>
      <c r="IEA603" s="271"/>
      <c r="IEB603" s="271"/>
      <c r="IEC603" s="395"/>
      <c r="IED603" s="259"/>
      <c r="IEE603" s="259"/>
      <c r="IEF603" s="394"/>
      <c r="IEG603" s="394"/>
      <c r="IEH603" s="270"/>
      <c r="IEI603" s="263"/>
      <c r="IEJ603" s="271"/>
      <c r="IEK603" s="271"/>
      <c r="IEL603" s="271"/>
      <c r="IEM603" s="271"/>
      <c r="IEN603" s="271"/>
      <c r="IEO603" s="395"/>
      <c r="IEP603" s="259"/>
      <c r="IEQ603" s="259"/>
      <c r="IER603" s="394"/>
      <c r="IES603" s="394"/>
      <c r="IET603" s="270"/>
      <c r="IEU603" s="263"/>
      <c r="IEV603" s="271"/>
      <c r="IEW603" s="271"/>
      <c r="IEX603" s="271"/>
      <c r="IEY603" s="271"/>
      <c r="IEZ603" s="271"/>
      <c r="IFA603" s="395"/>
      <c r="IFB603" s="259"/>
      <c r="IFC603" s="259"/>
      <c r="IFD603" s="394"/>
      <c r="IFE603" s="394"/>
      <c r="IFF603" s="270"/>
      <c r="IFG603" s="263"/>
      <c r="IFH603" s="271"/>
      <c r="IFI603" s="271"/>
      <c r="IFJ603" s="271"/>
      <c r="IFK603" s="271"/>
      <c r="IFL603" s="271"/>
      <c r="IFM603" s="395"/>
      <c r="IFN603" s="259"/>
      <c r="IFO603" s="259"/>
      <c r="IFP603" s="394"/>
      <c r="IFQ603" s="394"/>
      <c r="IFR603" s="270"/>
      <c r="IFS603" s="263"/>
      <c r="IFT603" s="271"/>
      <c r="IFU603" s="271"/>
      <c r="IFV603" s="271"/>
      <c r="IFW603" s="271"/>
      <c r="IFX603" s="271"/>
      <c r="IFY603" s="395"/>
      <c r="IFZ603" s="259"/>
      <c r="IGA603" s="259"/>
      <c r="IGB603" s="394"/>
      <c r="IGC603" s="394"/>
      <c r="IGD603" s="270"/>
      <c r="IGE603" s="263"/>
      <c r="IGF603" s="271"/>
      <c r="IGG603" s="271"/>
      <c r="IGH603" s="271"/>
      <c r="IGI603" s="271"/>
      <c r="IGJ603" s="271"/>
      <c r="IGK603" s="395"/>
      <c r="IGL603" s="259"/>
      <c r="IGM603" s="259"/>
      <c r="IGN603" s="394"/>
      <c r="IGO603" s="394"/>
      <c r="IGP603" s="270"/>
      <c r="IGQ603" s="263"/>
      <c r="IGR603" s="271"/>
      <c r="IGS603" s="271"/>
      <c r="IGT603" s="271"/>
      <c r="IGU603" s="271"/>
      <c r="IGV603" s="271"/>
      <c r="IGW603" s="395"/>
      <c r="IGX603" s="259"/>
      <c r="IGY603" s="259"/>
      <c r="IGZ603" s="394"/>
      <c r="IHA603" s="394"/>
      <c r="IHB603" s="270"/>
      <c r="IHC603" s="263"/>
      <c r="IHD603" s="271"/>
      <c r="IHE603" s="271"/>
      <c r="IHF603" s="271"/>
      <c r="IHG603" s="271"/>
      <c r="IHH603" s="271"/>
      <c r="IHI603" s="395"/>
      <c r="IHJ603" s="259"/>
      <c r="IHK603" s="259"/>
      <c r="IHL603" s="394"/>
      <c r="IHM603" s="394"/>
      <c r="IHN603" s="270"/>
      <c r="IHO603" s="263"/>
      <c r="IHP603" s="271"/>
      <c r="IHQ603" s="271"/>
      <c r="IHR603" s="271"/>
      <c r="IHS603" s="271"/>
      <c r="IHT603" s="271"/>
      <c r="IHU603" s="395"/>
      <c r="IHV603" s="259"/>
      <c r="IHW603" s="259"/>
      <c r="IHX603" s="394"/>
      <c r="IHY603" s="394"/>
      <c r="IHZ603" s="270"/>
      <c r="IIA603" s="263"/>
      <c r="IIB603" s="271"/>
      <c r="IIC603" s="271"/>
      <c r="IID603" s="271"/>
      <c r="IIE603" s="271"/>
      <c r="IIF603" s="271"/>
      <c r="IIG603" s="395"/>
      <c r="IIH603" s="259"/>
      <c r="III603" s="259"/>
      <c r="IIJ603" s="394"/>
      <c r="IIK603" s="394"/>
      <c r="IIL603" s="270"/>
      <c r="IIM603" s="263"/>
      <c r="IIN603" s="271"/>
      <c r="IIO603" s="271"/>
      <c r="IIP603" s="271"/>
      <c r="IIQ603" s="271"/>
      <c r="IIR603" s="271"/>
      <c r="IIS603" s="395"/>
      <c r="IIT603" s="259"/>
      <c r="IIU603" s="259"/>
      <c r="IIV603" s="394"/>
      <c r="IIW603" s="394"/>
      <c r="IIX603" s="270"/>
      <c r="IIY603" s="263"/>
      <c r="IIZ603" s="271"/>
      <c r="IJA603" s="271"/>
      <c r="IJB603" s="271"/>
      <c r="IJC603" s="271"/>
      <c r="IJD603" s="271"/>
      <c r="IJE603" s="395"/>
      <c r="IJF603" s="259"/>
      <c r="IJG603" s="259"/>
      <c r="IJH603" s="394"/>
      <c r="IJI603" s="394"/>
      <c r="IJJ603" s="270"/>
      <c r="IJK603" s="263"/>
      <c r="IJL603" s="271"/>
      <c r="IJM603" s="271"/>
      <c r="IJN603" s="271"/>
      <c r="IJO603" s="271"/>
      <c r="IJP603" s="271"/>
      <c r="IJQ603" s="395"/>
      <c r="IJR603" s="259"/>
      <c r="IJS603" s="259"/>
      <c r="IJT603" s="394"/>
      <c r="IJU603" s="394"/>
      <c r="IJV603" s="270"/>
      <c r="IJW603" s="263"/>
      <c r="IJX603" s="271"/>
      <c r="IJY603" s="271"/>
      <c r="IJZ603" s="271"/>
      <c r="IKA603" s="271"/>
      <c r="IKB603" s="271"/>
      <c r="IKC603" s="395"/>
      <c r="IKD603" s="259"/>
      <c r="IKE603" s="259"/>
      <c r="IKF603" s="394"/>
      <c r="IKG603" s="394"/>
      <c r="IKH603" s="270"/>
      <c r="IKI603" s="263"/>
      <c r="IKJ603" s="271"/>
      <c r="IKK603" s="271"/>
      <c r="IKL603" s="271"/>
      <c r="IKM603" s="271"/>
      <c r="IKN603" s="271"/>
      <c r="IKO603" s="395"/>
      <c r="IKP603" s="259"/>
      <c r="IKQ603" s="259"/>
      <c r="IKR603" s="394"/>
      <c r="IKS603" s="394"/>
      <c r="IKT603" s="270"/>
      <c r="IKU603" s="263"/>
      <c r="IKV603" s="271"/>
      <c r="IKW603" s="271"/>
      <c r="IKX603" s="271"/>
      <c r="IKY603" s="271"/>
      <c r="IKZ603" s="271"/>
      <c r="ILA603" s="395"/>
      <c r="ILB603" s="259"/>
      <c r="ILC603" s="259"/>
      <c r="ILD603" s="394"/>
      <c r="ILE603" s="394"/>
      <c r="ILF603" s="270"/>
      <c r="ILG603" s="263"/>
      <c r="ILH603" s="271"/>
      <c r="ILI603" s="271"/>
      <c r="ILJ603" s="271"/>
      <c r="ILK603" s="271"/>
      <c r="ILL603" s="271"/>
      <c r="ILM603" s="395"/>
      <c r="ILN603" s="259"/>
      <c r="ILO603" s="259"/>
      <c r="ILP603" s="394"/>
      <c r="ILQ603" s="394"/>
      <c r="ILR603" s="270"/>
      <c r="ILS603" s="263"/>
      <c r="ILT603" s="271"/>
      <c r="ILU603" s="271"/>
      <c r="ILV603" s="271"/>
      <c r="ILW603" s="271"/>
      <c r="ILX603" s="271"/>
      <c r="ILY603" s="395"/>
      <c r="ILZ603" s="259"/>
      <c r="IMA603" s="259"/>
      <c r="IMB603" s="394"/>
      <c r="IMC603" s="394"/>
      <c r="IMD603" s="270"/>
      <c r="IME603" s="263"/>
      <c r="IMF603" s="271"/>
      <c r="IMG603" s="271"/>
      <c r="IMH603" s="271"/>
      <c r="IMI603" s="271"/>
      <c r="IMJ603" s="271"/>
      <c r="IMK603" s="395"/>
      <c r="IML603" s="259"/>
      <c r="IMM603" s="259"/>
      <c r="IMN603" s="394"/>
      <c r="IMO603" s="394"/>
      <c r="IMP603" s="270"/>
      <c r="IMQ603" s="263"/>
      <c r="IMR603" s="271"/>
      <c r="IMS603" s="271"/>
      <c r="IMT603" s="271"/>
      <c r="IMU603" s="271"/>
      <c r="IMV603" s="271"/>
      <c r="IMW603" s="395"/>
      <c r="IMX603" s="259"/>
      <c r="IMY603" s="259"/>
      <c r="IMZ603" s="394"/>
      <c r="INA603" s="394"/>
      <c r="INB603" s="270"/>
      <c r="INC603" s="263"/>
      <c r="IND603" s="271"/>
      <c r="INE603" s="271"/>
      <c r="INF603" s="271"/>
      <c r="ING603" s="271"/>
      <c r="INH603" s="271"/>
      <c r="INI603" s="395"/>
      <c r="INJ603" s="259"/>
      <c r="INK603" s="259"/>
      <c r="INL603" s="394"/>
      <c r="INM603" s="394"/>
      <c r="INN603" s="270"/>
      <c r="INO603" s="263"/>
      <c r="INP603" s="271"/>
      <c r="INQ603" s="271"/>
      <c r="INR603" s="271"/>
      <c r="INS603" s="271"/>
      <c r="INT603" s="271"/>
      <c r="INU603" s="395"/>
      <c r="INV603" s="259"/>
      <c r="INW603" s="259"/>
      <c r="INX603" s="394"/>
      <c r="INY603" s="394"/>
      <c r="INZ603" s="270"/>
      <c r="IOA603" s="263"/>
      <c r="IOB603" s="271"/>
      <c r="IOC603" s="271"/>
      <c r="IOD603" s="271"/>
      <c r="IOE603" s="271"/>
      <c r="IOF603" s="271"/>
      <c r="IOG603" s="395"/>
      <c r="IOH603" s="259"/>
      <c r="IOI603" s="259"/>
      <c r="IOJ603" s="394"/>
      <c r="IOK603" s="394"/>
      <c r="IOL603" s="270"/>
      <c r="IOM603" s="263"/>
      <c r="ION603" s="271"/>
      <c r="IOO603" s="271"/>
      <c r="IOP603" s="271"/>
      <c r="IOQ603" s="271"/>
      <c r="IOR603" s="271"/>
      <c r="IOS603" s="395"/>
      <c r="IOT603" s="259"/>
      <c r="IOU603" s="259"/>
      <c r="IOV603" s="394"/>
      <c r="IOW603" s="394"/>
      <c r="IOX603" s="270"/>
      <c r="IOY603" s="263"/>
      <c r="IOZ603" s="271"/>
      <c r="IPA603" s="271"/>
      <c r="IPB603" s="271"/>
      <c r="IPC603" s="271"/>
      <c r="IPD603" s="271"/>
      <c r="IPE603" s="395"/>
      <c r="IPF603" s="259"/>
      <c r="IPG603" s="259"/>
      <c r="IPH603" s="394"/>
      <c r="IPI603" s="394"/>
      <c r="IPJ603" s="270"/>
      <c r="IPK603" s="263"/>
      <c r="IPL603" s="271"/>
      <c r="IPM603" s="271"/>
      <c r="IPN603" s="271"/>
      <c r="IPO603" s="271"/>
      <c r="IPP603" s="271"/>
      <c r="IPQ603" s="395"/>
      <c r="IPR603" s="259"/>
      <c r="IPS603" s="259"/>
      <c r="IPT603" s="394"/>
      <c r="IPU603" s="394"/>
      <c r="IPV603" s="270"/>
      <c r="IPW603" s="263"/>
      <c r="IPX603" s="271"/>
      <c r="IPY603" s="271"/>
      <c r="IPZ603" s="271"/>
      <c r="IQA603" s="271"/>
      <c r="IQB603" s="271"/>
      <c r="IQC603" s="395"/>
      <c r="IQD603" s="259"/>
      <c r="IQE603" s="259"/>
      <c r="IQF603" s="394"/>
      <c r="IQG603" s="394"/>
      <c r="IQH603" s="270"/>
      <c r="IQI603" s="263"/>
      <c r="IQJ603" s="271"/>
      <c r="IQK603" s="271"/>
      <c r="IQL603" s="271"/>
      <c r="IQM603" s="271"/>
      <c r="IQN603" s="271"/>
      <c r="IQO603" s="395"/>
      <c r="IQP603" s="259"/>
      <c r="IQQ603" s="259"/>
      <c r="IQR603" s="394"/>
      <c r="IQS603" s="394"/>
      <c r="IQT603" s="270"/>
      <c r="IQU603" s="263"/>
      <c r="IQV603" s="271"/>
      <c r="IQW603" s="271"/>
      <c r="IQX603" s="271"/>
      <c r="IQY603" s="271"/>
      <c r="IQZ603" s="271"/>
      <c r="IRA603" s="395"/>
      <c r="IRB603" s="259"/>
      <c r="IRC603" s="259"/>
      <c r="IRD603" s="394"/>
      <c r="IRE603" s="394"/>
      <c r="IRF603" s="270"/>
      <c r="IRG603" s="263"/>
      <c r="IRH603" s="271"/>
      <c r="IRI603" s="271"/>
      <c r="IRJ603" s="271"/>
      <c r="IRK603" s="271"/>
      <c r="IRL603" s="271"/>
      <c r="IRM603" s="395"/>
      <c r="IRN603" s="259"/>
      <c r="IRO603" s="259"/>
      <c r="IRP603" s="394"/>
      <c r="IRQ603" s="394"/>
      <c r="IRR603" s="270"/>
      <c r="IRS603" s="263"/>
      <c r="IRT603" s="271"/>
      <c r="IRU603" s="271"/>
      <c r="IRV603" s="271"/>
      <c r="IRW603" s="271"/>
      <c r="IRX603" s="271"/>
      <c r="IRY603" s="395"/>
      <c r="IRZ603" s="259"/>
      <c r="ISA603" s="259"/>
      <c r="ISB603" s="394"/>
      <c r="ISC603" s="394"/>
      <c r="ISD603" s="270"/>
      <c r="ISE603" s="263"/>
      <c r="ISF603" s="271"/>
      <c r="ISG603" s="271"/>
      <c r="ISH603" s="271"/>
      <c r="ISI603" s="271"/>
      <c r="ISJ603" s="271"/>
      <c r="ISK603" s="395"/>
      <c r="ISL603" s="259"/>
      <c r="ISM603" s="259"/>
      <c r="ISN603" s="394"/>
      <c r="ISO603" s="394"/>
      <c r="ISP603" s="270"/>
      <c r="ISQ603" s="263"/>
      <c r="ISR603" s="271"/>
      <c r="ISS603" s="271"/>
      <c r="IST603" s="271"/>
      <c r="ISU603" s="271"/>
      <c r="ISV603" s="271"/>
      <c r="ISW603" s="395"/>
      <c r="ISX603" s="259"/>
      <c r="ISY603" s="259"/>
      <c r="ISZ603" s="394"/>
      <c r="ITA603" s="394"/>
      <c r="ITB603" s="270"/>
      <c r="ITC603" s="263"/>
      <c r="ITD603" s="271"/>
      <c r="ITE603" s="271"/>
      <c r="ITF603" s="271"/>
      <c r="ITG603" s="271"/>
      <c r="ITH603" s="271"/>
      <c r="ITI603" s="395"/>
      <c r="ITJ603" s="259"/>
      <c r="ITK603" s="259"/>
      <c r="ITL603" s="394"/>
      <c r="ITM603" s="394"/>
      <c r="ITN603" s="270"/>
      <c r="ITO603" s="263"/>
      <c r="ITP603" s="271"/>
      <c r="ITQ603" s="271"/>
      <c r="ITR603" s="271"/>
      <c r="ITS603" s="271"/>
      <c r="ITT603" s="271"/>
      <c r="ITU603" s="395"/>
      <c r="ITV603" s="259"/>
      <c r="ITW603" s="259"/>
      <c r="ITX603" s="394"/>
      <c r="ITY603" s="394"/>
      <c r="ITZ603" s="270"/>
      <c r="IUA603" s="263"/>
      <c r="IUB603" s="271"/>
      <c r="IUC603" s="271"/>
      <c r="IUD603" s="271"/>
      <c r="IUE603" s="271"/>
      <c r="IUF603" s="271"/>
      <c r="IUG603" s="395"/>
      <c r="IUH603" s="259"/>
      <c r="IUI603" s="259"/>
      <c r="IUJ603" s="394"/>
      <c r="IUK603" s="394"/>
      <c r="IUL603" s="270"/>
      <c r="IUM603" s="263"/>
      <c r="IUN603" s="271"/>
      <c r="IUO603" s="271"/>
      <c r="IUP603" s="271"/>
      <c r="IUQ603" s="271"/>
      <c r="IUR603" s="271"/>
      <c r="IUS603" s="395"/>
      <c r="IUT603" s="259"/>
      <c r="IUU603" s="259"/>
      <c r="IUV603" s="394"/>
      <c r="IUW603" s="394"/>
      <c r="IUX603" s="270"/>
      <c r="IUY603" s="263"/>
      <c r="IUZ603" s="271"/>
      <c r="IVA603" s="271"/>
      <c r="IVB603" s="271"/>
      <c r="IVC603" s="271"/>
      <c r="IVD603" s="271"/>
      <c r="IVE603" s="395"/>
      <c r="IVF603" s="259"/>
      <c r="IVG603" s="259"/>
      <c r="IVH603" s="394"/>
      <c r="IVI603" s="394"/>
      <c r="IVJ603" s="270"/>
      <c r="IVK603" s="263"/>
      <c r="IVL603" s="271"/>
      <c r="IVM603" s="271"/>
      <c r="IVN603" s="271"/>
      <c r="IVO603" s="271"/>
      <c r="IVP603" s="271"/>
      <c r="IVQ603" s="395"/>
      <c r="IVR603" s="259"/>
      <c r="IVS603" s="259"/>
      <c r="IVT603" s="394"/>
      <c r="IVU603" s="394"/>
      <c r="IVV603" s="270"/>
      <c r="IVW603" s="263"/>
      <c r="IVX603" s="271"/>
      <c r="IVY603" s="271"/>
      <c r="IVZ603" s="271"/>
      <c r="IWA603" s="271"/>
      <c r="IWB603" s="271"/>
      <c r="IWC603" s="395"/>
      <c r="IWD603" s="259"/>
      <c r="IWE603" s="259"/>
      <c r="IWF603" s="394"/>
      <c r="IWG603" s="394"/>
      <c r="IWH603" s="270"/>
      <c r="IWI603" s="263"/>
      <c r="IWJ603" s="271"/>
      <c r="IWK603" s="271"/>
      <c r="IWL603" s="271"/>
      <c r="IWM603" s="271"/>
      <c r="IWN603" s="271"/>
      <c r="IWO603" s="395"/>
      <c r="IWP603" s="259"/>
      <c r="IWQ603" s="259"/>
      <c r="IWR603" s="394"/>
      <c r="IWS603" s="394"/>
      <c r="IWT603" s="270"/>
      <c r="IWU603" s="263"/>
      <c r="IWV603" s="271"/>
      <c r="IWW603" s="271"/>
      <c r="IWX603" s="271"/>
      <c r="IWY603" s="271"/>
      <c r="IWZ603" s="271"/>
      <c r="IXA603" s="395"/>
      <c r="IXB603" s="259"/>
      <c r="IXC603" s="259"/>
      <c r="IXD603" s="394"/>
      <c r="IXE603" s="394"/>
      <c r="IXF603" s="270"/>
      <c r="IXG603" s="263"/>
      <c r="IXH603" s="271"/>
      <c r="IXI603" s="271"/>
      <c r="IXJ603" s="271"/>
      <c r="IXK603" s="271"/>
      <c r="IXL603" s="271"/>
      <c r="IXM603" s="395"/>
      <c r="IXN603" s="259"/>
      <c r="IXO603" s="259"/>
      <c r="IXP603" s="394"/>
      <c r="IXQ603" s="394"/>
      <c r="IXR603" s="270"/>
      <c r="IXS603" s="263"/>
      <c r="IXT603" s="271"/>
      <c r="IXU603" s="271"/>
      <c r="IXV603" s="271"/>
      <c r="IXW603" s="271"/>
      <c r="IXX603" s="271"/>
      <c r="IXY603" s="395"/>
      <c r="IXZ603" s="259"/>
      <c r="IYA603" s="259"/>
      <c r="IYB603" s="394"/>
      <c r="IYC603" s="394"/>
      <c r="IYD603" s="270"/>
      <c r="IYE603" s="263"/>
      <c r="IYF603" s="271"/>
      <c r="IYG603" s="271"/>
      <c r="IYH603" s="271"/>
      <c r="IYI603" s="271"/>
      <c r="IYJ603" s="271"/>
      <c r="IYK603" s="395"/>
      <c r="IYL603" s="259"/>
      <c r="IYM603" s="259"/>
      <c r="IYN603" s="394"/>
      <c r="IYO603" s="394"/>
      <c r="IYP603" s="270"/>
      <c r="IYQ603" s="263"/>
      <c r="IYR603" s="271"/>
      <c r="IYS603" s="271"/>
      <c r="IYT603" s="271"/>
      <c r="IYU603" s="271"/>
      <c r="IYV603" s="271"/>
      <c r="IYW603" s="395"/>
      <c r="IYX603" s="259"/>
      <c r="IYY603" s="259"/>
      <c r="IYZ603" s="394"/>
      <c r="IZA603" s="394"/>
      <c r="IZB603" s="270"/>
      <c r="IZC603" s="263"/>
      <c r="IZD603" s="271"/>
      <c r="IZE603" s="271"/>
      <c r="IZF603" s="271"/>
      <c r="IZG603" s="271"/>
      <c r="IZH603" s="271"/>
      <c r="IZI603" s="395"/>
      <c r="IZJ603" s="259"/>
      <c r="IZK603" s="259"/>
      <c r="IZL603" s="394"/>
      <c r="IZM603" s="394"/>
      <c r="IZN603" s="270"/>
      <c r="IZO603" s="263"/>
      <c r="IZP603" s="271"/>
      <c r="IZQ603" s="271"/>
      <c r="IZR603" s="271"/>
      <c r="IZS603" s="271"/>
      <c r="IZT603" s="271"/>
      <c r="IZU603" s="395"/>
      <c r="IZV603" s="259"/>
      <c r="IZW603" s="259"/>
      <c r="IZX603" s="394"/>
      <c r="IZY603" s="394"/>
      <c r="IZZ603" s="270"/>
      <c r="JAA603" s="263"/>
      <c r="JAB603" s="271"/>
      <c r="JAC603" s="271"/>
      <c r="JAD603" s="271"/>
      <c r="JAE603" s="271"/>
      <c r="JAF603" s="271"/>
      <c r="JAG603" s="395"/>
      <c r="JAH603" s="259"/>
      <c r="JAI603" s="259"/>
      <c r="JAJ603" s="394"/>
      <c r="JAK603" s="394"/>
      <c r="JAL603" s="270"/>
      <c r="JAM603" s="263"/>
      <c r="JAN603" s="271"/>
      <c r="JAO603" s="271"/>
      <c r="JAP603" s="271"/>
      <c r="JAQ603" s="271"/>
      <c r="JAR603" s="271"/>
      <c r="JAS603" s="395"/>
      <c r="JAT603" s="259"/>
      <c r="JAU603" s="259"/>
      <c r="JAV603" s="394"/>
      <c r="JAW603" s="394"/>
      <c r="JAX603" s="270"/>
      <c r="JAY603" s="263"/>
      <c r="JAZ603" s="271"/>
      <c r="JBA603" s="271"/>
      <c r="JBB603" s="271"/>
      <c r="JBC603" s="271"/>
      <c r="JBD603" s="271"/>
      <c r="JBE603" s="395"/>
      <c r="JBF603" s="259"/>
      <c r="JBG603" s="259"/>
      <c r="JBH603" s="394"/>
      <c r="JBI603" s="394"/>
      <c r="JBJ603" s="270"/>
      <c r="JBK603" s="263"/>
      <c r="JBL603" s="271"/>
      <c r="JBM603" s="271"/>
      <c r="JBN603" s="271"/>
      <c r="JBO603" s="271"/>
      <c r="JBP603" s="271"/>
      <c r="JBQ603" s="395"/>
      <c r="JBR603" s="259"/>
      <c r="JBS603" s="259"/>
      <c r="JBT603" s="394"/>
      <c r="JBU603" s="394"/>
      <c r="JBV603" s="270"/>
      <c r="JBW603" s="263"/>
      <c r="JBX603" s="271"/>
      <c r="JBY603" s="271"/>
      <c r="JBZ603" s="271"/>
      <c r="JCA603" s="271"/>
      <c r="JCB603" s="271"/>
      <c r="JCC603" s="395"/>
      <c r="JCD603" s="259"/>
      <c r="JCE603" s="259"/>
      <c r="JCF603" s="394"/>
      <c r="JCG603" s="394"/>
      <c r="JCH603" s="270"/>
      <c r="JCI603" s="263"/>
      <c r="JCJ603" s="271"/>
      <c r="JCK603" s="271"/>
      <c r="JCL603" s="271"/>
      <c r="JCM603" s="271"/>
      <c r="JCN603" s="271"/>
      <c r="JCO603" s="395"/>
      <c r="JCP603" s="259"/>
      <c r="JCQ603" s="259"/>
      <c r="JCR603" s="394"/>
      <c r="JCS603" s="394"/>
      <c r="JCT603" s="270"/>
      <c r="JCU603" s="263"/>
      <c r="JCV603" s="271"/>
      <c r="JCW603" s="271"/>
      <c r="JCX603" s="271"/>
      <c r="JCY603" s="271"/>
      <c r="JCZ603" s="271"/>
      <c r="JDA603" s="395"/>
      <c r="JDB603" s="259"/>
      <c r="JDC603" s="259"/>
      <c r="JDD603" s="394"/>
      <c r="JDE603" s="394"/>
      <c r="JDF603" s="270"/>
      <c r="JDG603" s="263"/>
      <c r="JDH603" s="271"/>
      <c r="JDI603" s="271"/>
      <c r="JDJ603" s="271"/>
      <c r="JDK603" s="271"/>
      <c r="JDL603" s="271"/>
      <c r="JDM603" s="395"/>
      <c r="JDN603" s="259"/>
      <c r="JDO603" s="259"/>
      <c r="JDP603" s="394"/>
      <c r="JDQ603" s="394"/>
      <c r="JDR603" s="270"/>
      <c r="JDS603" s="263"/>
      <c r="JDT603" s="271"/>
      <c r="JDU603" s="271"/>
      <c r="JDV603" s="271"/>
      <c r="JDW603" s="271"/>
      <c r="JDX603" s="271"/>
      <c r="JDY603" s="395"/>
      <c r="JDZ603" s="259"/>
      <c r="JEA603" s="259"/>
      <c r="JEB603" s="394"/>
      <c r="JEC603" s="394"/>
      <c r="JED603" s="270"/>
      <c r="JEE603" s="263"/>
      <c r="JEF603" s="271"/>
      <c r="JEG603" s="271"/>
      <c r="JEH603" s="271"/>
      <c r="JEI603" s="271"/>
      <c r="JEJ603" s="271"/>
      <c r="JEK603" s="395"/>
      <c r="JEL603" s="259"/>
      <c r="JEM603" s="259"/>
      <c r="JEN603" s="394"/>
      <c r="JEO603" s="394"/>
      <c r="JEP603" s="270"/>
      <c r="JEQ603" s="263"/>
      <c r="JER603" s="271"/>
      <c r="JES603" s="271"/>
      <c r="JET603" s="271"/>
      <c r="JEU603" s="271"/>
      <c r="JEV603" s="271"/>
      <c r="JEW603" s="395"/>
      <c r="JEX603" s="259"/>
      <c r="JEY603" s="259"/>
      <c r="JEZ603" s="394"/>
      <c r="JFA603" s="394"/>
      <c r="JFB603" s="270"/>
      <c r="JFC603" s="263"/>
      <c r="JFD603" s="271"/>
      <c r="JFE603" s="271"/>
      <c r="JFF603" s="271"/>
      <c r="JFG603" s="271"/>
      <c r="JFH603" s="271"/>
      <c r="JFI603" s="395"/>
      <c r="JFJ603" s="259"/>
      <c r="JFK603" s="259"/>
      <c r="JFL603" s="394"/>
      <c r="JFM603" s="394"/>
      <c r="JFN603" s="270"/>
      <c r="JFO603" s="263"/>
      <c r="JFP603" s="271"/>
      <c r="JFQ603" s="271"/>
      <c r="JFR603" s="271"/>
      <c r="JFS603" s="271"/>
      <c r="JFT603" s="271"/>
      <c r="JFU603" s="395"/>
      <c r="JFV603" s="259"/>
      <c r="JFW603" s="259"/>
      <c r="JFX603" s="394"/>
      <c r="JFY603" s="394"/>
      <c r="JFZ603" s="270"/>
      <c r="JGA603" s="263"/>
      <c r="JGB603" s="271"/>
      <c r="JGC603" s="271"/>
      <c r="JGD603" s="271"/>
      <c r="JGE603" s="271"/>
      <c r="JGF603" s="271"/>
      <c r="JGG603" s="395"/>
      <c r="JGH603" s="259"/>
      <c r="JGI603" s="259"/>
      <c r="JGJ603" s="394"/>
      <c r="JGK603" s="394"/>
      <c r="JGL603" s="270"/>
      <c r="JGM603" s="263"/>
      <c r="JGN603" s="271"/>
      <c r="JGO603" s="271"/>
      <c r="JGP603" s="271"/>
      <c r="JGQ603" s="271"/>
      <c r="JGR603" s="271"/>
      <c r="JGS603" s="395"/>
      <c r="JGT603" s="259"/>
      <c r="JGU603" s="259"/>
      <c r="JGV603" s="394"/>
      <c r="JGW603" s="394"/>
      <c r="JGX603" s="270"/>
      <c r="JGY603" s="263"/>
      <c r="JGZ603" s="271"/>
      <c r="JHA603" s="271"/>
      <c r="JHB603" s="271"/>
      <c r="JHC603" s="271"/>
      <c r="JHD603" s="271"/>
      <c r="JHE603" s="395"/>
      <c r="JHF603" s="259"/>
      <c r="JHG603" s="259"/>
      <c r="JHH603" s="394"/>
      <c r="JHI603" s="394"/>
      <c r="JHJ603" s="270"/>
      <c r="JHK603" s="263"/>
      <c r="JHL603" s="271"/>
      <c r="JHM603" s="271"/>
      <c r="JHN603" s="271"/>
      <c r="JHO603" s="271"/>
      <c r="JHP603" s="271"/>
      <c r="JHQ603" s="395"/>
      <c r="JHR603" s="259"/>
      <c r="JHS603" s="259"/>
      <c r="JHT603" s="394"/>
      <c r="JHU603" s="394"/>
      <c r="JHV603" s="270"/>
      <c r="JHW603" s="263"/>
      <c r="JHX603" s="271"/>
      <c r="JHY603" s="271"/>
      <c r="JHZ603" s="271"/>
      <c r="JIA603" s="271"/>
      <c r="JIB603" s="271"/>
      <c r="JIC603" s="395"/>
      <c r="JID603" s="259"/>
      <c r="JIE603" s="259"/>
      <c r="JIF603" s="394"/>
      <c r="JIG603" s="394"/>
      <c r="JIH603" s="270"/>
      <c r="JII603" s="263"/>
      <c r="JIJ603" s="271"/>
      <c r="JIK603" s="271"/>
      <c r="JIL603" s="271"/>
      <c r="JIM603" s="271"/>
      <c r="JIN603" s="271"/>
      <c r="JIO603" s="395"/>
      <c r="JIP603" s="259"/>
      <c r="JIQ603" s="259"/>
      <c r="JIR603" s="394"/>
      <c r="JIS603" s="394"/>
      <c r="JIT603" s="270"/>
      <c r="JIU603" s="263"/>
      <c r="JIV603" s="271"/>
      <c r="JIW603" s="271"/>
      <c r="JIX603" s="271"/>
      <c r="JIY603" s="271"/>
      <c r="JIZ603" s="271"/>
      <c r="JJA603" s="395"/>
      <c r="JJB603" s="259"/>
      <c r="JJC603" s="259"/>
      <c r="JJD603" s="394"/>
      <c r="JJE603" s="394"/>
      <c r="JJF603" s="270"/>
      <c r="JJG603" s="263"/>
      <c r="JJH603" s="271"/>
      <c r="JJI603" s="271"/>
      <c r="JJJ603" s="271"/>
      <c r="JJK603" s="271"/>
      <c r="JJL603" s="271"/>
      <c r="JJM603" s="395"/>
      <c r="JJN603" s="259"/>
      <c r="JJO603" s="259"/>
      <c r="JJP603" s="394"/>
      <c r="JJQ603" s="394"/>
      <c r="JJR603" s="270"/>
      <c r="JJS603" s="263"/>
      <c r="JJT603" s="271"/>
      <c r="JJU603" s="271"/>
      <c r="JJV603" s="271"/>
      <c r="JJW603" s="271"/>
      <c r="JJX603" s="271"/>
      <c r="JJY603" s="395"/>
      <c r="JJZ603" s="259"/>
      <c r="JKA603" s="259"/>
      <c r="JKB603" s="394"/>
      <c r="JKC603" s="394"/>
      <c r="JKD603" s="270"/>
      <c r="JKE603" s="263"/>
      <c r="JKF603" s="271"/>
      <c r="JKG603" s="271"/>
      <c r="JKH603" s="271"/>
      <c r="JKI603" s="271"/>
      <c r="JKJ603" s="271"/>
      <c r="JKK603" s="395"/>
      <c r="JKL603" s="259"/>
      <c r="JKM603" s="259"/>
      <c r="JKN603" s="394"/>
      <c r="JKO603" s="394"/>
      <c r="JKP603" s="270"/>
      <c r="JKQ603" s="263"/>
      <c r="JKR603" s="271"/>
      <c r="JKS603" s="271"/>
      <c r="JKT603" s="271"/>
      <c r="JKU603" s="271"/>
      <c r="JKV603" s="271"/>
      <c r="JKW603" s="395"/>
      <c r="JKX603" s="259"/>
      <c r="JKY603" s="259"/>
      <c r="JKZ603" s="394"/>
      <c r="JLA603" s="394"/>
      <c r="JLB603" s="270"/>
      <c r="JLC603" s="263"/>
      <c r="JLD603" s="271"/>
      <c r="JLE603" s="271"/>
      <c r="JLF603" s="271"/>
      <c r="JLG603" s="271"/>
      <c r="JLH603" s="271"/>
      <c r="JLI603" s="395"/>
      <c r="JLJ603" s="259"/>
      <c r="JLK603" s="259"/>
      <c r="JLL603" s="394"/>
      <c r="JLM603" s="394"/>
      <c r="JLN603" s="270"/>
      <c r="JLO603" s="263"/>
      <c r="JLP603" s="271"/>
      <c r="JLQ603" s="271"/>
      <c r="JLR603" s="271"/>
      <c r="JLS603" s="271"/>
      <c r="JLT603" s="271"/>
      <c r="JLU603" s="395"/>
      <c r="JLV603" s="259"/>
      <c r="JLW603" s="259"/>
      <c r="JLX603" s="394"/>
      <c r="JLY603" s="394"/>
      <c r="JLZ603" s="270"/>
      <c r="JMA603" s="263"/>
      <c r="JMB603" s="271"/>
      <c r="JMC603" s="271"/>
      <c r="JMD603" s="271"/>
      <c r="JME603" s="271"/>
      <c r="JMF603" s="271"/>
      <c r="JMG603" s="395"/>
      <c r="JMH603" s="259"/>
      <c r="JMI603" s="259"/>
      <c r="JMJ603" s="394"/>
      <c r="JMK603" s="394"/>
      <c r="JML603" s="270"/>
      <c r="JMM603" s="263"/>
      <c r="JMN603" s="271"/>
      <c r="JMO603" s="271"/>
      <c r="JMP603" s="271"/>
      <c r="JMQ603" s="271"/>
      <c r="JMR603" s="271"/>
      <c r="JMS603" s="395"/>
      <c r="JMT603" s="259"/>
      <c r="JMU603" s="259"/>
      <c r="JMV603" s="394"/>
      <c r="JMW603" s="394"/>
      <c r="JMX603" s="270"/>
      <c r="JMY603" s="263"/>
      <c r="JMZ603" s="271"/>
      <c r="JNA603" s="271"/>
      <c r="JNB603" s="271"/>
      <c r="JNC603" s="271"/>
      <c r="JND603" s="271"/>
      <c r="JNE603" s="395"/>
      <c r="JNF603" s="259"/>
      <c r="JNG603" s="259"/>
      <c r="JNH603" s="394"/>
      <c r="JNI603" s="394"/>
      <c r="JNJ603" s="270"/>
      <c r="JNK603" s="263"/>
      <c r="JNL603" s="271"/>
      <c r="JNM603" s="271"/>
      <c r="JNN603" s="271"/>
      <c r="JNO603" s="271"/>
      <c r="JNP603" s="271"/>
      <c r="JNQ603" s="395"/>
      <c r="JNR603" s="259"/>
      <c r="JNS603" s="259"/>
      <c r="JNT603" s="394"/>
      <c r="JNU603" s="394"/>
      <c r="JNV603" s="270"/>
      <c r="JNW603" s="263"/>
      <c r="JNX603" s="271"/>
      <c r="JNY603" s="271"/>
      <c r="JNZ603" s="271"/>
      <c r="JOA603" s="271"/>
      <c r="JOB603" s="271"/>
      <c r="JOC603" s="395"/>
      <c r="JOD603" s="259"/>
      <c r="JOE603" s="259"/>
      <c r="JOF603" s="394"/>
      <c r="JOG603" s="394"/>
      <c r="JOH603" s="270"/>
      <c r="JOI603" s="263"/>
      <c r="JOJ603" s="271"/>
      <c r="JOK603" s="271"/>
      <c r="JOL603" s="271"/>
      <c r="JOM603" s="271"/>
      <c r="JON603" s="271"/>
      <c r="JOO603" s="395"/>
      <c r="JOP603" s="259"/>
      <c r="JOQ603" s="259"/>
      <c r="JOR603" s="394"/>
      <c r="JOS603" s="394"/>
      <c r="JOT603" s="270"/>
      <c r="JOU603" s="263"/>
      <c r="JOV603" s="271"/>
      <c r="JOW603" s="271"/>
      <c r="JOX603" s="271"/>
      <c r="JOY603" s="271"/>
      <c r="JOZ603" s="271"/>
      <c r="JPA603" s="395"/>
      <c r="JPB603" s="259"/>
      <c r="JPC603" s="259"/>
      <c r="JPD603" s="394"/>
      <c r="JPE603" s="394"/>
      <c r="JPF603" s="270"/>
      <c r="JPG603" s="263"/>
      <c r="JPH603" s="271"/>
      <c r="JPI603" s="271"/>
      <c r="JPJ603" s="271"/>
      <c r="JPK603" s="271"/>
      <c r="JPL603" s="271"/>
      <c r="JPM603" s="395"/>
      <c r="JPN603" s="259"/>
      <c r="JPO603" s="259"/>
      <c r="JPP603" s="394"/>
      <c r="JPQ603" s="394"/>
      <c r="JPR603" s="270"/>
      <c r="JPS603" s="263"/>
      <c r="JPT603" s="271"/>
      <c r="JPU603" s="271"/>
      <c r="JPV603" s="271"/>
      <c r="JPW603" s="271"/>
      <c r="JPX603" s="271"/>
      <c r="JPY603" s="395"/>
      <c r="JPZ603" s="259"/>
      <c r="JQA603" s="259"/>
      <c r="JQB603" s="394"/>
      <c r="JQC603" s="394"/>
      <c r="JQD603" s="270"/>
      <c r="JQE603" s="263"/>
      <c r="JQF603" s="271"/>
      <c r="JQG603" s="271"/>
      <c r="JQH603" s="271"/>
      <c r="JQI603" s="271"/>
      <c r="JQJ603" s="271"/>
      <c r="JQK603" s="395"/>
      <c r="JQL603" s="259"/>
      <c r="JQM603" s="259"/>
      <c r="JQN603" s="394"/>
      <c r="JQO603" s="394"/>
      <c r="JQP603" s="270"/>
      <c r="JQQ603" s="263"/>
      <c r="JQR603" s="271"/>
      <c r="JQS603" s="271"/>
      <c r="JQT603" s="271"/>
      <c r="JQU603" s="271"/>
      <c r="JQV603" s="271"/>
      <c r="JQW603" s="395"/>
      <c r="JQX603" s="259"/>
      <c r="JQY603" s="259"/>
      <c r="JQZ603" s="394"/>
      <c r="JRA603" s="394"/>
      <c r="JRB603" s="270"/>
      <c r="JRC603" s="263"/>
      <c r="JRD603" s="271"/>
      <c r="JRE603" s="271"/>
      <c r="JRF603" s="271"/>
      <c r="JRG603" s="271"/>
      <c r="JRH603" s="271"/>
      <c r="JRI603" s="395"/>
      <c r="JRJ603" s="259"/>
      <c r="JRK603" s="259"/>
      <c r="JRL603" s="394"/>
      <c r="JRM603" s="394"/>
      <c r="JRN603" s="270"/>
      <c r="JRO603" s="263"/>
      <c r="JRP603" s="271"/>
      <c r="JRQ603" s="271"/>
      <c r="JRR603" s="271"/>
      <c r="JRS603" s="271"/>
      <c r="JRT603" s="271"/>
      <c r="JRU603" s="395"/>
      <c r="JRV603" s="259"/>
      <c r="JRW603" s="259"/>
      <c r="JRX603" s="394"/>
      <c r="JRY603" s="394"/>
      <c r="JRZ603" s="270"/>
      <c r="JSA603" s="263"/>
      <c r="JSB603" s="271"/>
      <c r="JSC603" s="271"/>
      <c r="JSD603" s="271"/>
      <c r="JSE603" s="271"/>
      <c r="JSF603" s="271"/>
      <c r="JSG603" s="395"/>
      <c r="JSH603" s="259"/>
      <c r="JSI603" s="259"/>
      <c r="JSJ603" s="394"/>
      <c r="JSK603" s="394"/>
      <c r="JSL603" s="270"/>
      <c r="JSM603" s="263"/>
      <c r="JSN603" s="271"/>
      <c r="JSO603" s="271"/>
      <c r="JSP603" s="271"/>
      <c r="JSQ603" s="271"/>
      <c r="JSR603" s="271"/>
      <c r="JSS603" s="395"/>
      <c r="JST603" s="259"/>
      <c r="JSU603" s="259"/>
      <c r="JSV603" s="394"/>
      <c r="JSW603" s="394"/>
      <c r="JSX603" s="270"/>
      <c r="JSY603" s="263"/>
      <c r="JSZ603" s="271"/>
      <c r="JTA603" s="271"/>
      <c r="JTB603" s="271"/>
      <c r="JTC603" s="271"/>
      <c r="JTD603" s="271"/>
      <c r="JTE603" s="395"/>
      <c r="JTF603" s="259"/>
      <c r="JTG603" s="259"/>
      <c r="JTH603" s="394"/>
      <c r="JTI603" s="394"/>
      <c r="JTJ603" s="270"/>
      <c r="JTK603" s="263"/>
      <c r="JTL603" s="271"/>
      <c r="JTM603" s="271"/>
      <c r="JTN603" s="271"/>
      <c r="JTO603" s="271"/>
      <c r="JTP603" s="271"/>
      <c r="JTQ603" s="395"/>
      <c r="JTR603" s="259"/>
      <c r="JTS603" s="259"/>
      <c r="JTT603" s="394"/>
      <c r="JTU603" s="394"/>
      <c r="JTV603" s="270"/>
      <c r="JTW603" s="263"/>
      <c r="JTX603" s="271"/>
      <c r="JTY603" s="271"/>
      <c r="JTZ603" s="271"/>
      <c r="JUA603" s="271"/>
      <c r="JUB603" s="271"/>
      <c r="JUC603" s="395"/>
      <c r="JUD603" s="259"/>
      <c r="JUE603" s="259"/>
      <c r="JUF603" s="394"/>
      <c r="JUG603" s="394"/>
      <c r="JUH603" s="270"/>
      <c r="JUI603" s="263"/>
      <c r="JUJ603" s="271"/>
      <c r="JUK603" s="271"/>
      <c r="JUL603" s="271"/>
      <c r="JUM603" s="271"/>
      <c r="JUN603" s="271"/>
      <c r="JUO603" s="395"/>
      <c r="JUP603" s="259"/>
      <c r="JUQ603" s="259"/>
      <c r="JUR603" s="394"/>
      <c r="JUS603" s="394"/>
      <c r="JUT603" s="270"/>
      <c r="JUU603" s="263"/>
      <c r="JUV603" s="271"/>
      <c r="JUW603" s="271"/>
      <c r="JUX603" s="271"/>
      <c r="JUY603" s="271"/>
      <c r="JUZ603" s="271"/>
      <c r="JVA603" s="395"/>
      <c r="JVB603" s="259"/>
      <c r="JVC603" s="259"/>
      <c r="JVD603" s="394"/>
      <c r="JVE603" s="394"/>
      <c r="JVF603" s="270"/>
      <c r="JVG603" s="263"/>
      <c r="JVH603" s="271"/>
      <c r="JVI603" s="271"/>
      <c r="JVJ603" s="271"/>
      <c r="JVK603" s="271"/>
      <c r="JVL603" s="271"/>
      <c r="JVM603" s="395"/>
      <c r="JVN603" s="259"/>
      <c r="JVO603" s="259"/>
      <c r="JVP603" s="394"/>
      <c r="JVQ603" s="394"/>
      <c r="JVR603" s="270"/>
      <c r="JVS603" s="263"/>
      <c r="JVT603" s="271"/>
      <c r="JVU603" s="271"/>
      <c r="JVV603" s="271"/>
      <c r="JVW603" s="271"/>
      <c r="JVX603" s="271"/>
      <c r="JVY603" s="395"/>
      <c r="JVZ603" s="259"/>
      <c r="JWA603" s="259"/>
      <c r="JWB603" s="394"/>
      <c r="JWC603" s="394"/>
      <c r="JWD603" s="270"/>
      <c r="JWE603" s="263"/>
      <c r="JWF603" s="271"/>
      <c r="JWG603" s="271"/>
      <c r="JWH603" s="271"/>
      <c r="JWI603" s="271"/>
      <c r="JWJ603" s="271"/>
      <c r="JWK603" s="395"/>
      <c r="JWL603" s="259"/>
      <c r="JWM603" s="259"/>
      <c r="JWN603" s="394"/>
      <c r="JWO603" s="394"/>
      <c r="JWP603" s="270"/>
      <c r="JWQ603" s="263"/>
      <c r="JWR603" s="271"/>
      <c r="JWS603" s="271"/>
      <c r="JWT603" s="271"/>
      <c r="JWU603" s="271"/>
      <c r="JWV603" s="271"/>
      <c r="JWW603" s="395"/>
      <c r="JWX603" s="259"/>
      <c r="JWY603" s="259"/>
      <c r="JWZ603" s="394"/>
      <c r="JXA603" s="394"/>
      <c r="JXB603" s="270"/>
      <c r="JXC603" s="263"/>
      <c r="JXD603" s="271"/>
      <c r="JXE603" s="271"/>
      <c r="JXF603" s="271"/>
      <c r="JXG603" s="271"/>
      <c r="JXH603" s="271"/>
      <c r="JXI603" s="395"/>
      <c r="JXJ603" s="259"/>
      <c r="JXK603" s="259"/>
      <c r="JXL603" s="394"/>
      <c r="JXM603" s="394"/>
      <c r="JXN603" s="270"/>
      <c r="JXO603" s="263"/>
      <c r="JXP603" s="271"/>
      <c r="JXQ603" s="271"/>
      <c r="JXR603" s="271"/>
      <c r="JXS603" s="271"/>
      <c r="JXT603" s="271"/>
      <c r="JXU603" s="395"/>
      <c r="JXV603" s="259"/>
      <c r="JXW603" s="259"/>
      <c r="JXX603" s="394"/>
      <c r="JXY603" s="394"/>
      <c r="JXZ603" s="270"/>
      <c r="JYA603" s="263"/>
      <c r="JYB603" s="271"/>
      <c r="JYC603" s="271"/>
      <c r="JYD603" s="271"/>
      <c r="JYE603" s="271"/>
      <c r="JYF603" s="271"/>
      <c r="JYG603" s="395"/>
      <c r="JYH603" s="259"/>
      <c r="JYI603" s="259"/>
      <c r="JYJ603" s="394"/>
      <c r="JYK603" s="394"/>
      <c r="JYL603" s="270"/>
      <c r="JYM603" s="263"/>
      <c r="JYN603" s="271"/>
      <c r="JYO603" s="271"/>
      <c r="JYP603" s="271"/>
      <c r="JYQ603" s="271"/>
      <c r="JYR603" s="271"/>
      <c r="JYS603" s="395"/>
      <c r="JYT603" s="259"/>
      <c r="JYU603" s="259"/>
      <c r="JYV603" s="394"/>
      <c r="JYW603" s="394"/>
      <c r="JYX603" s="270"/>
      <c r="JYY603" s="263"/>
      <c r="JYZ603" s="271"/>
      <c r="JZA603" s="271"/>
      <c r="JZB603" s="271"/>
      <c r="JZC603" s="271"/>
      <c r="JZD603" s="271"/>
      <c r="JZE603" s="395"/>
      <c r="JZF603" s="259"/>
      <c r="JZG603" s="259"/>
      <c r="JZH603" s="394"/>
      <c r="JZI603" s="394"/>
      <c r="JZJ603" s="270"/>
      <c r="JZK603" s="263"/>
      <c r="JZL603" s="271"/>
      <c r="JZM603" s="271"/>
      <c r="JZN603" s="271"/>
      <c r="JZO603" s="271"/>
      <c r="JZP603" s="271"/>
      <c r="JZQ603" s="395"/>
      <c r="JZR603" s="259"/>
      <c r="JZS603" s="259"/>
      <c r="JZT603" s="394"/>
      <c r="JZU603" s="394"/>
      <c r="JZV603" s="270"/>
      <c r="JZW603" s="263"/>
      <c r="JZX603" s="271"/>
      <c r="JZY603" s="271"/>
      <c r="JZZ603" s="271"/>
      <c r="KAA603" s="271"/>
      <c r="KAB603" s="271"/>
      <c r="KAC603" s="395"/>
      <c r="KAD603" s="259"/>
      <c r="KAE603" s="259"/>
      <c r="KAF603" s="394"/>
      <c r="KAG603" s="394"/>
      <c r="KAH603" s="270"/>
      <c r="KAI603" s="263"/>
      <c r="KAJ603" s="271"/>
      <c r="KAK603" s="271"/>
      <c r="KAL603" s="271"/>
      <c r="KAM603" s="271"/>
      <c r="KAN603" s="271"/>
      <c r="KAO603" s="395"/>
      <c r="KAP603" s="259"/>
      <c r="KAQ603" s="259"/>
      <c r="KAR603" s="394"/>
      <c r="KAS603" s="394"/>
      <c r="KAT603" s="270"/>
      <c r="KAU603" s="263"/>
      <c r="KAV603" s="271"/>
      <c r="KAW603" s="271"/>
      <c r="KAX603" s="271"/>
      <c r="KAY603" s="271"/>
      <c r="KAZ603" s="271"/>
      <c r="KBA603" s="395"/>
      <c r="KBB603" s="259"/>
      <c r="KBC603" s="259"/>
      <c r="KBD603" s="394"/>
      <c r="KBE603" s="394"/>
      <c r="KBF603" s="270"/>
      <c r="KBG603" s="263"/>
      <c r="KBH603" s="271"/>
      <c r="KBI603" s="271"/>
      <c r="KBJ603" s="271"/>
      <c r="KBK603" s="271"/>
      <c r="KBL603" s="271"/>
      <c r="KBM603" s="395"/>
      <c r="KBN603" s="259"/>
      <c r="KBO603" s="259"/>
      <c r="KBP603" s="394"/>
      <c r="KBQ603" s="394"/>
      <c r="KBR603" s="270"/>
      <c r="KBS603" s="263"/>
      <c r="KBT603" s="271"/>
      <c r="KBU603" s="271"/>
      <c r="KBV603" s="271"/>
      <c r="KBW603" s="271"/>
      <c r="KBX603" s="271"/>
      <c r="KBY603" s="395"/>
      <c r="KBZ603" s="259"/>
      <c r="KCA603" s="259"/>
      <c r="KCB603" s="394"/>
      <c r="KCC603" s="394"/>
      <c r="KCD603" s="270"/>
      <c r="KCE603" s="263"/>
      <c r="KCF603" s="271"/>
      <c r="KCG603" s="271"/>
      <c r="KCH603" s="271"/>
      <c r="KCI603" s="271"/>
      <c r="KCJ603" s="271"/>
      <c r="KCK603" s="395"/>
      <c r="KCL603" s="259"/>
      <c r="KCM603" s="259"/>
      <c r="KCN603" s="394"/>
      <c r="KCO603" s="394"/>
      <c r="KCP603" s="270"/>
      <c r="KCQ603" s="263"/>
      <c r="KCR603" s="271"/>
      <c r="KCS603" s="271"/>
      <c r="KCT603" s="271"/>
      <c r="KCU603" s="271"/>
      <c r="KCV603" s="271"/>
      <c r="KCW603" s="395"/>
      <c r="KCX603" s="259"/>
      <c r="KCY603" s="259"/>
      <c r="KCZ603" s="394"/>
      <c r="KDA603" s="394"/>
      <c r="KDB603" s="270"/>
      <c r="KDC603" s="263"/>
      <c r="KDD603" s="271"/>
      <c r="KDE603" s="271"/>
      <c r="KDF603" s="271"/>
      <c r="KDG603" s="271"/>
      <c r="KDH603" s="271"/>
      <c r="KDI603" s="395"/>
      <c r="KDJ603" s="259"/>
      <c r="KDK603" s="259"/>
      <c r="KDL603" s="394"/>
      <c r="KDM603" s="394"/>
      <c r="KDN603" s="270"/>
      <c r="KDO603" s="263"/>
      <c r="KDP603" s="271"/>
      <c r="KDQ603" s="271"/>
      <c r="KDR603" s="271"/>
      <c r="KDS603" s="271"/>
      <c r="KDT603" s="271"/>
      <c r="KDU603" s="395"/>
      <c r="KDV603" s="259"/>
      <c r="KDW603" s="259"/>
      <c r="KDX603" s="394"/>
      <c r="KDY603" s="394"/>
      <c r="KDZ603" s="270"/>
      <c r="KEA603" s="263"/>
      <c r="KEB603" s="271"/>
      <c r="KEC603" s="271"/>
      <c r="KED603" s="271"/>
      <c r="KEE603" s="271"/>
      <c r="KEF603" s="271"/>
      <c r="KEG603" s="395"/>
      <c r="KEH603" s="259"/>
      <c r="KEI603" s="259"/>
      <c r="KEJ603" s="394"/>
      <c r="KEK603" s="394"/>
      <c r="KEL603" s="270"/>
      <c r="KEM603" s="263"/>
      <c r="KEN603" s="271"/>
      <c r="KEO603" s="271"/>
      <c r="KEP603" s="271"/>
      <c r="KEQ603" s="271"/>
      <c r="KER603" s="271"/>
      <c r="KES603" s="395"/>
      <c r="KET603" s="259"/>
      <c r="KEU603" s="259"/>
      <c r="KEV603" s="394"/>
      <c r="KEW603" s="394"/>
      <c r="KEX603" s="270"/>
      <c r="KEY603" s="263"/>
      <c r="KEZ603" s="271"/>
      <c r="KFA603" s="271"/>
      <c r="KFB603" s="271"/>
      <c r="KFC603" s="271"/>
      <c r="KFD603" s="271"/>
      <c r="KFE603" s="395"/>
      <c r="KFF603" s="259"/>
      <c r="KFG603" s="259"/>
      <c r="KFH603" s="394"/>
      <c r="KFI603" s="394"/>
      <c r="KFJ603" s="270"/>
      <c r="KFK603" s="263"/>
      <c r="KFL603" s="271"/>
      <c r="KFM603" s="271"/>
      <c r="KFN603" s="271"/>
      <c r="KFO603" s="271"/>
      <c r="KFP603" s="271"/>
      <c r="KFQ603" s="395"/>
      <c r="KFR603" s="259"/>
      <c r="KFS603" s="259"/>
      <c r="KFT603" s="394"/>
      <c r="KFU603" s="394"/>
      <c r="KFV603" s="270"/>
      <c r="KFW603" s="263"/>
      <c r="KFX603" s="271"/>
      <c r="KFY603" s="271"/>
      <c r="KFZ603" s="271"/>
      <c r="KGA603" s="271"/>
      <c r="KGB603" s="271"/>
      <c r="KGC603" s="395"/>
      <c r="KGD603" s="259"/>
      <c r="KGE603" s="259"/>
      <c r="KGF603" s="394"/>
      <c r="KGG603" s="394"/>
      <c r="KGH603" s="270"/>
      <c r="KGI603" s="263"/>
      <c r="KGJ603" s="271"/>
      <c r="KGK603" s="271"/>
      <c r="KGL603" s="271"/>
      <c r="KGM603" s="271"/>
      <c r="KGN603" s="271"/>
      <c r="KGO603" s="395"/>
      <c r="KGP603" s="259"/>
      <c r="KGQ603" s="259"/>
      <c r="KGR603" s="394"/>
      <c r="KGS603" s="394"/>
      <c r="KGT603" s="270"/>
      <c r="KGU603" s="263"/>
      <c r="KGV603" s="271"/>
      <c r="KGW603" s="271"/>
      <c r="KGX603" s="271"/>
      <c r="KGY603" s="271"/>
      <c r="KGZ603" s="271"/>
      <c r="KHA603" s="395"/>
      <c r="KHB603" s="259"/>
      <c r="KHC603" s="259"/>
      <c r="KHD603" s="394"/>
      <c r="KHE603" s="394"/>
      <c r="KHF603" s="270"/>
      <c r="KHG603" s="263"/>
      <c r="KHH603" s="271"/>
      <c r="KHI603" s="271"/>
      <c r="KHJ603" s="271"/>
      <c r="KHK603" s="271"/>
      <c r="KHL603" s="271"/>
      <c r="KHM603" s="395"/>
      <c r="KHN603" s="259"/>
      <c r="KHO603" s="259"/>
      <c r="KHP603" s="394"/>
      <c r="KHQ603" s="394"/>
      <c r="KHR603" s="270"/>
      <c r="KHS603" s="263"/>
      <c r="KHT603" s="271"/>
      <c r="KHU603" s="271"/>
      <c r="KHV603" s="271"/>
      <c r="KHW603" s="271"/>
      <c r="KHX603" s="271"/>
      <c r="KHY603" s="395"/>
      <c r="KHZ603" s="259"/>
      <c r="KIA603" s="259"/>
      <c r="KIB603" s="394"/>
      <c r="KIC603" s="394"/>
      <c r="KID603" s="270"/>
      <c r="KIE603" s="263"/>
      <c r="KIF603" s="271"/>
      <c r="KIG603" s="271"/>
      <c r="KIH603" s="271"/>
      <c r="KII603" s="271"/>
      <c r="KIJ603" s="271"/>
      <c r="KIK603" s="395"/>
      <c r="KIL603" s="259"/>
      <c r="KIM603" s="259"/>
      <c r="KIN603" s="394"/>
      <c r="KIO603" s="394"/>
      <c r="KIP603" s="270"/>
      <c r="KIQ603" s="263"/>
      <c r="KIR603" s="271"/>
      <c r="KIS603" s="271"/>
      <c r="KIT603" s="271"/>
      <c r="KIU603" s="271"/>
      <c r="KIV603" s="271"/>
      <c r="KIW603" s="395"/>
      <c r="KIX603" s="259"/>
      <c r="KIY603" s="259"/>
      <c r="KIZ603" s="394"/>
      <c r="KJA603" s="394"/>
      <c r="KJB603" s="270"/>
      <c r="KJC603" s="263"/>
      <c r="KJD603" s="271"/>
      <c r="KJE603" s="271"/>
      <c r="KJF603" s="271"/>
      <c r="KJG603" s="271"/>
      <c r="KJH603" s="271"/>
      <c r="KJI603" s="395"/>
      <c r="KJJ603" s="259"/>
      <c r="KJK603" s="259"/>
      <c r="KJL603" s="394"/>
      <c r="KJM603" s="394"/>
      <c r="KJN603" s="270"/>
      <c r="KJO603" s="263"/>
      <c r="KJP603" s="271"/>
      <c r="KJQ603" s="271"/>
      <c r="KJR603" s="271"/>
      <c r="KJS603" s="271"/>
      <c r="KJT603" s="271"/>
      <c r="KJU603" s="395"/>
      <c r="KJV603" s="259"/>
      <c r="KJW603" s="259"/>
      <c r="KJX603" s="394"/>
      <c r="KJY603" s="394"/>
      <c r="KJZ603" s="270"/>
      <c r="KKA603" s="263"/>
      <c r="KKB603" s="271"/>
      <c r="KKC603" s="271"/>
      <c r="KKD603" s="271"/>
      <c r="KKE603" s="271"/>
      <c r="KKF603" s="271"/>
      <c r="KKG603" s="395"/>
      <c r="KKH603" s="259"/>
      <c r="KKI603" s="259"/>
      <c r="KKJ603" s="394"/>
      <c r="KKK603" s="394"/>
      <c r="KKL603" s="270"/>
      <c r="KKM603" s="263"/>
      <c r="KKN603" s="271"/>
      <c r="KKO603" s="271"/>
      <c r="KKP603" s="271"/>
      <c r="KKQ603" s="271"/>
      <c r="KKR603" s="271"/>
      <c r="KKS603" s="395"/>
      <c r="KKT603" s="259"/>
      <c r="KKU603" s="259"/>
      <c r="KKV603" s="394"/>
      <c r="KKW603" s="394"/>
      <c r="KKX603" s="270"/>
      <c r="KKY603" s="263"/>
      <c r="KKZ603" s="271"/>
      <c r="KLA603" s="271"/>
      <c r="KLB603" s="271"/>
      <c r="KLC603" s="271"/>
      <c r="KLD603" s="271"/>
      <c r="KLE603" s="395"/>
      <c r="KLF603" s="259"/>
      <c r="KLG603" s="259"/>
      <c r="KLH603" s="394"/>
      <c r="KLI603" s="394"/>
      <c r="KLJ603" s="270"/>
      <c r="KLK603" s="263"/>
      <c r="KLL603" s="271"/>
      <c r="KLM603" s="271"/>
      <c r="KLN603" s="271"/>
      <c r="KLO603" s="271"/>
      <c r="KLP603" s="271"/>
      <c r="KLQ603" s="395"/>
      <c r="KLR603" s="259"/>
      <c r="KLS603" s="259"/>
      <c r="KLT603" s="394"/>
      <c r="KLU603" s="394"/>
      <c r="KLV603" s="270"/>
      <c r="KLW603" s="263"/>
      <c r="KLX603" s="271"/>
      <c r="KLY603" s="271"/>
      <c r="KLZ603" s="271"/>
      <c r="KMA603" s="271"/>
      <c r="KMB603" s="271"/>
      <c r="KMC603" s="395"/>
      <c r="KMD603" s="259"/>
      <c r="KME603" s="259"/>
      <c r="KMF603" s="394"/>
      <c r="KMG603" s="394"/>
      <c r="KMH603" s="270"/>
      <c r="KMI603" s="263"/>
      <c r="KMJ603" s="271"/>
      <c r="KMK603" s="271"/>
      <c r="KML603" s="271"/>
      <c r="KMM603" s="271"/>
      <c r="KMN603" s="271"/>
      <c r="KMO603" s="395"/>
      <c r="KMP603" s="259"/>
      <c r="KMQ603" s="259"/>
      <c r="KMR603" s="394"/>
      <c r="KMS603" s="394"/>
      <c r="KMT603" s="270"/>
      <c r="KMU603" s="263"/>
      <c r="KMV603" s="271"/>
      <c r="KMW603" s="271"/>
      <c r="KMX603" s="271"/>
      <c r="KMY603" s="271"/>
      <c r="KMZ603" s="271"/>
      <c r="KNA603" s="395"/>
      <c r="KNB603" s="259"/>
      <c r="KNC603" s="259"/>
      <c r="KND603" s="394"/>
      <c r="KNE603" s="394"/>
      <c r="KNF603" s="270"/>
      <c r="KNG603" s="263"/>
      <c r="KNH603" s="271"/>
      <c r="KNI603" s="271"/>
      <c r="KNJ603" s="271"/>
      <c r="KNK603" s="271"/>
      <c r="KNL603" s="271"/>
      <c r="KNM603" s="395"/>
      <c r="KNN603" s="259"/>
      <c r="KNO603" s="259"/>
      <c r="KNP603" s="394"/>
      <c r="KNQ603" s="394"/>
      <c r="KNR603" s="270"/>
      <c r="KNS603" s="263"/>
      <c r="KNT603" s="271"/>
      <c r="KNU603" s="271"/>
      <c r="KNV603" s="271"/>
      <c r="KNW603" s="271"/>
      <c r="KNX603" s="271"/>
      <c r="KNY603" s="395"/>
      <c r="KNZ603" s="259"/>
      <c r="KOA603" s="259"/>
      <c r="KOB603" s="394"/>
      <c r="KOC603" s="394"/>
      <c r="KOD603" s="270"/>
      <c r="KOE603" s="263"/>
      <c r="KOF603" s="271"/>
      <c r="KOG603" s="271"/>
      <c r="KOH603" s="271"/>
      <c r="KOI603" s="271"/>
      <c r="KOJ603" s="271"/>
      <c r="KOK603" s="395"/>
      <c r="KOL603" s="259"/>
      <c r="KOM603" s="259"/>
      <c r="KON603" s="394"/>
      <c r="KOO603" s="394"/>
      <c r="KOP603" s="270"/>
      <c r="KOQ603" s="263"/>
      <c r="KOR603" s="271"/>
      <c r="KOS603" s="271"/>
      <c r="KOT603" s="271"/>
      <c r="KOU603" s="271"/>
      <c r="KOV603" s="271"/>
      <c r="KOW603" s="395"/>
      <c r="KOX603" s="259"/>
      <c r="KOY603" s="259"/>
      <c r="KOZ603" s="394"/>
      <c r="KPA603" s="394"/>
      <c r="KPB603" s="270"/>
      <c r="KPC603" s="263"/>
      <c r="KPD603" s="271"/>
      <c r="KPE603" s="271"/>
      <c r="KPF603" s="271"/>
      <c r="KPG603" s="271"/>
      <c r="KPH603" s="271"/>
      <c r="KPI603" s="395"/>
      <c r="KPJ603" s="259"/>
      <c r="KPK603" s="259"/>
      <c r="KPL603" s="394"/>
      <c r="KPM603" s="394"/>
      <c r="KPN603" s="270"/>
      <c r="KPO603" s="263"/>
      <c r="KPP603" s="271"/>
      <c r="KPQ603" s="271"/>
      <c r="KPR603" s="271"/>
      <c r="KPS603" s="271"/>
      <c r="KPT603" s="271"/>
      <c r="KPU603" s="395"/>
      <c r="KPV603" s="259"/>
      <c r="KPW603" s="259"/>
      <c r="KPX603" s="394"/>
      <c r="KPY603" s="394"/>
      <c r="KPZ603" s="270"/>
      <c r="KQA603" s="263"/>
      <c r="KQB603" s="271"/>
      <c r="KQC603" s="271"/>
      <c r="KQD603" s="271"/>
      <c r="KQE603" s="271"/>
      <c r="KQF603" s="271"/>
      <c r="KQG603" s="395"/>
      <c r="KQH603" s="259"/>
      <c r="KQI603" s="259"/>
      <c r="KQJ603" s="394"/>
      <c r="KQK603" s="394"/>
      <c r="KQL603" s="270"/>
      <c r="KQM603" s="263"/>
      <c r="KQN603" s="271"/>
      <c r="KQO603" s="271"/>
      <c r="KQP603" s="271"/>
      <c r="KQQ603" s="271"/>
      <c r="KQR603" s="271"/>
      <c r="KQS603" s="395"/>
      <c r="KQT603" s="259"/>
      <c r="KQU603" s="259"/>
      <c r="KQV603" s="394"/>
      <c r="KQW603" s="394"/>
      <c r="KQX603" s="270"/>
      <c r="KQY603" s="263"/>
      <c r="KQZ603" s="271"/>
      <c r="KRA603" s="271"/>
      <c r="KRB603" s="271"/>
      <c r="KRC603" s="271"/>
      <c r="KRD603" s="271"/>
      <c r="KRE603" s="395"/>
      <c r="KRF603" s="259"/>
      <c r="KRG603" s="259"/>
      <c r="KRH603" s="394"/>
      <c r="KRI603" s="394"/>
      <c r="KRJ603" s="270"/>
      <c r="KRK603" s="263"/>
      <c r="KRL603" s="271"/>
      <c r="KRM603" s="271"/>
      <c r="KRN603" s="271"/>
      <c r="KRO603" s="271"/>
      <c r="KRP603" s="271"/>
      <c r="KRQ603" s="395"/>
      <c r="KRR603" s="259"/>
      <c r="KRS603" s="259"/>
      <c r="KRT603" s="394"/>
      <c r="KRU603" s="394"/>
      <c r="KRV603" s="270"/>
      <c r="KRW603" s="263"/>
      <c r="KRX603" s="271"/>
      <c r="KRY603" s="271"/>
      <c r="KRZ603" s="271"/>
      <c r="KSA603" s="271"/>
      <c r="KSB603" s="271"/>
      <c r="KSC603" s="395"/>
      <c r="KSD603" s="259"/>
      <c r="KSE603" s="259"/>
      <c r="KSF603" s="394"/>
      <c r="KSG603" s="394"/>
      <c r="KSH603" s="270"/>
      <c r="KSI603" s="263"/>
      <c r="KSJ603" s="271"/>
      <c r="KSK603" s="271"/>
      <c r="KSL603" s="271"/>
      <c r="KSM603" s="271"/>
      <c r="KSN603" s="271"/>
      <c r="KSO603" s="395"/>
      <c r="KSP603" s="259"/>
      <c r="KSQ603" s="259"/>
      <c r="KSR603" s="394"/>
      <c r="KSS603" s="394"/>
      <c r="KST603" s="270"/>
      <c r="KSU603" s="263"/>
      <c r="KSV603" s="271"/>
      <c r="KSW603" s="271"/>
      <c r="KSX603" s="271"/>
      <c r="KSY603" s="271"/>
      <c r="KSZ603" s="271"/>
      <c r="KTA603" s="395"/>
      <c r="KTB603" s="259"/>
      <c r="KTC603" s="259"/>
      <c r="KTD603" s="394"/>
      <c r="KTE603" s="394"/>
      <c r="KTF603" s="270"/>
      <c r="KTG603" s="263"/>
      <c r="KTH603" s="271"/>
      <c r="KTI603" s="271"/>
      <c r="KTJ603" s="271"/>
      <c r="KTK603" s="271"/>
      <c r="KTL603" s="271"/>
      <c r="KTM603" s="395"/>
      <c r="KTN603" s="259"/>
      <c r="KTO603" s="259"/>
      <c r="KTP603" s="394"/>
      <c r="KTQ603" s="394"/>
      <c r="KTR603" s="270"/>
      <c r="KTS603" s="263"/>
      <c r="KTT603" s="271"/>
      <c r="KTU603" s="271"/>
      <c r="KTV603" s="271"/>
      <c r="KTW603" s="271"/>
      <c r="KTX603" s="271"/>
      <c r="KTY603" s="395"/>
      <c r="KTZ603" s="259"/>
      <c r="KUA603" s="259"/>
      <c r="KUB603" s="394"/>
      <c r="KUC603" s="394"/>
      <c r="KUD603" s="270"/>
      <c r="KUE603" s="263"/>
      <c r="KUF603" s="271"/>
      <c r="KUG603" s="271"/>
      <c r="KUH603" s="271"/>
      <c r="KUI603" s="271"/>
      <c r="KUJ603" s="271"/>
      <c r="KUK603" s="395"/>
      <c r="KUL603" s="259"/>
      <c r="KUM603" s="259"/>
      <c r="KUN603" s="394"/>
      <c r="KUO603" s="394"/>
      <c r="KUP603" s="270"/>
      <c r="KUQ603" s="263"/>
      <c r="KUR603" s="271"/>
      <c r="KUS603" s="271"/>
      <c r="KUT603" s="271"/>
      <c r="KUU603" s="271"/>
      <c r="KUV603" s="271"/>
      <c r="KUW603" s="395"/>
      <c r="KUX603" s="259"/>
      <c r="KUY603" s="259"/>
      <c r="KUZ603" s="394"/>
      <c r="KVA603" s="394"/>
      <c r="KVB603" s="270"/>
      <c r="KVC603" s="263"/>
      <c r="KVD603" s="271"/>
      <c r="KVE603" s="271"/>
      <c r="KVF603" s="271"/>
      <c r="KVG603" s="271"/>
      <c r="KVH603" s="271"/>
      <c r="KVI603" s="395"/>
      <c r="KVJ603" s="259"/>
      <c r="KVK603" s="259"/>
      <c r="KVL603" s="394"/>
      <c r="KVM603" s="394"/>
      <c r="KVN603" s="270"/>
      <c r="KVO603" s="263"/>
      <c r="KVP603" s="271"/>
      <c r="KVQ603" s="271"/>
      <c r="KVR603" s="271"/>
      <c r="KVS603" s="271"/>
      <c r="KVT603" s="271"/>
      <c r="KVU603" s="395"/>
      <c r="KVV603" s="259"/>
      <c r="KVW603" s="259"/>
      <c r="KVX603" s="394"/>
      <c r="KVY603" s="394"/>
      <c r="KVZ603" s="270"/>
      <c r="KWA603" s="263"/>
      <c r="KWB603" s="271"/>
      <c r="KWC603" s="271"/>
      <c r="KWD603" s="271"/>
      <c r="KWE603" s="271"/>
      <c r="KWF603" s="271"/>
      <c r="KWG603" s="395"/>
      <c r="KWH603" s="259"/>
      <c r="KWI603" s="259"/>
      <c r="KWJ603" s="394"/>
      <c r="KWK603" s="394"/>
      <c r="KWL603" s="270"/>
      <c r="KWM603" s="263"/>
      <c r="KWN603" s="271"/>
      <c r="KWO603" s="271"/>
      <c r="KWP603" s="271"/>
      <c r="KWQ603" s="271"/>
      <c r="KWR603" s="271"/>
      <c r="KWS603" s="395"/>
      <c r="KWT603" s="259"/>
      <c r="KWU603" s="259"/>
      <c r="KWV603" s="394"/>
      <c r="KWW603" s="394"/>
      <c r="KWX603" s="270"/>
      <c r="KWY603" s="263"/>
      <c r="KWZ603" s="271"/>
      <c r="KXA603" s="271"/>
      <c r="KXB603" s="271"/>
      <c r="KXC603" s="271"/>
      <c r="KXD603" s="271"/>
      <c r="KXE603" s="395"/>
      <c r="KXF603" s="259"/>
      <c r="KXG603" s="259"/>
      <c r="KXH603" s="394"/>
      <c r="KXI603" s="394"/>
      <c r="KXJ603" s="270"/>
      <c r="KXK603" s="263"/>
      <c r="KXL603" s="271"/>
      <c r="KXM603" s="271"/>
      <c r="KXN603" s="271"/>
      <c r="KXO603" s="271"/>
      <c r="KXP603" s="271"/>
      <c r="KXQ603" s="395"/>
      <c r="KXR603" s="259"/>
      <c r="KXS603" s="259"/>
      <c r="KXT603" s="394"/>
      <c r="KXU603" s="394"/>
      <c r="KXV603" s="270"/>
      <c r="KXW603" s="263"/>
      <c r="KXX603" s="271"/>
      <c r="KXY603" s="271"/>
      <c r="KXZ603" s="271"/>
      <c r="KYA603" s="271"/>
      <c r="KYB603" s="271"/>
      <c r="KYC603" s="395"/>
      <c r="KYD603" s="259"/>
      <c r="KYE603" s="259"/>
      <c r="KYF603" s="394"/>
      <c r="KYG603" s="394"/>
      <c r="KYH603" s="270"/>
      <c r="KYI603" s="263"/>
      <c r="KYJ603" s="271"/>
      <c r="KYK603" s="271"/>
      <c r="KYL603" s="271"/>
      <c r="KYM603" s="271"/>
      <c r="KYN603" s="271"/>
      <c r="KYO603" s="395"/>
      <c r="KYP603" s="259"/>
      <c r="KYQ603" s="259"/>
      <c r="KYR603" s="394"/>
      <c r="KYS603" s="394"/>
      <c r="KYT603" s="270"/>
      <c r="KYU603" s="263"/>
      <c r="KYV603" s="271"/>
      <c r="KYW603" s="271"/>
      <c r="KYX603" s="271"/>
      <c r="KYY603" s="271"/>
      <c r="KYZ603" s="271"/>
      <c r="KZA603" s="395"/>
      <c r="KZB603" s="259"/>
      <c r="KZC603" s="259"/>
      <c r="KZD603" s="394"/>
      <c r="KZE603" s="394"/>
      <c r="KZF603" s="270"/>
      <c r="KZG603" s="263"/>
      <c r="KZH603" s="271"/>
      <c r="KZI603" s="271"/>
      <c r="KZJ603" s="271"/>
      <c r="KZK603" s="271"/>
      <c r="KZL603" s="271"/>
      <c r="KZM603" s="395"/>
      <c r="KZN603" s="259"/>
      <c r="KZO603" s="259"/>
      <c r="KZP603" s="394"/>
      <c r="KZQ603" s="394"/>
      <c r="KZR603" s="270"/>
      <c r="KZS603" s="263"/>
      <c r="KZT603" s="271"/>
      <c r="KZU603" s="271"/>
      <c r="KZV603" s="271"/>
      <c r="KZW603" s="271"/>
      <c r="KZX603" s="271"/>
      <c r="KZY603" s="395"/>
      <c r="KZZ603" s="259"/>
      <c r="LAA603" s="259"/>
      <c r="LAB603" s="394"/>
      <c r="LAC603" s="394"/>
      <c r="LAD603" s="270"/>
      <c r="LAE603" s="263"/>
      <c r="LAF603" s="271"/>
      <c r="LAG603" s="271"/>
      <c r="LAH603" s="271"/>
      <c r="LAI603" s="271"/>
      <c r="LAJ603" s="271"/>
      <c r="LAK603" s="395"/>
      <c r="LAL603" s="259"/>
      <c r="LAM603" s="259"/>
      <c r="LAN603" s="394"/>
      <c r="LAO603" s="394"/>
      <c r="LAP603" s="270"/>
      <c r="LAQ603" s="263"/>
      <c r="LAR603" s="271"/>
      <c r="LAS603" s="271"/>
      <c r="LAT603" s="271"/>
      <c r="LAU603" s="271"/>
      <c r="LAV603" s="271"/>
      <c r="LAW603" s="395"/>
      <c r="LAX603" s="259"/>
      <c r="LAY603" s="259"/>
      <c r="LAZ603" s="394"/>
      <c r="LBA603" s="394"/>
      <c r="LBB603" s="270"/>
      <c r="LBC603" s="263"/>
      <c r="LBD603" s="271"/>
      <c r="LBE603" s="271"/>
      <c r="LBF603" s="271"/>
      <c r="LBG603" s="271"/>
      <c r="LBH603" s="271"/>
      <c r="LBI603" s="395"/>
      <c r="LBJ603" s="259"/>
      <c r="LBK603" s="259"/>
      <c r="LBL603" s="394"/>
      <c r="LBM603" s="394"/>
      <c r="LBN603" s="270"/>
      <c r="LBO603" s="263"/>
      <c r="LBP603" s="271"/>
      <c r="LBQ603" s="271"/>
      <c r="LBR603" s="271"/>
      <c r="LBS603" s="271"/>
      <c r="LBT603" s="271"/>
      <c r="LBU603" s="395"/>
      <c r="LBV603" s="259"/>
      <c r="LBW603" s="259"/>
      <c r="LBX603" s="394"/>
      <c r="LBY603" s="394"/>
      <c r="LBZ603" s="270"/>
      <c r="LCA603" s="263"/>
      <c r="LCB603" s="271"/>
      <c r="LCC603" s="271"/>
      <c r="LCD603" s="271"/>
      <c r="LCE603" s="271"/>
      <c r="LCF603" s="271"/>
      <c r="LCG603" s="395"/>
      <c r="LCH603" s="259"/>
      <c r="LCI603" s="259"/>
      <c r="LCJ603" s="394"/>
      <c r="LCK603" s="394"/>
      <c r="LCL603" s="270"/>
      <c r="LCM603" s="263"/>
      <c r="LCN603" s="271"/>
      <c r="LCO603" s="271"/>
      <c r="LCP603" s="271"/>
      <c r="LCQ603" s="271"/>
      <c r="LCR603" s="271"/>
      <c r="LCS603" s="395"/>
      <c r="LCT603" s="259"/>
      <c r="LCU603" s="259"/>
      <c r="LCV603" s="394"/>
      <c r="LCW603" s="394"/>
      <c r="LCX603" s="270"/>
      <c r="LCY603" s="263"/>
      <c r="LCZ603" s="271"/>
      <c r="LDA603" s="271"/>
      <c r="LDB603" s="271"/>
      <c r="LDC603" s="271"/>
      <c r="LDD603" s="271"/>
      <c r="LDE603" s="395"/>
      <c r="LDF603" s="259"/>
      <c r="LDG603" s="259"/>
      <c r="LDH603" s="394"/>
      <c r="LDI603" s="394"/>
      <c r="LDJ603" s="270"/>
      <c r="LDK603" s="263"/>
      <c r="LDL603" s="271"/>
      <c r="LDM603" s="271"/>
      <c r="LDN603" s="271"/>
      <c r="LDO603" s="271"/>
      <c r="LDP603" s="271"/>
      <c r="LDQ603" s="395"/>
      <c r="LDR603" s="259"/>
      <c r="LDS603" s="259"/>
      <c r="LDT603" s="394"/>
      <c r="LDU603" s="394"/>
      <c r="LDV603" s="270"/>
      <c r="LDW603" s="263"/>
      <c r="LDX603" s="271"/>
      <c r="LDY603" s="271"/>
      <c r="LDZ603" s="271"/>
      <c r="LEA603" s="271"/>
      <c r="LEB603" s="271"/>
      <c r="LEC603" s="395"/>
      <c r="LED603" s="259"/>
      <c r="LEE603" s="259"/>
      <c r="LEF603" s="394"/>
      <c r="LEG603" s="394"/>
      <c r="LEH603" s="270"/>
      <c r="LEI603" s="263"/>
      <c r="LEJ603" s="271"/>
      <c r="LEK603" s="271"/>
      <c r="LEL603" s="271"/>
      <c r="LEM603" s="271"/>
      <c r="LEN603" s="271"/>
      <c r="LEO603" s="395"/>
      <c r="LEP603" s="259"/>
      <c r="LEQ603" s="259"/>
      <c r="LER603" s="394"/>
      <c r="LES603" s="394"/>
      <c r="LET603" s="270"/>
      <c r="LEU603" s="263"/>
      <c r="LEV603" s="271"/>
      <c r="LEW603" s="271"/>
      <c r="LEX603" s="271"/>
      <c r="LEY603" s="271"/>
      <c r="LEZ603" s="271"/>
      <c r="LFA603" s="395"/>
      <c r="LFB603" s="259"/>
      <c r="LFC603" s="259"/>
      <c r="LFD603" s="394"/>
      <c r="LFE603" s="394"/>
      <c r="LFF603" s="270"/>
      <c r="LFG603" s="263"/>
      <c r="LFH603" s="271"/>
      <c r="LFI603" s="271"/>
      <c r="LFJ603" s="271"/>
      <c r="LFK603" s="271"/>
      <c r="LFL603" s="271"/>
      <c r="LFM603" s="395"/>
      <c r="LFN603" s="259"/>
      <c r="LFO603" s="259"/>
      <c r="LFP603" s="394"/>
      <c r="LFQ603" s="394"/>
      <c r="LFR603" s="270"/>
      <c r="LFS603" s="263"/>
      <c r="LFT603" s="271"/>
      <c r="LFU603" s="271"/>
      <c r="LFV603" s="271"/>
      <c r="LFW603" s="271"/>
      <c r="LFX603" s="271"/>
      <c r="LFY603" s="395"/>
      <c r="LFZ603" s="259"/>
      <c r="LGA603" s="259"/>
      <c r="LGB603" s="394"/>
      <c r="LGC603" s="394"/>
      <c r="LGD603" s="270"/>
      <c r="LGE603" s="263"/>
      <c r="LGF603" s="271"/>
      <c r="LGG603" s="271"/>
      <c r="LGH603" s="271"/>
      <c r="LGI603" s="271"/>
      <c r="LGJ603" s="271"/>
      <c r="LGK603" s="395"/>
      <c r="LGL603" s="259"/>
      <c r="LGM603" s="259"/>
      <c r="LGN603" s="394"/>
      <c r="LGO603" s="394"/>
      <c r="LGP603" s="270"/>
      <c r="LGQ603" s="263"/>
      <c r="LGR603" s="271"/>
      <c r="LGS603" s="271"/>
      <c r="LGT603" s="271"/>
      <c r="LGU603" s="271"/>
      <c r="LGV603" s="271"/>
      <c r="LGW603" s="395"/>
      <c r="LGX603" s="259"/>
      <c r="LGY603" s="259"/>
      <c r="LGZ603" s="394"/>
      <c r="LHA603" s="394"/>
      <c r="LHB603" s="270"/>
      <c r="LHC603" s="263"/>
      <c r="LHD603" s="271"/>
      <c r="LHE603" s="271"/>
      <c r="LHF603" s="271"/>
      <c r="LHG603" s="271"/>
      <c r="LHH603" s="271"/>
      <c r="LHI603" s="395"/>
      <c r="LHJ603" s="259"/>
      <c r="LHK603" s="259"/>
      <c r="LHL603" s="394"/>
      <c r="LHM603" s="394"/>
      <c r="LHN603" s="270"/>
      <c r="LHO603" s="263"/>
      <c r="LHP603" s="271"/>
      <c r="LHQ603" s="271"/>
      <c r="LHR603" s="271"/>
      <c r="LHS603" s="271"/>
      <c r="LHT603" s="271"/>
      <c r="LHU603" s="395"/>
      <c r="LHV603" s="259"/>
      <c r="LHW603" s="259"/>
      <c r="LHX603" s="394"/>
      <c r="LHY603" s="394"/>
      <c r="LHZ603" s="270"/>
      <c r="LIA603" s="263"/>
      <c r="LIB603" s="271"/>
      <c r="LIC603" s="271"/>
      <c r="LID603" s="271"/>
      <c r="LIE603" s="271"/>
      <c r="LIF603" s="271"/>
      <c r="LIG603" s="395"/>
      <c r="LIH603" s="259"/>
      <c r="LII603" s="259"/>
      <c r="LIJ603" s="394"/>
      <c r="LIK603" s="394"/>
      <c r="LIL603" s="270"/>
      <c r="LIM603" s="263"/>
      <c r="LIN603" s="271"/>
      <c r="LIO603" s="271"/>
      <c r="LIP603" s="271"/>
      <c r="LIQ603" s="271"/>
      <c r="LIR603" s="271"/>
      <c r="LIS603" s="395"/>
      <c r="LIT603" s="259"/>
      <c r="LIU603" s="259"/>
      <c r="LIV603" s="394"/>
      <c r="LIW603" s="394"/>
      <c r="LIX603" s="270"/>
      <c r="LIY603" s="263"/>
      <c r="LIZ603" s="271"/>
      <c r="LJA603" s="271"/>
      <c r="LJB603" s="271"/>
      <c r="LJC603" s="271"/>
      <c r="LJD603" s="271"/>
      <c r="LJE603" s="395"/>
      <c r="LJF603" s="259"/>
      <c r="LJG603" s="259"/>
      <c r="LJH603" s="394"/>
      <c r="LJI603" s="394"/>
      <c r="LJJ603" s="270"/>
      <c r="LJK603" s="263"/>
      <c r="LJL603" s="271"/>
      <c r="LJM603" s="271"/>
      <c r="LJN603" s="271"/>
      <c r="LJO603" s="271"/>
      <c r="LJP603" s="271"/>
      <c r="LJQ603" s="395"/>
      <c r="LJR603" s="259"/>
      <c r="LJS603" s="259"/>
      <c r="LJT603" s="394"/>
      <c r="LJU603" s="394"/>
      <c r="LJV603" s="270"/>
      <c r="LJW603" s="263"/>
      <c r="LJX603" s="271"/>
      <c r="LJY603" s="271"/>
      <c r="LJZ603" s="271"/>
      <c r="LKA603" s="271"/>
      <c r="LKB603" s="271"/>
      <c r="LKC603" s="395"/>
      <c r="LKD603" s="259"/>
      <c r="LKE603" s="259"/>
      <c r="LKF603" s="394"/>
      <c r="LKG603" s="394"/>
      <c r="LKH603" s="270"/>
      <c r="LKI603" s="263"/>
      <c r="LKJ603" s="271"/>
      <c r="LKK603" s="271"/>
      <c r="LKL603" s="271"/>
      <c r="LKM603" s="271"/>
      <c r="LKN603" s="271"/>
      <c r="LKO603" s="395"/>
      <c r="LKP603" s="259"/>
      <c r="LKQ603" s="259"/>
      <c r="LKR603" s="394"/>
      <c r="LKS603" s="394"/>
      <c r="LKT603" s="270"/>
      <c r="LKU603" s="263"/>
      <c r="LKV603" s="271"/>
      <c r="LKW603" s="271"/>
      <c r="LKX603" s="271"/>
      <c r="LKY603" s="271"/>
      <c r="LKZ603" s="271"/>
      <c r="LLA603" s="395"/>
      <c r="LLB603" s="259"/>
      <c r="LLC603" s="259"/>
      <c r="LLD603" s="394"/>
      <c r="LLE603" s="394"/>
      <c r="LLF603" s="270"/>
      <c r="LLG603" s="263"/>
      <c r="LLH603" s="271"/>
      <c r="LLI603" s="271"/>
      <c r="LLJ603" s="271"/>
      <c r="LLK603" s="271"/>
      <c r="LLL603" s="271"/>
      <c r="LLM603" s="395"/>
      <c r="LLN603" s="259"/>
      <c r="LLO603" s="259"/>
      <c r="LLP603" s="394"/>
      <c r="LLQ603" s="394"/>
      <c r="LLR603" s="270"/>
      <c r="LLS603" s="263"/>
      <c r="LLT603" s="271"/>
      <c r="LLU603" s="271"/>
      <c r="LLV603" s="271"/>
      <c r="LLW603" s="271"/>
      <c r="LLX603" s="271"/>
      <c r="LLY603" s="395"/>
      <c r="LLZ603" s="259"/>
      <c r="LMA603" s="259"/>
      <c r="LMB603" s="394"/>
      <c r="LMC603" s="394"/>
      <c r="LMD603" s="270"/>
      <c r="LME603" s="263"/>
      <c r="LMF603" s="271"/>
      <c r="LMG603" s="271"/>
      <c r="LMH603" s="271"/>
      <c r="LMI603" s="271"/>
      <c r="LMJ603" s="271"/>
      <c r="LMK603" s="395"/>
      <c r="LML603" s="259"/>
      <c r="LMM603" s="259"/>
      <c r="LMN603" s="394"/>
      <c r="LMO603" s="394"/>
      <c r="LMP603" s="270"/>
      <c r="LMQ603" s="263"/>
      <c r="LMR603" s="271"/>
      <c r="LMS603" s="271"/>
      <c r="LMT603" s="271"/>
      <c r="LMU603" s="271"/>
      <c r="LMV603" s="271"/>
      <c r="LMW603" s="395"/>
      <c r="LMX603" s="259"/>
      <c r="LMY603" s="259"/>
      <c r="LMZ603" s="394"/>
      <c r="LNA603" s="394"/>
      <c r="LNB603" s="270"/>
      <c r="LNC603" s="263"/>
      <c r="LND603" s="271"/>
      <c r="LNE603" s="271"/>
      <c r="LNF603" s="271"/>
      <c r="LNG603" s="271"/>
      <c r="LNH603" s="271"/>
      <c r="LNI603" s="395"/>
      <c r="LNJ603" s="259"/>
      <c r="LNK603" s="259"/>
      <c r="LNL603" s="394"/>
      <c r="LNM603" s="394"/>
      <c r="LNN603" s="270"/>
      <c r="LNO603" s="263"/>
      <c r="LNP603" s="271"/>
      <c r="LNQ603" s="271"/>
      <c r="LNR603" s="271"/>
      <c r="LNS603" s="271"/>
      <c r="LNT603" s="271"/>
      <c r="LNU603" s="395"/>
      <c r="LNV603" s="259"/>
      <c r="LNW603" s="259"/>
      <c r="LNX603" s="394"/>
      <c r="LNY603" s="394"/>
      <c r="LNZ603" s="270"/>
      <c r="LOA603" s="263"/>
      <c r="LOB603" s="271"/>
      <c r="LOC603" s="271"/>
      <c r="LOD603" s="271"/>
      <c r="LOE603" s="271"/>
      <c r="LOF603" s="271"/>
      <c r="LOG603" s="395"/>
      <c r="LOH603" s="259"/>
      <c r="LOI603" s="259"/>
      <c r="LOJ603" s="394"/>
      <c r="LOK603" s="394"/>
      <c r="LOL603" s="270"/>
      <c r="LOM603" s="263"/>
      <c r="LON603" s="271"/>
      <c r="LOO603" s="271"/>
      <c r="LOP603" s="271"/>
      <c r="LOQ603" s="271"/>
      <c r="LOR603" s="271"/>
      <c r="LOS603" s="395"/>
      <c r="LOT603" s="259"/>
      <c r="LOU603" s="259"/>
      <c r="LOV603" s="394"/>
      <c r="LOW603" s="394"/>
      <c r="LOX603" s="270"/>
      <c r="LOY603" s="263"/>
      <c r="LOZ603" s="271"/>
      <c r="LPA603" s="271"/>
      <c r="LPB603" s="271"/>
      <c r="LPC603" s="271"/>
      <c r="LPD603" s="271"/>
      <c r="LPE603" s="395"/>
      <c r="LPF603" s="259"/>
      <c r="LPG603" s="259"/>
      <c r="LPH603" s="394"/>
      <c r="LPI603" s="394"/>
      <c r="LPJ603" s="270"/>
      <c r="LPK603" s="263"/>
      <c r="LPL603" s="271"/>
      <c r="LPM603" s="271"/>
      <c r="LPN603" s="271"/>
      <c r="LPO603" s="271"/>
      <c r="LPP603" s="271"/>
      <c r="LPQ603" s="395"/>
      <c r="LPR603" s="259"/>
      <c r="LPS603" s="259"/>
      <c r="LPT603" s="394"/>
      <c r="LPU603" s="394"/>
      <c r="LPV603" s="270"/>
      <c r="LPW603" s="263"/>
      <c r="LPX603" s="271"/>
      <c r="LPY603" s="271"/>
      <c r="LPZ603" s="271"/>
      <c r="LQA603" s="271"/>
      <c r="LQB603" s="271"/>
      <c r="LQC603" s="395"/>
      <c r="LQD603" s="259"/>
      <c r="LQE603" s="259"/>
      <c r="LQF603" s="394"/>
      <c r="LQG603" s="394"/>
      <c r="LQH603" s="270"/>
      <c r="LQI603" s="263"/>
      <c r="LQJ603" s="271"/>
      <c r="LQK603" s="271"/>
      <c r="LQL603" s="271"/>
      <c r="LQM603" s="271"/>
      <c r="LQN603" s="271"/>
      <c r="LQO603" s="395"/>
      <c r="LQP603" s="259"/>
      <c r="LQQ603" s="259"/>
      <c r="LQR603" s="394"/>
      <c r="LQS603" s="394"/>
      <c r="LQT603" s="270"/>
      <c r="LQU603" s="263"/>
      <c r="LQV603" s="271"/>
      <c r="LQW603" s="271"/>
      <c r="LQX603" s="271"/>
      <c r="LQY603" s="271"/>
      <c r="LQZ603" s="271"/>
      <c r="LRA603" s="395"/>
      <c r="LRB603" s="259"/>
      <c r="LRC603" s="259"/>
      <c r="LRD603" s="394"/>
      <c r="LRE603" s="394"/>
      <c r="LRF603" s="270"/>
      <c r="LRG603" s="263"/>
      <c r="LRH603" s="271"/>
      <c r="LRI603" s="271"/>
      <c r="LRJ603" s="271"/>
      <c r="LRK603" s="271"/>
      <c r="LRL603" s="271"/>
      <c r="LRM603" s="395"/>
      <c r="LRN603" s="259"/>
      <c r="LRO603" s="259"/>
      <c r="LRP603" s="394"/>
      <c r="LRQ603" s="394"/>
      <c r="LRR603" s="270"/>
      <c r="LRS603" s="263"/>
      <c r="LRT603" s="271"/>
      <c r="LRU603" s="271"/>
      <c r="LRV603" s="271"/>
      <c r="LRW603" s="271"/>
      <c r="LRX603" s="271"/>
      <c r="LRY603" s="395"/>
      <c r="LRZ603" s="259"/>
      <c r="LSA603" s="259"/>
      <c r="LSB603" s="394"/>
      <c r="LSC603" s="394"/>
      <c r="LSD603" s="270"/>
      <c r="LSE603" s="263"/>
      <c r="LSF603" s="271"/>
      <c r="LSG603" s="271"/>
      <c r="LSH603" s="271"/>
      <c r="LSI603" s="271"/>
      <c r="LSJ603" s="271"/>
      <c r="LSK603" s="395"/>
      <c r="LSL603" s="259"/>
      <c r="LSM603" s="259"/>
      <c r="LSN603" s="394"/>
      <c r="LSO603" s="394"/>
      <c r="LSP603" s="270"/>
      <c r="LSQ603" s="263"/>
      <c r="LSR603" s="271"/>
      <c r="LSS603" s="271"/>
      <c r="LST603" s="271"/>
      <c r="LSU603" s="271"/>
      <c r="LSV603" s="271"/>
      <c r="LSW603" s="395"/>
      <c r="LSX603" s="259"/>
      <c r="LSY603" s="259"/>
      <c r="LSZ603" s="394"/>
      <c r="LTA603" s="394"/>
      <c r="LTB603" s="270"/>
      <c r="LTC603" s="263"/>
      <c r="LTD603" s="271"/>
      <c r="LTE603" s="271"/>
      <c r="LTF603" s="271"/>
      <c r="LTG603" s="271"/>
      <c r="LTH603" s="271"/>
      <c r="LTI603" s="395"/>
      <c r="LTJ603" s="259"/>
      <c r="LTK603" s="259"/>
      <c r="LTL603" s="394"/>
      <c r="LTM603" s="394"/>
      <c r="LTN603" s="270"/>
      <c r="LTO603" s="263"/>
      <c r="LTP603" s="271"/>
      <c r="LTQ603" s="271"/>
      <c r="LTR603" s="271"/>
      <c r="LTS603" s="271"/>
      <c r="LTT603" s="271"/>
      <c r="LTU603" s="395"/>
      <c r="LTV603" s="259"/>
      <c r="LTW603" s="259"/>
      <c r="LTX603" s="394"/>
      <c r="LTY603" s="394"/>
      <c r="LTZ603" s="270"/>
      <c r="LUA603" s="263"/>
      <c r="LUB603" s="271"/>
      <c r="LUC603" s="271"/>
      <c r="LUD603" s="271"/>
      <c r="LUE603" s="271"/>
      <c r="LUF603" s="271"/>
      <c r="LUG603" s="395"/>
      <c r="LUH603" s="259"/>
      <c r="LUI603" s="259"/>
      <c r="LUJ603" s="394"/>
      <c r="LUK603" s="394"/>
      <c r="LUL603" s="270"/>
      <c r="LUM603" s="263"/>
      <c r="LUN603" s="271"/>
      <c r="LUO603" s="271"/>
      <c r="LUP603" s="271"/>
      <c r="LUQ603" s="271"/>
      <c r="LUR603" s="271"/>
      <c r="LUS603" s="395"/>
      <c r="LUT603" s="259"/>
      <c r="LUU603" s="259"/>
      <c r="LUV603" s="394"/>
      <c r="LUW603" s="394"/>
      <c r="LUX603" s="270"/>
      <c r="LUY603" s="263"/>
      <c r="LUZ603" s="271"/>
      <c r="LVA603" s="271"/>
      <c r="LVB603" s="271"/>
      <c r="LVC603" s="271"/>
      <c r="LVD603" s="271"/>
      <c r="LVE603" s="395"/>
      <c r="LVF603" s="259"/>
      <c r="LVG603" s="259"/>
      <c r="LVH603" s="394"/>
      <c r="LVI603" s="394"/>
      <c r="LVJ603" s="270"/>
      <c r="LVK603" s="263"/>
      <c r="LVL603" s="271"/>
      <c r="LVM603" s="271"/>
      <c r="LVN603" s="271"/>
      <c r="LVO603" s="271"/>
      <c r="LVP603" s="271"/>
      <c r="LVQ603" s="395"/>
      <c r="LVR603" s="259"/>
      <c r="LVS603" s="259"/>
      <c r="LVT603" s="394"/>
      <c r="LVU603" s="394"/>
      <c r="LVV603" s="270"/>
      <c r="LVW603" s="263"/>
      <c r="LVX603" s="271"/>
      <c r="LVY603" s="271"/>
      <c r="LVZ603" s="271"/>
      <c r="LWA603" s="271"/>
      <c r="LWB603" s="271"/>
      <c r="LWC603" s="395"/>
      <c r="LWD603" s="259"/>
      <c r="LWE603" s="259"/>
      <c r="LWF603" s="394"/>
      <c r="LWG603" s="394"/>
      <c r="LWH603" s="270"/>
      <c r="LWI603" s="263"/>
      <c r="LWJ603" s="271"/>
      <c r="LWK603" s="271"/>
      <c r="LWL603" s="271"/>
      <c r="LWM603" s="271"/>
      <c r="LWN603" s="271"/>
      <c r="LWO603" s="395"/>
      <c r="LWP603" s="259"/>
      <c r="LWQ603" s="259"/>
      <c r="LWR603" s="394"/>
      <c r="LWS603" s="394"/>
      <c r="LWT603" s="270"/>
      <c r="LWU603" s="263"/>
      <c r="LWV603" s="271"/>
      <c r="LWW603" s="271"/>
      <c r="LWX603" s="271"/>
      <c r="LWY603" s="271"/>
      <c r="LWZ603" s="271"/>
      <c r="LXA603" s="395"/>
      <c r="LXB603" s="259"/>
      <c r="LXC603" s="259"/>
      <c r="LXD603" s="394"/>
      <c r="LXE603" s="394"/>
      <c r="LXF603" s="270"/>
      <c r="LXG603" s="263"/>
      <c r="LXH603" s="271"/>
      <c r="LXI603" s="271"/>
      <c r="LXJ603" s="271"/>
      <c r="LXK603" s="271"/>
      <c r="LXL603" s="271"/>
      <c r="LXM603" s="395"/>
      <c r="LXN603" s="259"/>
      <c r="LXO603" s="259"/>
      <c r="LXP603" s="394"/>
      <c r="LXQ603" s="394"/>
      <c r="LXR603" s="270"/>
      <c r="LXS603" s="263"/>
      <c r="LXT603" s="271"/>
      <c r="LXU603" s="271"/>
      <c r="LXV603" s="271"/>
      <c r="LXW603" s="271"/>
      <c r="LXX603" s="271"/>
      <c r="LXY603" s="395"/>
      <c r="LXZ603" s="259"/>
      <c r="LYA603" s="259"/>
      <c r="LYB603" s="394"/>
      <c r="LYC603" s="394"/>
      <c r="LYD603" s="270"/>
      <c r="LYE603" s="263"/>
      <c r="LYF603" s="271"/>
      <c r="LYG603" s="271"/>
      <c r="LYH603" s="271"/>
      <c r="LYI603" s="271"/>
      <c r="LYJ603" s="271"/>
      <c r="LYK603" s="395"/>
      <c r="LYL603" s="259"/>
      <c r="LYM603" s="259"/>
      <c r="LYN603" s="394"/>
      <c r="LYO603" s="394"/>
      <c r="LYP603" s="270"/>
      <c r="LYQ603" s="263"/>
      <c r="LYR603" s="271"/>
      <c r="LYS603" s="271"/>
      <c r="LYT603" s="271"/>
      <c r="LYU603" s="271"/>
      <c r="LYV603" s="271"/>
      <c r="LYW603" s="395"/>
      <c r="LYX603" s="259"/>
      <c r="LYY603" s="259"/>
      <c r="LYZ603" s="394"/>
      <c r="LZA603" s="394"/>
      <c r="LZB603" s="270"/>
      <c r="LZC603" s="263"/>
      <c r="LZD603" s="271"/>
      <c r="LZE603" s="271"/>
      <c r="LZF603" s="271"/>
      <c r="LZG603" s="271"/>
      <c r="LZH603" s="271"/>
      <c r="LZI603" s="395"/>
      <c r="LZJ603" s="259"/>
      <c r="LZK603" s="259"/>
      <c r="LZL603" s="394"/>
      <c r="LZM603" s="394"/>
      <c r="LZN603" s="270"/>
      <c r="LZO603" s="263"/>
      <c r="LZP603" s="271"/>
      <c r="LZQ603" s="271"/>
      <c r="LZR603" s="271"/>
      <c r="LZS603" s="271"/>
      <c r="LZT603" s="271"/>
      <c r="LZU603" s="395"/>
      <c r="LZV603" s="259"/>
      <c r="LZW603" s="259"/>
      <c r="LZX603" s="394"/>
      <c r="LZY603" s="394"/>
      <c r="LZZ603" s="270"/>
      <c r="MAA603" s="263"/>
      <c r="MAB603" s="271"/>
      <c r="MAC603" s="271"/>
      <c r="MAD603" s="271"/>
      <c r="MAE603" s="271"/>
      <c r="MAF603" s="271"/>
      <c r="MAG603" s="395"/>
      <c r="MAH603" s="259"/>
      <c r="MAI603" s="259"/>
      <c r="MAJ603" s="394"/>
      <c r="MAK603" s="394"/>
      <c r="MAL603" s="270"/>
      <c r="MAM603" s="263"/>
      <c r="MAN603" s="271"/>
      <c r="MAO603" s="271"/>
      <c r="MAP603" s="271"/>
      <c r="MAQ603" s="271"/>
      <c r="MAR603" s="271"/>
      <c r="MAS603" s="395"/>
      <c r="MAT603" s="259"/>
      <c r="MAU603" s="259"/>
      <c r="MAV603" s="394"/>
      <c r="MAW603" s="394"/>
      <c r="MAX603" s="270"/>
      <c r="MAY603" s="263"/>
      <c r="MAZ603" s="271"/>
      <c r="MBA603" s="271"/>
      <c r="MBB603" s="271"/>
      <c r="MBC603" s="271"/>
      <c r="MBD603" s="271"/>
      <c r="MBE603" s="395"/>
      <c r="MBF603" s="259"/>
      <c r="MBG603" s="259"/>
      <c r="MBH603" s="394"/>
      <c r="MBI603" s="394"/>
      <c r="MBJ603" s="270"/>
      <c r="MBK603" s="263"/>
      <c r="MBL603" s="271"/>
      <c r="MBM603" s="271"/>
      <c r="MBN603" s="271"/>
      <c r="MBO603" s="271"/>
      <c r="MBP603" s="271"/>
      <c r="MBQ603" s="395"/>
      <c r="MBR603" s="259"/>
      <c r="MBS603" s="259"/>
      <c r="MBT603" s="394"/>
      <c r="MBU603" s="394"/>
      <c r="MBV603" s="270"/>
      <c r="MBW603" s="263"/>
      <c r="MBX603" s="271"/>
      <c r="MBY603" s="271"/>
      <c r="MBZ603" s="271"/>
      <c r="MCA603" s="271"/>
      <c r="MCB603" s="271"/>
      <c r="MCC603" s="395"/>
      <c r="MCD603" s="259"/>
      <c r="MCE603" s="259"/>
      <c r="MCF603" s="394"/>
      <c r="MCG603" s="394"/>
      <c r="MCH603" s="270"/>
      <c r="MCI603" s="263"/>
      <c r="MCJ603" s="271"/>
      <c r="MCK603" s="271"/>
      <c r="MCL603" s="271"/>
      <c r="MCM603" s="271"/>
      <c r="MCN603" s="271"/>
      <c r="MCO603" s="395"/>
      <c r="MCP603" s="259"/>
      <c r="MCQ603" s="259"/>
      <c r="MCR603" s="394"/>
      <c r="MCS603" s="394"/>
      <c r="MCT603" s="270"/>
      <c r="MCU603" s="263"/>
      <c r="MCV603" s="271"/>
      <c r="MCW603" s="271"/>
      <c r="MCX603" s="271"/>
      <c r="MCY603" s="271"/>
      <c r="MCZ603" s="271"/>
      <c r="MDA603" s="395"/>
      <c r="MDB603" s="259"/>
      <c r="MDC603" s="259"/>
      <c r="MDD603" s="394"/>
      <c r="MDE603" s="394"/>
      <c r="MDF603" s="270"/>
      <c r="MDG603" s="263"/>
      <c r="MDH603" s="271"/>
      <c r="MDI603" s="271"/>
      <c r="MDJ603" s="271"/>
      <c r="MDK603" s="271"/>
      <c r="MDL603" s="271"/>
      <c r="MDM603" s="395"/>
      <c r="MDN603" s="259"/>
      <c r="MDO603" s="259"/>
      <c r="MDP603" s="394"/>
      <c r="MDQ603" s="394"/>
      <c r="MDR603" s="270"/>
      <c r="MDS603" s="263"/>
      <c r="MDT603" s="271"/>
      <c r="MDU603" s="271"/>
      <c r="MDV603" s="271"/>
      <c r="MDW603" s="271"/>
      <c r="MDX603" s="271"/>
      <c r="MDY603" s="395"/>
      <c r="MDZ603" s="259"/>
      <c r="MEA603" s="259"/>
      <c r="MEB603" s="394"/>
      <c r="MEC603" s="394"/>
      <c r="MED603" s="270"/>
      <c r="MEE603" s="263"/>
      <c r="MEF603" s="271"/>
      <c r="MEG603" s="271"/>
      <c r="MEH603" s="271"/>
      <c r="MEI603" s="271"/>
      <c r="MEJ603" s="271"/>
      <c r="MEK603" s="395"/>
      <c r="MEL603" s="259"/>
      <c r="MEM603" s="259"/>
      <c r="MEN603" s="394"/>
      <c r="MEO603" s="394"/>
      <c r="MEP603" s="270"/>
      <c r="MEQ603" s="263"/>
      <c r="MER603" s="271"/>
      <c r="MES603" s="271"/>
      <c r="MET603" s="271"/>
      <c r="MEU603" s="271"/>
      <c r="MEV603" s="271"/>
      <c r="MEW603" s="395"/>
      <c r="MEX603" s="259"/>
      <c r="MEY603" s="259"/>
      <c r="MEZ603" s="394"/>
      <c r="MFA603" s="394"/>
      <c r="MFB603" s="270"/>
      <c r="MFC603" s="263"/>
      <c r="MFD603" s="271"/>
      <c r="MFE603" s="271"/>
      <c r="MFF603" s="271"/>
      <c r="MFG603" s="271"/>
      <c r="MFH603" s="271"/>
      <c r="MFI603" s="395"/>
      <c r="MFJ603" s="259"/>
      <c r="MFK603" s="259"/>
      <c r="MFL603" s="394"/>
      <c r="MFM603" s="394"/>
      <c r="MFN603" s="270"/>
      <c r="MFO603" s="263"/>
      <c r="MFP603" s="271"/>
      <c r="MFQ603" s="271"/>
      <c r="MFR603" s="271"/>
      <c r="MFS603" s="271"/>
      <c r="MFT603" s="271"/>
      <c r="MFU603" s="395"/>
      <c r="MFV603" s="259"/>
      <c r="MFW603" s="259"/>
      <c r="MFX603" s="394"/>
      <c r="MFY603" s="394"/>
      <c r="MFZ603" s="270"/>
      <c r="MGA603" s="263"/>
      <c r="MGB603" s="271"/>
      <c r="MGC603" s="271"/>
      <c r="MGD603" s="271"/>
      <c r="MGE603" s="271"/>
      <c r="MGF603" s="271"/>
      <c r="MGG603" s="395"/>
      <c r="MGH603" s="259"/>
      <c r="MGI603" s="259"/>
      <c r="MGJ603" s="394"/>
      <c r="MGK603" s="394"/>
      <c r="MGL603" s="270"/>
      <c r="MGM603" s="263"/>
      <c r="MGN603" s="271"/>
      <c r="MGO603" s="271"/>
      <c r="MGP603" s="271"/>
      <c r="MGQ603" s="271"/>
      <c r="MGR603" s="271"/>
      <c r="MGS603" s="395"/>
      <c r="MGT603" s="259"/>
      <c r="MGU603" s="259"/>
      <c r="MGV603" s="394"/>
      <c r="MGW603" s="394"/>
      <c r="MGX603" s="270"/>
      <c r="MGY603" s="263"/>
      <c r="MGZ603" s="271"/>
      <c r="MHA603" s="271"/>
      <c r="MHB603" s="271"/>
      <c r="MHC603" s="271"/>
      <c r="MHD603" s="271"/>
      <c r="MHE603" s="395"/>
      <c r="MHF603" s="259"/>
      <c r="MHG603" s="259"/>
      <c r="MHH603" s="394"/>
      <c r="MHI603" s="394"/>
      <c r="MHJ603" s="270"/>
      <c r="MHK603" s="263"/>
      <c r="MHL603" s="271"/>
      <c r="MHM603" s="271"/>
      <c r="MHN603" s="271"/>
      <c r="MHO603" s="271"/>
      <c r="MHP603" s="271"/>
      <c r="MHQ603" s="395"/>
      <c r="MHR603" s="259"/>
      <c r="MHS603" s="259"/>
      <c r="MHT603" s="394"/>
      <c r="MHU603" s="394"/>
      <c r="MHV603" s="270"/>
      <c r="MHW603" s="263"/>
      <c r="MHX603" s="271"/>
      <c r="MHY603" s="271"/>
      <c r="MHZ603" s="271"/>
      <c r="MIA603" s="271"/>
      <c r="MIB603" s="271"/>
      <c r="MIC603" s="395"/>
      <c r="MID603" s="259"/>
      <c r="MIE603" s="259"/>
      <c r="MIF603" s="394"/>
      <c r="MIG603" s="394"/>
      <c r="MIH603" s="270"/>
      <c r="MII603" s="263"/>
      <c r="MIJ603" s="271"/>
      <c r="MIK603" s="271"/>
      <c r="MIL603" s="271"/>
      <c r="MIM603" s="271"/>
      <c r="MIN603" s="271"/>
      <c r="MIO603" s="395"/>
      <c r="MIP603" s="259"/>
      <c r="MIQ603" s="259"/>
      <c r="MIR603" s="394"/>
      <c r="MIS603" s="394"/>
      <c r="MIT603" s="270"/>
      <c r="MIU603" s="263"/>
      <c r="MIV603" s="271"/>
      <c r="MIW603" s="271"/>
      <c r="MIX603" s="271"/>
      <c r="MIY603" s="271"/>
      <c r="MIZ603" s="271"/>
      <c r="MJA603" s="395"/>
      <c r="MJB603" s="259"/>
      <c r="MJC603" s="259"/>
      <c r="MJD603" s="394"/>
      <c r="MJE603" s="394"/>
      <c r="MJF603" s="270"/>
      <c r="MJG603" s="263"/>
      <c r="MJH603" s="271"/>
      <c r="MJI603" s="271"/>
      <c r="MJJ603" s="271"/>
      <c r="MJK603" s="271"/>
      <c r="MJL603" s="271"/>
      <c r="MJM603" s="395"/>
      <c r="MJN603" s="259"/>
      <c r="MJO603" s="259"/>
      <c r="MJP603" s="394"/>
      <c r="MJQ603" s="394"/>
      <c r="MJR603" s="270"/>
      <c r="MJS603" s="263"/>
      <c r="MJT603" s="271"/>
      <c r="MJU603" s="271"/>
      <c r="MJV603" s="271"/>
      <c r="MJW603" s="271"/>
      <c r="MJX603" s="271"/>
      <c r="MJY603" s="395"/>
      <c r="MJZ603" s="259"/>
      <c r="MKA603" s="259"/>
      <c r="MKB603" s="394"/>
      <c r="MKC603" s="394"/>
      <c r="MKD603" s="270"/>
      <c r="MKE603" s="263"/>
      <c r="MKF603" s="271"/>
      <c r="MKG603" s="271"/>
      <c r="MKH603" s="271"/>
      <c r="MKI603" s="271"/>
      <c r="MKJ603" s="271"/>
      <c r="MKK603" s="395"/>
      <c r="MKL603" s="259"/>
      <c r="MKM603" s="259"/>
      <c r="MKN603" s="394"/>
      <c r="MKO603" s="394"/>
      <c r="MKP603" s="270"/>
      <c r="MKQ603" s="263"/>
      <c r="MKR603" s="271"/>
      <c r="MKS603" s="271"/>
      <c r="MKT603" s="271"/>
      <c r="MKU603" s="271"/>
      <c r="MKV603" s="271"/>
      <c r="MKW603" s="395"/>
      <c r="MKX603" s="259"/>
      <c r="MKY603" s="259"/>
      <c r="MKZ603" s="394"/>
      <c r="MLA603" s="394"/>
      <c r="MLB603" s="270"/>
      <c r="MLC603" s="263"/>
      <c r="MLD603" s="271"/>
      <c r="MLE603" s="271"/>
      <c r="MLF603" s="271"/>
      <c r="MLG603" s="271"/>
      <c r="MLH603" s="271"/>
      <c r="MLI603" s="395"/>
      <c r="MLJ603" s="259"/>
      <c r="MLK603" s="259"/>
      <c r="MLL603" s="394"/>
      <c r="MLM603" s="394"/>
      <c r="MLN603" s="270"/>
      <c r="MLO603" s="263"/>
      <c r="MLP603" s="271"/>
      <c r="MLQ603" s="271"/>
      <c r="MLR603" s="271"/>
      <c r="MLS603" s="271"/>
      <c r="MLT603" s="271"/>
      <c r="MLU603" s="395"/>
      <c r="MLV603" s="259"/>
      <c r="MLW603" s="259"/>
      <c r="MLX603" s="394"/>
      <c r="MLY603" s="394"/>
      <c r="MLZ603" s="270"/>
      <c r="MMA603" s="263"/>
      <c r="MMB603" s="271"/>
      <c r="MMC603" s="271"/>
      <c r="MMD603" s="271"/>
      <c r="MME603" s="271"/>
      <c r="MMF603" s="271"/>
      <c r="MMG603" s="395"/>
      <c r="MMH603" s="259"/>
      <c r="MMI603" s="259"/>
      <c r="MMJ603" s="394"/>
      <c r="MMK603" s="394"/>
      <c r="MML603" s="270"/>
      <c r="MMM603" s="263"/>
      <c r="MMN603" s="271"/>
      <c r="MMO603" s="271"/>
      <c r="MMP603" s="271"/>
      <c r="MMQ603" s="271"/>
      <c r="MMR603" s="271"/>
      <c r="MMS603" s="395"/>
      <c r="MMT603" s="259"/>
      <c r="MMU603" s="259"/>
      <c r="MMV603" s="394"/>
      <c r="MMW603" s="394"/>
      <c r="MMX603" s="270"/>
      <c r="MMY603" s="263"/>
      <c r="MMZ603" s="271"/>
      <c r="MNA603" s="271"/>
      <c r="MNB603" s="271"/>
      <c r="MNC603" s="271"/>
      <c r="MND603" s="271"/>
      <c r="MNE603" s="395"/>
      <c r="MNF603" s="259"/>
      <c r="MNG603" s="259"/>
      <c r="MNH603" s="394"/>
      <c r="MNI603" s="394"/>
      <c r="MNJ603" s="270"/>
      <c r="MNK603" s="263"/>
      <c r="MNL603" s="271"/>
      <c r="MNM603" s="271"/>
      <c r="MNN603" s="271"/>
      <c r="MNO603" s="271"/>
      <c r="MNP603" s="271"/>
      <c r="MNQ603" s="395"/>
      <c r="MNR603" s="259"/>
      <c r="MNS603" s="259"/>
      <c r="MNT603" s="394"/>
      <c r="MNU603" s="394"/>
      <c r="MNV603" s="270"/>
      <c r="MNW603" s="263"/>
      <c r="MNX603" s="271"/>
      <c r="MNY603" s="271"/>
      <c r="MNZ603" s="271"/>
      <c r="MOA603" s="271"/>
      <c r="MOB603" s="271"/>
      <c r="MOC603" s="395"/>
      <c r="MOD603" s="259"/>
      <c r="MOE603" s="259"/>
      <c r="MOF603" s="394"/>
      <c r="MOG603" s="394"/>
      <c r="MOH603" s="270"/>
      <c r="MOI603" s="263"/>
      <c r="MOJ603" s="271"/>
      <c r="MOK603" s="271"/>
      <c r="MOL603" s="271"/>
      <c r="MOM603" s="271"/>
      <c r="MON603" s="271"/>
      <c r="MOO603" s="395"/>
      <c r="MOP603" s="259"/>
      <c r="MOQ603" s="259"/>
      <c r="MOR603" s="394"/>
      <c r="MOS603" s="394"/>
      <c r="MOT603" s="270"/>
      <c r="MOU603" s="263"/>
      <c r="MOV603" s="271"/>
      <c r="MOW603" s="271"/>
      <c r="MOX603" s="271"/>
      <c r="MOY603" s="271"/>
      <c r="MOZ603" s="271"/>
      <c r="MPA603" s="395"/>
      <c r="MPB603" s="259"/>
      <c r="MPC603" s="259"/>
      <c r="MPD603" s="394"/>
      <c r="MPE603" s="394"/>
      <c r="MPF603" s="270"/>
      <c r="MPG603" s="263"/>
      <c r="MPH603" s="271"/>
      <c r="MPI603" s="271"/>
      <c r="MPJ603" s="271"/>
      <c r="MPK603" s="271"/>
      <c r="MPL603" s="271"/>
      <c r="MPM603" s="395"/>
      <c r="MPN603" s="259"/>
      <c r="MPO603" s="259"/>
      <c r="MPP603" s="394"/>
      <c r="MPQ603" s="394"/>
      <c r="MPR603" s="270"/>
      <c r="MPS603" s="263"/>
      <c r="MPT603" s="271"/>
      <c r="MPU603" s="271"/>
      <c r="MPV603" s="271"/>
      <c r="MPW603" s="271"/>
      <c r="MPX603" s="271"/>
      <c r="MPY603" s="395"/>
      <c r="MPZ603" s="259"/>
      <c r="MQA603" s="259"/>
      <c r="MQB603" s="394"/>
      <c r="MQC603" s="394"/>
      <c r="MQD603" s="270"/>
      <c r="MQE603" s="263"/>
      <c r="MQF603" s="271"/>
      <c r="MQG603" s="271"/>
      <c r="MQH603" s="271"/>
      <c r="MQI603" s="271"/>
      <c r="MQJ603" s="271"/>
      <c r="MQK603" s="395"/>
      <c r="MQL603" s="259"/>
      <c r="MQM603" s="259"/>
      <c r="MQN603" s="394"/>
      <c r="MQO603" s="394"/>
      <c r="MQP603" s="270"/>
      <c r="MQQ603" s="263"/>
      <c r="MQR603" s="271"/>
      <c r="MQS603" s="271"/>
      <c r="MQT603" s="271"/>
      <c r="MQU603" s="271"/>
      <c r="MQV603" s="271"/>
      <c r="MQW603" s="395"/>
      <c r="MQX603" s="259"/>
      <c r="MQY603" s="259"/>
      <c r="MQZ603" s="394"/>
      <c r="MRA603" s="394"/>
      <c r="MRB603" s="270"/>
      <c r="MRC603" s="263"/>
      <c r="MRD603" s="271"/>
      <c r="MRE603" s="271"/>
      <c r="MRF603" s="271"/>
      <c r="MRG603" s="271"/>
      <c r="MRH603" s="271"/>
      <c r="MRI603" s="395"/>
      <c r="MRJ603" s="259"/>
      <c r="MRK603" s="259"/>
      <c r="MRL603" s="394"/>
      <c r="MRM603" s="394"/>
      <c r="MRN603" s="270"/>
      <c r="MRO603" s="263"/>
      <c r="MRP603" s="271"/>
      <c r="MRQ603" s="271"/>
      <c r="MRR603" s="271"/>
      <c r="MRS603" s="271"/>
      <c r="MRT603" s="271"/>
      <c r="MRU603" s="395"/>
      <c r="MRV603" s="259"/>
      <c r="MRW603" s="259"/>
      <c r="MRX603" s="394"/>
      <c r="MRY603" s="394"/>
      <c r="MRZ603" s="270"/>
      <c r="MSA603" s="263"/>
      <c r="MSB603" s="271"/>
      <c r="MSC603" s="271"/>
      <c r="MSD603" s="271"/>
      <c r="MSE603" s="271"/>
      <c r="MSF603" s="271"/>
      <c r="MSG603" s="395"/>
      <c r="MSH603" s="259"/>
      <c r="MSI603" s="259"/>
      <c r="MSJ603" s="394"/>
      <c r="MSK603" s="394"/>
      <c r="MSL603" s="270"/>
      <c r="MSM603" s="263"/>
      <c r="MSN603" s="271"/>
      <c r="MSO603" s="271"/>
      <c r="MSP603" s="271"/>
      <c r="MSQ603" s="271"/>
      <c r="MSR603" s="271"/>
      <c r="MSS603" s="395"/>
      <c r="MST603" s="259"/>
      <c r="MSU603" s="259"/>
      <c r="MSV603" s="394"/>
      <c r="MSW603" s="394"/>
      <c r="MSX603" s="270"/>
      <c r="MSY603" s="263"/>
      <c r="MSZ603" s="271"/>
      <c r="MTA603" s="271"/>
      <c r="MTB603" s="271"/>
      <c r="MTC603" s="271"/>
      <c r="MTD603" s="271"/>
      <c r="MTE603" s="395"/>
      <c r="MTF603" s="259"/>
      <c r="MTG603" s="259"/>
      <c r="MTH603" s="394"/>
      <c r="MTI603" s="394"/>
      <c r="MTJ603" s="270"/>
      <c r="MTK603" s="263"/>
      <c r="MTL603" s="271"/>
      <c r="MTM603" s="271"/>
      <c r="MTN603" s="271"/>
      <c r="MTO603" s="271"/>
      <c r="MTP603" s="271"/>
      <c r="MTQ603" s="395"/>
      <c r="MTR603" s="259"/>
      <c r="MTS603" s="259"/>
      <c r="MTT603" s="394"/>
      <c r="MTU603" s="394"/>
      <c r="MTV603" s="270"/>
      <c r="MTW603" s="263"/>
      <c r="MTX603" s="271"/>
      <c r="MTY603" s="271"/>
      <c r="MTZ603" s="271"/>
      <c r="MUA603" s="271"/>
      <c r="MUB603" s="271"/>
      <c r="MUC603" s="395"/>
      <c r="MUD603" s="259"/>
      <c r="MUE603" s="259"/>
      <c r="MUF603" s="394"/>
      <c r="MUG603" s="394"/>
      <c r="MUH603" s="270"/>
      <c r="MUI603" s="263"/>
      <c r="MUJ603" s="271"/>
      <c r="MUK603" s="271"/>
      <c r="MUL603" s="271"/>
      <c r="MUM603" s="271"/>
      <c r="MUN603" s="271"/>
      <c r="MUO603" s="395"/>
      <c r="MUP603" s="259"/>
      <c r="MUQ603" s="259"/>
      <c r="MUR603" s="394"/>
      <c r="MUS603" s="394"/>
      <c r="MUT603" s="270"/>
      <c r="MUU603" s="263"/>
      <c r="MUV603" s="271"/>
      <c r="MUW603" s="271"/>
      <c r="MUX603" s="271"/>
      <c r="MUY603" s="271"/>
      <c r="MUZ603" s="271"/>
      <c r="MVA603" s="395"/>
      <c r="MVB603" s="259"/>
      <c r="MVC603" s="259"/>
      <c r="MVD603" s="394"/>
      <c r="MVE603" s="394"/>
      <c r="MVF603" s="270"/>
      <c r="MVG603" s="263"/>
      <c r="MVH603" s="271"/>
      <c r="MVI603" s="271"/>
      <c r="MVJ603" s="271"/>
      <c r="MVK603" s="271"/>
      <c r="MVL603" s="271"/>
      <c r="MVM603" s="395"/>
      <c r="MVN603" s="259"/>
      <c r="MVO603" s="259"/>
      <c r="MVP603" s="394"/>
      <c r="MVQ603" s="394"/>
      <c r="MVR603" s="270"/>
      <c r="MVS603" s="263"/>
      <c r="MVT603" s="271"/>
      <c r="MVU603" s="271"/>
      <c r="MVV603" s="271"/>
      <c r="MVW603" s="271"/>
      <c r="MVX603" s="271"/>
      <c r="MVY603" s="395"/>
      <c r="MVZ603" s="259"/>
      <c r="MWA603" s="259"/>
      <c r="MWB603" s="394"/>
      <c r="MWC603" s="394"/>
      <c r="MWD603" s="270"/>
      <c r="MWE603" s="263"/>
      <c r="MWF603" s="271"/>
      <c r="MWG603" s="271"/>
      <c r="MWH603" s="271"/>
      <c r="MWI603" s="271"/>
      <c r="MWJ603" s="271"/>
      <c r="MWK603" s="395"/>
      <c r="MWL603" s="259"/>
      <c r="MWM603" s="259"/>
      <c r="MWN603" s="394"/>
      <c r="MWO603" s="394"/>
      <c r="MWP603" s="270"/>
      <c r="MWQ603" s="263"/>
      <c r="MWR603" s="271"/>
      <c r="MWS603" s="271"/>
      <c r="MWT603" s="271"/>
      <c r="MWU603" s="271"/>
      <c r="MWV603" s="271"/>
      <c r="MWW603" s="395"/>
      <c r="MWX603" s="259"/>
      <c r="MWY603" s="259"/>
      <c r="MWZ603" s="394"/>
      <c r="MXA603" s="394"/>
      <c r="MXB603" s="270"/>
      <c r="MXC603" s="263"/>
      <c r="MXD603" s="271"/>
      <c r="MXE603" s="271"/>
      <c r="MXF603" s="271"/>
      <c r="MXG603" s="271"/>
      <c r="MXH603" s="271"/>
      <c r="MXI603" s="395"/>
      <c r="MXJ603" s="259"/>
      <c r="MXK603" s="259"/>
      <c r="MXL603" s="394"/>
      <c r="MXM603" s="394"/>
      <c r="MXN603" s="270"/>
      <c r="MXO603" s="263"/>
      <c r="MXP603" s="271"/>
      <c r="MXQ603" s="271"/>
      <c r="MXR603" s="271"/>
      <c r="MXS603" s="271"/>
      <c r="MXT603" s="271"/>
      <c r="MXU603" s="395"/>
      <c r="MXV603" s="259"/>
      <c r="MXW603" s="259"/>
      <c r="MXX603" s="394"/>
      <c r="MXY603" s="394"/>
      <c r="MXZ603" s="270"/>
      <c r="MYA603" s="263"/>
      <c r="MYB603" s="271"/>
      <c r="MYC603" s="271"/>
      <c r="MYD603" s="271"/>
      <c r="MYE603" s="271"/>
      <c r="MYF603" s="271"/>
      <c r="MYG603" s="395"/>
      <c r="MYH603" s="259"/>
      <c r="MYI603" s="259"/>
      <c r="MYJ603" s="394"/>
      <c r="MYK603" s="394"/>
      <c r="MYL603" s="270"/>
      <c r="MYM603" s="263"/>
      <c r="MYN603" s="271"/>
      <c r="MYO603" s="271"/>
      <c r="MYP603" s="271"/>
      <c r="MYQ603" s="271"/>
      <c r="MYR603" s="271"/>
      <c r="MYS603" s="395"/>
      <c r="MYT603" s="259"/>
      <c r="MYU603" s="259"/>
      <c r="MYV603" s="394"/>
      <c r="MYW603" s="394"/>
      <c r="MYX603" s="270"/>
      <c r="MYY603" s="263"/>
      <c r="MYZ603" s="271"/>
      <c r="MZA603" s="271"/>
      <c r="MZB603" s="271"/>
      <c r="MZC603" s="271"/>
      <c r="MZD603" s="271"/>
      <c r="MZE603" s="395"/>
      <c r="MZF603" s="259"/>
      <c r="MZG603" s="259"/>
      <c r="MZH603" s="394"/>
      <c r="MZI603" s="394"/>
      <c r="MZJ603" s="270"/>
      <c r="MZK603" s="263"/>
      <c r="MZL603" s="271"/>
      <c r="MZM603" s="271"/>
      <c r="MZN603" s="271"/>
      <c r="MZO603" s="271"/>
      <c r="MZP603" s="271"/>
      <c r="MZQ603" s="395"/>
      <c r="MZR603" s="259"/>
      <c r="MZS603" s="259"/>
      <c r="MZT603" s="394"/>
      <c r="MZU603" s="394"/>
      <c r="MZV603" s="270"/>
      <c r="MZW603" s="263"/>
      <c r="MZX603" s="271"/>
      <c r="MZY603" s="271"/>
      <c r="MZZ603" s="271"/>
      <c r="NAA603" s="271"/>
      <c r="NAB603" s="271"/>
      <c r="NAC603" s="395"/>
      <c r="NAD603" s="259"/>
      <c r="NAE603" s="259"/>
      <c r="NAF603" s="394"/>
      <c r="NAG603" s="394"/>
      <c r="NAH603" s="270"/>
      <c r="NAI603" s="263"/>
      <c r="NAJ603" s="271"/>
      <c r="NAK603" s="271"/>
      <c r="NAL603" s="271"/>
      <c r="NAM603" s="271"/>
      <c r="NAN603" s="271"/>
      <c r="NAO603" s="395"/>
      <c r="NAP603" s="259"/>
      <c r="NAQ603" s="259"/>
      <c r="NAR603" s="394"/>
      <c r="NAS603" s="394"/>
      <c r="NAT603" s="270"/>
      <c r="NAU603" s="263"/>
      <c r="NAV603" s="271"/>
      <c r="NAW603" s="271"/>
      <c r="NAX603" s="271"/>
      <c r="NAY603" s="271"/>
      <c r="NAZ603" s="271"/>
      <c r="NBA603" s="395"/>
      <c r="NBB603" s="259"/>
      <c r="NBC603" s="259"/>
      <c r="NBD603" s="394"/>
      <c r="NBE603" s="394"/>
      <c r="NBF603" s="270"/>
      <c r="NBG603" s="263"/>
      <c r="NBH603" s="271"/>
      <c r="NBI603" s="271"/>
      <c r="NBJ603" s="271"/>
      <c r="NBK603" s="271"/>
      <c r="NBL603" s="271"/>
      <c r="NBM603" s="395"/>
      <c r="NBN603" s="259"/>
      <c r="NBO603" s="259"/>
      <c r="NBP603" s="394"/>
      <c r="NBQ603" s="394"/>
      <c r="NBR603" s="270"/>
      <c r="NBS603" s="263"/>
      <c r="NBT603" s="271"/>
      <c r="NBU603" s="271"/>
      <c r="NBV603" s="271"/>
      <c r="NBW603" s="271"/>
      <c r="NBX603" s="271"/>
      <c r="NBY603" s="395"/>
      <c r="NBZ603" s="259"/>
      <c r="NCA603" s="259"/>
      <c r="NCB603" s="394"/>
      <c r="NCC603" s="394"/>
      <c r="NCD603" s="270"/>
      <c r="NCE603" s="263"/>
      <c r="NCF603" s="271"/>
      <c r="NCG603" s="271"/>
      <c r="NCH603" s="271"/>
      <c r="NCI603" s="271"/>
      <c r="NCJ603" s="271"/>
      <c r="NCK603" s="395"/>
      <c r="NCL603" s="259"/>
      <c r="NCM603" s="259"/>
      <c r="NCN603" s="394"/>
      <c r="NCO603" s="394"/>
      <c r="NCP603" s="270"/>
      <c r="NCQ603" s="263"/>
      <c r="NCR603" s="271"/>
      <c r="NCS603" s="271"/>
      <c r="NCT603" s="271"/>
      <c r="NCU603" s="271"/>
      <c r="NCV603" s="271"/>
      <c r="NCW603" s="395"/>
      <c r="NCX603" s="259"/>
      <c r="NCY603" s="259"/>
      <c r="NCZ603" s="394"/>
      <c r="NDA603" s="394"/>
      <c r="NDB603" s="270"/>
      <c r="NDC603" s="263"/>
      <c r="NDD603" s="271"/>
      <c r="NDE603" s="271"/>
      <c r="NDF603" s="271"/>
      <c r="NDG603" s="271"/>
      <c r="NDH603" s="271"/>
      <c r="NDI603" s="395"/>
      <c r="NDJ603" s="259"/>
      <c r="NDK603" s="259"/>
      <c r="NDL603" s="394"/>
      <c r="NDM603" s="394"/>
      <c r="NDN603" s="270"/>
      <c r="NDO603" s="263"/>
      <c r="NDP603" s="271"/>
      <c r="NDQ603" s="271"/>
      <c r="NDR603" s="271"/>
      <c r="NDS603" s="271"/>
      <c r="NDT603" s="271"/>
      <c r="NDU603" s="395"/>
      <c r="NDV603" s="259"/>
      <c r="NDW603" s="259"/>
      <c r="NDX603" s="394"/>
      <c r="NDY603" s="394"/>
      <c r="NDZ603" s="270"/>
      <c r="NEA603" s="263"/>
      <c r="NEB603" s="271"/>
      <c r="NEC603" s="271"/>
      <c r="NED603" s="271"/>
      <c r="NEE603" s="271"/>
      <c r="NEF603" s="271"/>
      <c r="NEG603" s="395"/>
      <c r="NEH603" s="259"/>
      <c r="NEI603" s="259"/>
      <c r="NEJ603" s="394"/>
      <c r="NEK603" s="394"/>
      <c r="NEL603" s="270"/>
      <c r="NEM603" s="263"/>
      <c r="NEN603" s="271"/>
      <c r="NEO603" s="271"/>
      <c r="NEP603" s="271"/>
      <c r="NEQ603" s="271"/>
      <c r="NER603" s="271"/>
      <c r="NES603" s="395"/>
      <c r="NET603" s="259"/>
      <c r="NEU603" s="259"/>
      <c r="NEV603" s="394"/>
      <c r="NEW603" s="394"/>
      <c r="NEX603" s="270"/>
      <c r="NEY603" s="263"/>
      <c r="NEZ603" s="271"/>
      <c r="NFA603" s="271"/>
      <c r="NFB603" s="271"/>
      <c r="NFC603" s="271"/>
      <c r="NFD603" s="271"/>
      <c r="NFE603" s="395"/>
      <c r="NFF603" s="259"/>
      <c r="NFG603" s="259"/>
      <c r="NFH603" s="394"/>
      <c r="NFI603" s="394"/>
      <c r="NFJ603" s="270"/>
      <c r="NFK603" s="263"/>
      <c r="NFL603" s="271"/>
      <c r="NFM603" s="271"/>
      <c r="NFN603" s="271"/>
      <c r="NFO603" s="271"/>
      <c r="NFP603" s="271"/>
      <c r="NFQ603" s="395"/>
      <c r="NFR603" s="259"/>
      <c r="NFS603" s="259"/>
      <c r="NFT603" s="394"/>
      <c r="NFU603" s="394"/>
      <c r="NFV603" s="270"/>
      <c r="NFW603" s="263"/>
      <c r="NFX603" s="271"/>
      <c r="NFY603" s="271"/>
      <c r="NFZ603" s="271"/>
      <c r="NGA603" s="271"/>
      <c r="NGB603" s="271"/>
      <c r="NGC603" s="395"/>
      <c r="NGD603" s="259"/>
      <c r="NGE603" s="259"/>
      <c r="NGF603" s="394"/>
      <c r="NGG603" s="394"/>
      <c r="NGH603" s="270"/>
      <c r="NGI603" s="263"/>
      <c r="NGJ603" s="271"/>
      <c r="NGK603" s="271"/>
      <c r="NGL603" s="271"/>
      <c r="NGM603" s="271"/>
      <c r="NGN603" s="271"/>
      <c r="NGO603" s="395"/>
      <c r="NGP603" s="259"/>
      <c r="NGQ603" s="259"/>
      <c r="NGR603" s="394"/>
      <c r="NGS603" s="394"/>
      <c r="NGT603" s="270"/>
      <c r="NGU603" s="263"/>
      <c r="NGV603" s="271"/>
      <c r="NGW603" s="271"/>
      <c r="NGX603" s="271"/>
      <c r="NGY603" s="271"/>
      <c r="NGZ603" s="271"/>
      <c r="NHA603" s="395"/>
      <c r="NHB603" s="259"/>
      <c r="NHC603" s="259"/>
      <c r="NHD603" s="394"/>
      <c r="NHE603" s="394"/>
      <c r="NHF603" s="270"/>
      <c r="NHG603" s="263"/>
      <c r="NHH603" s="271"/>
      <c r="NHI603" s="271"/>
      <c r="NHJ603" s="271"/>
      <c r="NHK603" s="271"/>
      <c r="NHL603" s="271"/>
      <c r="NHM603" s="395"/>
      <c r="NHN603" s="259"/>
      <c r="NHO603" s="259"/>
      <c r="NHP603" s="394"/>
      <c r="NHQ603" s="394"/>
      <c r="NHR603" s="270"/>
      <c r="NHS603" s="263"/>
      <c r="NHT603" s="271"/>
      <c r="NHU603" s="271"/>
      <c r="NHV603" s="271"/>
      <c r="NHW603" s="271"/>
      <c r="NHX603" s="271"/>
      <c r="NHY603" s="395"/>
      <c r="NHZ603" s="259"/>
      <c r="NIA603" s="259"/>
      <c r="NIB603" s="394"/>
      <c r="NIC603" s="394"/>
      <c r="NID603" s="270"/>
      <c r="NIE603" s="263"/>
      <c r="NIF603" s="271"/>
      <c r="NIG603" s="271"/>
      <c r="NIH603" s="271"/>
      <c r="NII603" s="271"/>
      <c r="NIJ603" s="271"/>
      <c r="NIK603" s="395"/>
      <c r="NIL603" s="259"/>
      <c r="NIM603" s="259"/>
      <c r="NIN603" s="394"/>
      <c r="NIO603" s="394"/>
      <c r="NIP603" s="270"/>
      <c r="NIQ603" s="263"/>
      <c r="NIR603" s="271"/>
      <c r="NIS603" s="271"/>
      <c r="NIT603" s="271"/>
      <c r="NIU603" s="271"/>
      <c r="NIV603" s="271"/>
      <c r="NIW603" s="395"/>
      <c r="NIX603" s="259"/>
      <c r="NIY603" s="259"/>
      <c r="NIZ603" s="394"/>
      <c r="NJA603" s="394"/>
      <c r="NJB603" s="270"/>
      <c r="NJC603" s="263"/>
      <c r="NJD603" s="271"/>
      <c r="NJE603" s="271"/>
      <c r="NJF603" s="271"/>
      <c r="NJG603" s="271"/>
      <c r="NJH603" s="271"/>
      <c r="NJI603" s="395"/>
      <c r="NJJ603" s="259"/>
      <c r="NJK603" s="259"/>
      <c r="NJL603" s="394"/>
      <c r="NJM603" s="394"/>
      <c r="NJN603" s="270"/>
      <c r="NJO603" s="263"/>
      <c r="NJP603" s="271"/>
      <c r="NJQ603" s="271"/>
      <c r="NJR603" s="271"/>
      <c r="NJS603" s="271"/>
      <c r="NJT603" s="271"/>
      <c r="NJU603" s="395"/>
      <c r="NJV603" s="259"/>
      <c r="NJW603" s="259"/>
      <c r="NJX603" s="394"/>
      <c r="NJY603" s="394"/>
      <c r="NJZ603" s="270"/>
      <c r="NKA603" s="263"/>
      <c r="NKB603" s="271"/>
      <c r="NKC603" s="271"/>
      <c r="NKD603" s="271"/>
      <c r="NKE603" s="271"/>
      <c r="NKF603" s="271"/>
      <c r="NKG603" s="395"/>
      <c r="NKH603" s="259"/>
      <c r="NKI603" s="259"/>
      <c r="NKJ603" s="394"/>
      <c r="NKK603" s="394"/>
      <c r="NKL603" s="270"/>
      <c r="NKM603" s="263"/>
      <c r="NKN603" s="271"/>
      <c r="NKO603" s="271"/>
      <c r="NKP603" s="271"/>
      <c r="NKQ603" s="271"/>
      <c r="NKR603" s="271"/>
      <c r="NKS603" s="395"/>
      <c r="NKT603" s="259"/>
      <c r="NKU603" s="259"/>
      <c r="NKV603" s="394"/>
      <c r="NKW603" s="394"/>
      <c r="NKX603" s="270"/>
      <c r="NKY603" s="263"/>
      <c r="NKZ603" s="271"/>
      <c r="NLA603" s="271"/>
      <c r="NLB603" s="271"/>
      <c r="NLC603" s="271"/>
      <c r="NLD603" s="271"/>
      <c r="NLE603" s="395"/>
      <c r="NLF603" s="259"/>
      <c r="NLG603" s="259"/>
      <c r="NLH603" s="394"/>
      <c r="NLI603" s="394"/>
      <c r="NLJ603" s="270"/>
      <c r="NLK603" s="263"/>
      <c r="NLL603" s="271"/>
      <c r="NLM603" s="271"/>
      <c r="NLN603" s="271"/>
      <c r="NLO603" s="271"/>
      <c r="NLP603" s="271"/>
      <c r="NLQ603" s="395"/>
      <c r="NLR603" s="259"/>
      <c r="NLS603" s="259"/>
      <c r="NLT603" s="394"/>
      <c r="NLU603" s="394"/>
      <c r="NLV603" s="270"/>
      <c r="NLW603" s="263"/>
      <c r="NLX603" s="271"/>
      <c r="NLY603" s="271"/>
      <c r="NLZ603" s="271"/>
      <c r="NMA603" s="271"/>
      <c r="NMB603" s="271"/>
      <c r="NMC603" s="395"/>
      <c r="NMD603" s="259"/>
      <c r="NME603" s="259"/>
      <c r="NMF603" s="394"/>
      <c r="NMG603" s="394"/>
      <c r="NMH603" s="270"/>
      <c r="NMI603" s="263"/>
      <c r="NMJ603" s="271"/>
      <c r="NMK603" s="271"/>
      <c r="NML603" s="271"/>
      <c r="NMM603" s="271"/>
      <c r="NMN603" s="271"/>
      <c r="NMO603" s="395"/>
      <c r="NMP603" s="259"/>
      <c r="NMQ603" s="259"/>
      <c r="NMR603" s="394"/>
      <c r="NMS603" s="394"/>
      <c r="NMT603" s="270"/>
      <c r="NMU603" s="263"/>
      <c r="NMV603" s="271"/>
      <c r="NMW603" s="271"/>
      <c r="NMX603" s="271"/>
      <c r="NMY603" s="271"/>
      <c r="NMZ603" s="271"/>
      <c r="NNA603" s="395"/>
      <c r="NNB603" s="259"/>
      <c r="NNC603" s="259"/>
      <c r="NND603" s="394"/>
      <c r="NNE603" s="394"/>
      <c r="NNF603" s="270"/>
      <c r="NNG603" s="263"/>
      <c r="NNH603" s="271"/>
      <c r="NNI603" s="271"/>
      <c r="NNJ603" s="271"/>
      <c r="NNK603" s="271"/>
      <c r="NNL603" s="271"/>
      <c r="NNM603" s="395"/>
      <c r="NNN603" s="259"/>
      <c r="NNO603" s="259"/>
      <c r="NNP603" s="394"/>
      <c r="NNQ603" s="394"/>
      <c r="NNR603" s="270"/>
      <c r="NNS603" s="263"/>
      <c r="NNT603" s="271"/>
      <c r="NNU603" s="271"/>
      <c r="NNV603" s="271"/>
      <c r="NNW603" s="271"/>
      <c r="NNX603" s="271"/>
      <c r="NNY603" s="395"/>
      <c r="NNZ603" s="259"/>
      <c r="NOA603" s="259"/>
      <c r="NOB603" s="394"/>
      <c r="NOC603" s="394"/>
      <c r="NOD603" s="270"/>
      <c r="NOE603" s="263"/>
      <c r="NOF603" s="271"/>
      <c r="NOG603" s="271"/>
      <c r="NOH603" s="271"/>
      <c r="NOI603" s="271"/>
      <c r="NOJ603" s="271"/>
      <c r="NOK603" s="395"/>
      <c r="NOL603" s="259"/>
      <c r="NOM603" s="259"/>
      <c r="NON603" s="394"/>
      <c r="NOO603" s="394"/>
      <c r="NOP603" s="270"/>
      <c r="NOQ603" s="263"/>
      <c r="NOR603" s="271"/>
      <c r="NOS603" s="271"/>
      <c r="NOT603" s="271"/>
      <c r="NOU603" s="271"/>
      <c r="NOV603" s="271"/>
      <c r="NOW603" s="395"/>
      <c r="NOX603" s="259"/>
      <c r="NOY603" s="259"/>
      <c r="NOZ603" s="394"/>
      <c r="NPA603" s="394"/>
      <c r="NPB603" s="270"/>
      <c r="NPC603" s="263"/>
      <c r="NPD603" s="271"/>
      <c r="NPE603" s="271"/>
      <c r="NPF603" s="271"/>
      <c r="NPG603" s="271"/>
      <c r="NPH603" s="271"/>
      <c r="NPI603" s="395"/>
      <c r="NPJ603" s="259"/>
      <c r="NPK603" s="259"/>
      <c r="NPL603" s="394"/>
      <c r="NPM603" s="394"/>
      <c r="NPN603" s="270"/>
      <c r="NPO603" s="263"/>
      <c r="NPP603" s="271"/>
      <c r="NPQ603" s="271"/>
      <c r="NPR603" s="271"/>
      <c r="NPS603" s="271"/>
      <c r="NPT603" s="271"/>
      <c r="NPU603" s="395"/>
      <c r="NPV603" s="259"/>
      <c r="NPW603" s="259"/>
      <c r="NPX603" s="394"/>
      <c r="NPY603" s="394"/>
      <c r="NPZ603" s="270"/>
      <c r="NQA603" s="263"/>
      <c r="NQB603" s="271"/>
      <c r="NQC603" s="271"/>
      <c r="NQD603" s="271"/>
      <c r="NQE603" s="271"/>
      <c r="NQF603" s="271"/>
      <c r="NQG603" s="395"/>
      <c r="NQH603" s="259"/>
      <c r="NQI603" s="259"/>
      <c r="NQJ603" s="394"/>
      <c r="NQK603" s="394"/>
      <c r="NQL603" s="270"/>
      <c r="NQM603" s="263"/>
      <c r="NQN603" s="271"/>
      <c r="NQO603" s="271"/>
      <c r="NQP603" s="271"/>
      <c r="NQQ603" s="271"/>
      <c r="NQR603" s="271"/>
      <c r="NQS603" s="395"/>
      <c r="NQT603" s="259"/>
      <c r="NQU603" s="259"/>
      <c r="NQV603" s="394"/>
      <c r="NQW603" s="394"/>
      <c r="NQX603" s="270"/>
      <c r="NQY603" s="263"/>
      <c r="NQZ603" s="271"/>
      <c r="NRA603" s="271"/>
      <c r="NRB603" s="271"/>
      <c r="NRC603" s="271"/>
      <c r="NRD603" s="271"/>
      <c r="NRE603" s="395"/>
      <c r="NRF603" s="259"/>
      <c r="NRG603" s="259"/>
      <c r="NRH603" s="394"/>
      <c r="NRI603" s="394"/>
      <c r="NRJ603" s="270"/>
      <c r="NRK603" s="263"/>
      <c r="NRL603" s="271"/>
      <c r="NRM603" s="271"/>
      <c r="NRN603" s="271"/>
      <c r="NRO603" s="271"/>
      <c r="NRP603" s="271"/>
      <c r="NRQ603" s="395"/>
      <c r="NRR603" s="259"/>
      <c r="NRS603" s="259"/>
      <c r="NRT603" s="394"/>
      <c r="NRU603" s="394"/>
      <c r="NRV603" s="270"/>
      <c r="NRW603" s="263"/>
      <c r="NRX603" s="271"/>
      <c r="NRY603" s="271"/>
      <c r="NRZ603" s="271"/>
      <c r="NSA603" s="271"/>
      <c r="NSB603" s="271"/>
      <c r="NSC603" s="395"/>
      <c r="NSD603" s="259"/>
      <c r="NSE603" s="259"/>
      <c r="NSF603" s="394"/>
      <c r="NSG603" s="394"/>
      <c r="NSH603" s="270"/>
      <c r="NSI603" s="263"/>
      <c r="NSJ603" s="271"/>
      <c r="NSK603" s="271"/>
      <c r="NSL603" s="271"/>
      <c r="NSM603" s="271"/>
      <c r="NSN603" s="271"/>
      <c r="NSO603" s="395"/>
      <c r="NSP603" s="259"/>
      <c r="NSQ603" s="259"/>
      <c r="NSR603" s="394"/>
      <c r="NSS603" s="394"/>
      <c r="NST603" s="270"/>
      <c r="NSU603" s="263"/>
      <c r="NSV603" s="271"/>
      <c r="NSW603" s="271"/>
      <c r="NSX603" s="271"/>
      <c r="NSY603" s="271"/>
      <c r="NSZ603" s="271"/>
      <c r="NTA603" s="395"/>
      <c r="NTB603" s="259"/>
      <c r="NTC603" s="259"/>
      <c r="NTD603" s="394"/>
      <c r="NTE603" s="394"/>
      <c r="NTF603" s="270"/>
      <c r="NTG603" s="263"/>
      <c r="NTH603" s="271"/>
      <c r="NTI603" s="271"/>
      <c r="NTJ603" s="271"/>
      <c r="NTK603" s="271"/>
      <c r="NTL603" s="271"/>
      <c r="NTM603" s="395"/>
      <c r="NTN603" s="259"/>
      <c r="NTO603" s="259"/>
      <c r="NTP603" s="394"/>
      <c r="NTQ603" s="394"/>
      <c r="NTR603" s="270"/>
      <c r="NTS603" s="263"/>
      <c r="NTT603" s="271"/>
      <c r="NTU603" s="271"/>
      <c r="NTV603" s="271"/>
      <c r="NTW603" s="271"/>
      <c r="NTX603" s="271"/>
      <c r="NTY603" s="395"/>
      <c r="NTZ603" s="259"/>
      <c r="NUA603" s="259"/>
      <c r="NUB603" s="394"/>
      <c r="NUC603" s="394"/>
      <c r="NUD603" s="270"/>
      <c r="NUE603" s="263"/>
      <c r="NUF603" s="271"/>
      <c r="NUG603" s="271"/>
      <c r="NUH603" s="271"/>
      <c r="NUI603" s="271"/>
      <c r="NUJ603" s="271"/>
      <c r="NUK603" s="395"/>
      <c r="NUL603" s="259"/>
      <c r="NUM603" s="259"/>
      <c r="NUN603" s="394"/>
      <c r="NUO603" s="394"/>
      <c r="NUP603" s="270"/>
      <c r="NUQ603" s="263"/>
      <c r="NUR603" s="271"/>
      <c r="NUS603" s="271"/>
      <c r="NUT603" s="271"/>
      <c r="NUU603" s="271"/>
      <c r="NUV603" s="271"/>
      <c r="NUW603" s="395"/>
      <c r="NUX603" s="259"/>
      <c r="NUY603" s="259"/>
      <c r="NUZ603" s="394"/>
      <c r="NVA603" s="394"/>
      <c r="NVB603" s="270"/>
      <c r="NVC603" s="263"/>
      <c r="NVD603" s="271"/>
      <c r="NVE603" s="271"/>
      <c r="NVF603" s="271"/>
      <c r="NVG603" s="271"/>
      <c r="NVH603" s="271"/>
      <c r="NVI603" s="395"/>
      <c r="NVJ603" s="259"/>
      <c r="NVK603" s="259"/>
      <c r="NVL603" s="394"/>
      <c r="NVM603" s="394"/>
      <c r="NVN603" s="270"/>
      <c r="NVO603" s="263"/>
      <c r="NVP603" s="271"/>
      <c r="NVQ603" s="271"/>
      <c r="NVR603" s="271"/>
      <c r="NVS603" s="271"/>
      <c r="NVT603" s="271"/>
      <c r="NVU603" s="395"/>
      <c r="NVV603" s="259"/>
      <c r="NVW603" s="259"/>
      <c r="NVX603" s="394"/>
      <c r="NVY603" s="394"/>
      <c r="NVZ603" s="270"/>
      <c r="NWA603" s="263"/>
      <c r="NWB603" s="271"/>
      <c r="NWC603" s="271"/>
      <c r="NWD603" s="271"/>
      <c r="NWE603" s="271"/>
      <c r="NWF603" s="271"/>
      <c r="NWG603" s="395"/>
      <c r="NWH603" s="259"/>
      <c r="NWI603" s="259"/>
      <c r="NWJ603" s="394"/>
      <c r="NWK603" s="394"/>
      <c r="NWL603" s="270"/>
      <c r="NWM603" s="263"/>
      <c r="NWN603" s="271"/>
      <c r="NWO603" s="271"/>
      <c r="NWP603" s="271"/>
      <c r="NWQ603" s="271"/>
      <c r="NWR603" s="271"/>
      <c r="NWS603" s="395"/>
      <c r="NWT603" s="259"/>
      <c r="NWU603" s="259"/>
      <c r="NWV603" s="394"/>
      <c r="NWW603" s="394"/>
      <c r="NWX603" s="270"/>
      <c r="NWY603" s="263"/>
      <c r="NWZ603" s="271"/>
      <c r="NXA603" s="271"/>
      <c r="NXB603" s="271"/>
      <c r="NXC603" s="271"/>
      <c r="NXD603" s="271"/>
      <c r="NXE603" s="395"/>
      <c r="NXF603" s="259"/>
      <c r="NXG603" s="259"/>
      <c r="NXH603" s="394"/>
      <c r="NXI603" s="394"/>
      <c r="NXJ603" s="270"/>
      <c r="NXK603" s="263"/>
      <c r="NXL603" s="271"/>
      <c r="NXM603" s="271"/>
      <c r="NXN603" s="271"/>
      <c r="NXO603" s="271"/>
      <c r="NXP603" s="271"/>
      <c r="NXQ603" s="395"/>
      <c r="NXR603" s="259"/>
      <c r="NXS603" s="259"/>
      <c r="NXT603" s="394"/>
      <c r="NXU603" s="394"/>
      <c r="NXV603" s="270"/>
      <c r="NXW603" s="263"/>
      <c r="NXX603" s="271"/>
      <c r="NXY603" s="271"/>
      <c r="NXZ603" s="271"/>
      <c r="NYA603" s="271"/>
      <c r="NYB603" s="271"/>
      <c r="NYC603" s="395"/>
      <c r="NYD603" s="259"/>
      <c r="NYE603" s="259"/>
      <c r="NYF603" s="394"/>
      <c r="NYG603" s="394"/>
      <c r="NYH603" s="270"/>
      <c r="NYI603" s="263"/>
      <c r="NYJ603" s="271"/>
      <c r="NYK603" s="271"/>
      <c r="NYL603" s="271"/>
      <c r="NYM603" s="271"/>
      <c r="NYN603" s="271"/>
      <c r="NYO603" s="395"/>
      <c r="NYP603" s="259"/>
      <c r="NYQ603" s="259"/>
      <c r="NYR603" s="394"/>
      <c r="NYS603" s="394"/>
      <c r="NYT603" s="270"/>
      <c r="NYU603" s="263"/>
      <c r="NYV603" s="271"/>
      <c r="NYW603" s="271"/>
      <c r="NYX603" s="271"/>
      <c r="NYY603" s="271"/>
      <c r="NYZ603" s="271"/>
      <c r="NZA603" s="395"/>
      <c r="NZB603" s="259"/>
      <c r="NZC603" s="259"/>
      <c r="NZD603" s="394"/>
      <c r="NZE603" s="394"/>
      <c r="NZF603" s="270"/>
      <c r="NZG603" s="263"/>
      <c r="NZH603" s="271"/>
      <c r="NZI603" s="271"/>
      <c r="NZJ603" s="271"/>
      <c r="NZK603" s="271"/>
      <c r="NZL603" s="271"/>
      <c r="NZM603" s="395"/>
      <c r="NZN603" s="259"/>
      <c r="NZO603" s="259"/>
      <c r="NZP603" s="394"/>
      <c r="NZQ603" s="394"/>
      <c r="NZR603" s="270"/>
      <c r="NZS603" s="263"/>
      <c r="NZT603" s="271"/>
      <c r="NZU603" s="271"/>
      <c r="NZV603" s="271"/>
      <c r="NZW603" s="271"/>
      <c r="NZX603" s="271"/>
      <c r="NZY603" s="395"/>
      <c r="NZZ603" s="259"/>
      <c r="OAA603" s="259"/>
      <c r="OAB603" s="394"/>
      <c r="OAC603" s="394"/>
      <c r="OAD603" s="270"/>
      <c r="OAE603" s="263"/>
      <c r="OAF603" s="271"/>
      <c r="OAG603" s="271"/>
      <c r="OAH603" s="271"/>
      <c r="OAI603" s="271"/>
      <c r="OAJ603" s="271"/>
      <c r="OAK603" s="395"/>
      <c r="OAL603" s="259"/>
      <c r="OAM603" s="259"/>
      <c r="OAN603" s="394"/>
      <c r="OAO603" s="394"/>
      <c r="OAP603" s="270"/>
      <c r="OAQ603" s="263"/>
      <c r="OAR603" s="271"/>
      <c r="OAS603" s="271"/>
      <c r="OAT603" s="271"/>
      <c r="OAU603" s="271"/>
      <c r="OAV603" s="271"/>
      <c r="OAW603" s="395"/>
      <c r="OAX603" s="259"/>
      <c r="OAY603" s="259"/>
      <c r="OAZ603" s="394"/>
      <c r="OBA603" s="394"/>
      <c r="OBB603" s="270"/>
      <c r="OBC603" s="263"/>
      <c r="OBD603" s="271"/>
      <c r="OBE603" s="271"/>
      <c r="OBF603" s="271"/>
      <c r="OBG603" s="271"/>
      <c r="OBH603" s="271"/>
      <c r="OBI603" s="395"/>
      <c r="OBJ603" s="259"/>
      <c r="OBK603" s="259"/>
      <c r="OBL603" s="394"/>
      <c r="OBM603" s="394"/>
      <c r="OBN603" s="270"/>
      <c r="OBO603" s="263"/>
      <c r="OBP603" s="271"/>
      <c r="OBQ603" s="271"/>
      <c r="OBR603" s="271"/>
      <c r="OBS603" s="271"/>
      <c r="OBT603" s="271"/>
      <c r="OBU603" s="395"/>
      <c r="OBV603" s="259"/>
      <c r="OBW603" s="259"/>
      <c r="OBX603" s="394"/>
      <c r="OBY603" s="394"/>
      <c r="OBZ603" s="270"/>
      <c r="OCA603" s="263"/>
      <c r="OCB603" s="271"/>
      <c r="OCC603" s="271"/>
      <c r="OCD603" s="271"/>
      <c r="OCE603" s="271"/>
      <c r="OCF603" s="271"/>
      <c r="OCG603" s="395"/>
      <c r="OCH603" s="259"/>
      <c r="OCI603" s="259"/>
      <c r="OCJ603" s="394"/>
      <c r="OCK603" s="394"/>
      <c r="OCL603" s="270"/>
      <c r="OCM603" s="263"/>
      <c r="OCN603" s="271"/>
      <c r="OCO603" s="271"/>
      <c r="OCP603" s="271"/>
      <c r="OCQ603" s="271"/>
      <c r="OCR603" s="271"/>
      <c r="OCS603" s="395"/>
      <c r="OCT603" s="259"/>
      <c r="OCU603" s="259"/>
      <c r="OCV603" s="394"/>
      <c r="OCW603" s="394"/>
      <c r="OCX603" s="270"/>
      <c r="OCY603" s="263"/>
      <c r="OCZ603" s="271"/>
      <c r="ODA603" s="271"/>
      <c r="ODB603" s="271"/>
      <c r="ODC603" s="271"/>
      <c r="ODD603" s="271"/>
      <c r="ODE603" s="395"/>
      <c r="ODF603" s="259"/>
      <c r="ODG603" s="259"/>
      <c r="ODH603" s="394"/>
      <c r="ODI603" s="394"/>
      <c r="ODJ603" s="270"/>
      <c r="ODK603" s="263"/>
      <c r="ODL603" s="271"/>
      <c r="ODM603" s="271"/>
      <c r="ODN603" s="271"/>
      <c r="ODO603" s="271"/>
      <c r="ODP603" s="271"/>
      <c r="ODQ603" s="395"/>
      <c r="ODR603" s="259"/>
      <c r="ODS603" s="259"/>
      <c r="ODT603" s="394"/>
      <c r="ODU603" s="394"/>
      <c r="ODV603" s="270"/>
      <c r="ODW603" s="263"/>
      <c r="ODX603" s="271"/>
      <c r="ODY603" s="271"/>
      <c r="ODZ603" s="271"/>
      <c r="OEA603" s="271"/>
      <c r="OEB603" s="271"/>
      <c r="OEC603" s="395"/>
      <c r="OED603" s="259"/>
      <c r="OEE603" s="259"/>
      <c r="OEF603" s="394"/>
      <c r="OEG603" s="394"/>
      <c r="OEH603" s="270"/>
      <c r="OEI603" s="263"/>
      <c r="OEJ603" s="271"/>
      <c r="OEK603" s="271"/>
      <c r="OEL603" s="271"/>
      <c r="OEM603" s="271"/>
      <c r="OEN603" s="271"/>
      <c r="OEO603" s="395"/>
      <c r="OEP603" s="259"/>
      <c r="OEQ603" s="259"/>
      <c r="OER603" s="394"/>
      <c r="OES603" s="394"/>
      <c r="OET603" s="270"/>
      <c r="OEU603" s="263"/>
      <c r="OEV603" s="271"/>
      <c r="OEW603" s="271"/>
      <c r="OEX603" s="271"/>
      <c r="OEY603" s="271"/>
      <c r="OEZ603" s="271"/>
      <c r="OFA603" s="395"/>
      <c r="OFB603" s="259"/>
      <c r="OFC603" s="259"/>
      <c r="OFD603" s="394"/>
      <c r="OFE603" s="394"/>
      <c r="OFF603" s="270"/>
      <c r="OFG603" s="263"/>
      <c r="OFH603" s="271"/>
      <c r="OFI603" s="271"/>
      <c r="OFJ603" s="271"/>
      <c r="OFK603" s="271"/>
      <c r="OFL603" s="271"/>
      <c r="OFM603" s="395"/>
      <c r="OFN603" s="259"/>
      <c r="OFO603" s="259"/>
      <c r="OFP603" s="394"/>
      <c r="OFQ603" s="394"/>
      <c r="OFR603" s="270"/>
      <c r="OFS603" s="263"/>
      <c r="OFT603" s="271"/>
      <c r="OFU603" s="271"/>
      <c r="OFV603" s="271"/>
      <c r="OFW603" s="271"/>
      <c r="OFX603" s="271"/>
      <c r="OFY603" s="395"/>
      <c r="OFZ603" s="259"/>
      <c r="OGA603" s="259"/>
      <c r="OGB603" s="394"/>
      <c r="OGC603" s="394"/>
      <c r="OGD603" s="270"/>
      <c r="OGE603" s="263"/>
      <c r="OGF603" s="271"/>
      <c r="OGG603" s="271"/>
      <c r="OGH603" s="271"/>
      <c r="OGI603" s="271"/>
      <c r="OGJ603" s="271"/>
      <c r="OGK603" s="395"/>
      <c r="OGL603" s="259"/>
      <c r="OGM603" s="259"/>
      <c r="OGN603" s="394"/>
      <c r="OGO603" s="394"/>
      <c r="OGP603" s="270"/>
      <c r="OGQ603" s="263"/>
      <c r="OGR603" s="271"/>
      <c r="OGS603" s="271"/>
      <c r="OGT603" s="271"/>
      <c r="OGU603" s="271"/>
      <c r="OGV603" s="271"/>
      <c r="OGW603" s="395"/>
      <c r="OGX603" s="259"/>
      <c r="OGY603" s="259"/>
      <c r="OGZ603" s="394"/>
      <c r="OHA603" s="394"/>
      <c r="OHB603" s="270"/>
      <c r="OHC603" s="263"/>
      <c r="OHD603" s="271"/>
      <c r="OHE603" s="271"/>
      <c r="OHF603" s="271"/>
      <c r="OHG603" s="271"/>
      <c r="OHH603" s="271"/>
      <c r="OHI603" s="395"/>
      <c r="OHJ603" s="259"/>
      <c r="OHK603" s="259"/>
      <c r="OHL603" s="394"/>
      <c r="OHM603" s="394"/>
      <c r="OHN603" s="270"/>
      <c r="OHO603" s="263"/>
      <c r="OHP603" s="271"/>
      <c r="OHQ603" s="271"/>
      <c r="OHR603" s="271"/>
      <c r="OHS603" s="271"/>
      <c r="OHT603" s="271"/>
      <c r="OHU603" s="395"/>
      <c r="OHV603" s="259"/>
      <c r="OHW603" s="259"/>
      <c r="OHX603" s="394"/>
      <c r="OHY603" s="394"/>
      <c r="OHZ603" s="270"/>
      <c r="OIA603" s="263"/>
      <c r="OIB603" s="271"/>
      <c r="OIC603" s="271"/>
      <c r="OID603" s="271"/>
      <c r="OIE603" s="271"/>
      <c r="OIF603" s="271"/>
      <c r="OIG603" s="395"/>
      <c r="OIH603" s="259"/>
      <c r="OII603" s="259"/>
      <c r="OIJ603" s="394"/>
      <c r="OIK603" s="394"/>
      <c r="OIL603" s="270"/>
      <c r="OIM603" s="263"/>
      <c r="OIN603" s="271"/>
      <c r="OIO603" s="271"/>
      <c r="OIP603" s="271"/>
      <c r="OIQ603" s="271"/>
      <c r="OIR603" s="271"/>
      <c r="OIS603" s="395"/>
      <c r="OIT603" s="259"/>
      <c r="OIU603" s="259"/>
      <c r="OIV603" s="394"/>
      <c r="OIW603" s="394"/>
      <c r="OIX603" s="270"/>
      <c r="OIY603" s="263"/>
      <c r="OIZ603" s="271"/>
      <c r="OJA603" s="271"/>
      <c r="OJB603" s="271"/>
      <c r="OJC603" s="271"/>
      <c r="OJD603" s="271"/>
      <c r="OJE603" s="395"/>
      <c r="OJF603" s="259"/>
      <c r="OJG603" s="259"/>
      <c r="OJH603" s="394"/>
      <c r="OJI603" s="394"/>
      <c r="OJJ603" s="270"/>
      <c r="OJK603" s="263"/>
      <c r="OJL603" s="271"/>
      <c r="OJM603" s="271"/>
      <c r="OJN603" s="271"/>
      <c r="OJO603" s="271"/>
      <c r="OJP603" s="271"/>
      <c r="OJQ603" s="395"/>
      <c r="OJR603" s="259"/>
      <c r="OJS603" s="259"/>
      <c r="OJT603" s="394"/>
      <c r="OJU603" s="394"/>
      <c r="OJV603" s="270"/>
      <c r="OJW603" s="263"/>
      <c r="OJX603" s="271"/>
      <c r="OJY603" s="271"/>
      <c r="OJZ603" s="271"/>
      <c r="OKA603" s="271"/>
      <c r="OKB603" s="271"/>
      <c r="OKC603" s="395"/>
      <c r="OKD603" s="259"/>
      <c r="OKE603" s="259"/>
      <c r="OKF603" s="394"/>
      <c r="OKG603" s="394"/>
      <c r="OKH603" s="270"/>
      <c r="OKI603" s="263"/>
      <c r="OKJ603" s="271"/>
      <c r="OKK603" s="271"/>
      <c r="OKL603" s="271"/>
      <c r="OKM603" s="271"/>
      <c r="OKN603" s="271"/>
      <c r="OKO603" s="395"/>
      <c r="OKP603" s="259"/>
      <c r="OKQ603" s="259"/>
      <c r="OKR603" s="394"/>
      <c r="OKS603" s="394"/>
      <c r="OKT603" s="270"/>
      <c r="OKU603" s="263"/>
      <c r="OKV603" s="271"/>
      <c r="OKW603" s="271"/>
      <c r="OKX603" s="271"/>
      <c r="OKY603" s="271"/>
      <c r="OKZ603" s="271"/>
      <c r="OLA603" s="395"/>
      <c r="OLB603" s="259"/>
      <c r="OLC603" s="259"/>
      <c r="OLD603" s="394"/>
      <c r="OLE603" s="394"/>
      <c r="OLF603" s="270"/>
      <c r="OLG603" s="263"/>
      <c r="OLH603" s="271"/>
      <c r="OLI603" s="271"/>
      <c r="OLJ603" s="271"/>
      <c r="OLK603" s="271"/>
      <c r="OLL603" s="271"/>
      <c r="OLM603" s="395"/>
      <c r="OLN603" s="259"/>
      <c r="OLO603" s="259"/>
      <c r="OLP603" s="394"/>
      <c r="OLQ603" s="394"/>
      <c r="OLR603" s="270"/>
      <c r="OLS603" s="263"/>
      <c r="OLT603" s="271"/>
      <c r="OLU603" s="271"/>
      <c r="OLV603" s="271"/>
      <c r="OLW603" s="271"/>
      <c r="OLX603" s="271"/>
      <c r="OLY603" s="395"/>
      <c r="OLZ603" s="259"/>
      <c r="OMA603" s="259"/>
      <c r="OMB603" s="394"/>
      <c r="OMC603" s="394"/>
      <c r="OMD603" s="270"/>
      <c r="OME603" s="263"/>
      <c r="OMF603" s="271"/>
      <c r="OMG603" s="271"/>
      <c r="OMH603" s="271"/>
      <c r="OMI603" s="271"/>
      <c r="OMJ603" s="271"/>
      <c r="OMK603" s="395"/>
      <c r="OML603" s="259"/>
      <c r="OMM603" s="259"/>
      <c r="OMN603" s="394"/>
      <c r="OMO603" s="394"/>
      <c r="OMP603" s="270"/>
      <c r="OMQ603" s="263"/>
      <c r="OMR603" s="271"/>
      <c r="OMS603" s="271"/>
      <c r="OMT603" s="271"/>
      <c r="OMU603" s="271"/>
      <c r="OMV603" s="271"/>
      <c r="OMW603" s="395"/>
      <c r="OMX603" s="259"/>
      <c r="OMY603" s="259"/>
      <c r="OMZ603" s="394"/>
      <c r="ONA603" s="394"/>
      <c r="ONB603" s="270"/>
      <c r="ONC603" s="263"/>
      <c r="OND603" s="271"/>
      <c r="ONE603" s="271"/>
      <c r="ONF603" s="271"/>
      <c r="ONG603" s="271"/>
      <c r="ONH603" s="271"/>
      <c r="ONI603" s="395"/>
      <c r="ONJ603" s="259"/>
      <c r="ONK603" s="259"/>
      <c r="ONL603" s="394"/>
      <c r="ONM603" s="394"/>
      <c r="ONN603" s="270"/>
      <c r="ONO603" s="263"/>
      <c r="ONP603" s="271"/>
      <c r="ONQ603" s="271"/>
      <c r="ONR603" s="271"/>
      <c r="ONS603" s="271"/>
      <c r="ONT603" s="271"/>
      <c r="ONU603" s="395"/>
      <c r="ONV603" s="259"/>
      <c r="ONW603" s="259"/>
      <c r="ONX603" s="394"/>
      <c r="ONY603" s="394"/>
      <c r="ONZ603" s="270"/>
      <c r="OOA603" s="263"/>
      <c r="OOB603" s="271"/>
      <c r="OOC603" s="271"/>
      <c r="OOD603" s="271"/>
      <c r="OOE603" s="271"/>
      <c r="OOF603" s="271"/>
      <c r="OOG603" s="395"/>
      <c r="OOH603" s="259"/>
      <c r="OOI603" s="259"/>
      <c r="OOJ603" s="394"/>
      <c r="OOK603" s="394"/>
      <c r="OOL603" s="270"/>
      <c r="OOM603" s="263"/>
      <c r="OON603" s="271"/>
      <c r="OOO603" s="271"/>
      <c r="OOP603" s="271"/>
      <c r="OOQ603" s="271"/>
      <c r="OOR603" s="271"/>
      <c r="OOS603" s="395"/>
      <c r="OOT603" s="259"/>
      <c r="OOU603" s="259"/>
      <c r="OOV603" s="394"/>
      <c r="OOW603" s="394"/>
      <c r="OOX603" s="270"/>
      <c r="OOY603" s="263"/>
      <c r="OOZ603" s="271"/>
      <c r="OPA603" s="271"/>
      <c r="OPB603" s="271"/>
      <c r="OPC603" s="271"/>
      <c r="OPD603" s="271"/>
      <c r="OPE603" s="395"/>
      <c r="OPF603" s="259"/>
      <c r="OPG603" s="259"/>
      <c r="OPH603" s="394"/>
      <c r="OPI603" s="394"/>
      <c r="OPJ603" s="270"/>
      <c r="OPK603" s="263"/>
      <c r="OPL603" s="271"/>
      <c r="OPM603" s="271"/>
      <c r="OPN603" s="271"/>
      <c r="OPO603" s="271"/>
      <c r="OPP603" s="271"/>
      <c r="OPQ603" s="395"/>
      <c r="OPR603" s="259"/>
      <c r="OPS603" s="259"/>
      <c r="OPT603" s="394"/>
      <c r="OPU603" s="394"/>
      <c r="OPV603" s="270"/>
      <c r="OPW603" s="263"/>
      <c r="OPX603" s="271"/>
      <c r="OPY603" s="271"/>
      <c r="OPZ603" s="271"/>
      <c r="OQA603" s="271"/>
      <c r="OQB603" s="271"/>
      <c r="OQC603" s="395"/>
      <c r="OQD603" s="259"/>
      <c r="OQE603" s="259"/>
      <c r="OQF603" s="394"/>
      <c r="OQG603" s="394"/>
      <c r="OQH603" s="270"/>
      <c r="OQI603" s="263"/>
      <c r="OQJ603" s="271"/>
      <c r="OQK603" s="271"/>
      <c r="OQL603" s="271"/>
      <c r="OQM603" s="271"/>
      <c r="OQN603" s="271"/>
      <c r="OQO603" s="395"/>
      <c r="OQP603" s="259"/>
      <c r="OQQ603" s="259"/>
      <c r="OQR603" s="394"/>
      <c r="OQS603" s="394"/>
      <c r="OQT603" s="270"/>
      <c r="OQU603" s="263"/>
      <c r="OQV603" s="271"/>
      <c r="OQW603" s="271"/>
      <c r="OQX603" s="271"/>
      <c r="OQY603" s="271"/>
      <c r="OQZ603" s="271"/>
      <c r="ORA603" s="395"/>
      <c r="ORB603" s="259"/>
      <c r="ORC603" s="259"/>
      <c r="ORD603" s="394"/>
      <c r="ORE603" s="394"/>
      <c r="ORF603" s="270"/>
      <c r="ORG603" s="263"/>
      <c r="ORH603" s="271"/>
      <c r="ORI603" s="271"/>
      <c r="ORJ603" s="271"/>
      <c r="ORK603" s="271"/>
      <c r="ORL603" s="271"/>
      <c r="ORM603" s="395"/>
      <c r="ORN603" s="259"/>
      <c r="ORO603" s="259"/>
      <c r="ORP603" s="394"/>
      <c r="ORQ603" s="394"/>
      <c r="ORR603" s="270"/>
      <c r="ORS603" s="263"/>
      <c r="ORT603" s="271"/>
      <c r="ORU603" s="271"/>
      <c r="ORV603" s="271"/>
      <c r="ORW603" s="271"/>
      <c r="ORX603" s="271"/>
      <c r="ORY603" s="395"/>
      <c r="ORZ603" s="259"/>
      <c r="OSA603" s="259"/>
      <c r="OSB603" s="394"/>
      <c r="OSC603" s="394"/>
      <c r="OSD603" s="270"/>
      <c r="OSE603" s="263"/>
      <c r="OSF603" s="271"/>
      <c r="OSG603" s="271"/>
      <c r="OSH603" s="271"/>
      <c r="OSI603" s="271"/>
      <c r="OSJ603" s="271"/>
      <c r="OSK603" s="395"/>
      <c r="OSL603" s="259"/>
      <c r="OSM603" s="259"/>
      <c r="OSN603" s="394"/>
      <c r="OSO603" s="394"/>
      <c r="OSP603" s="270"/>
      <c r="OSQ603" s="263"/>
      <c r="OSR603" s="271"/>
      <c r="OSS603" s="271"/>
      <c r="OST603" s="271"/>
      <c r="OSU603" s="271"/>
      <c r="OSV603" s="271"/>
      <c r="OSW603" s="395"/>
      <c r="OSX603" s="259"/>
      <c r="OSY603" s="259"/>
      <c r="OSZ603" s="394"/>
      <c r="OTA603" s="394"/>
      <c r="OTB603" s="270"/>
      <c r="OTC603" s="263"/>
      <c r="OTD603" s="271"/>
      <c r="OTE603" s="271"/>
      <c r="OTF603" s="271"/>
      <c r="OTG603" s="271"/>
      <c r="OTH603" s="271"/>
      <c r="OTI603" s="395"/>
      <c r="OTJ603" s="259"/>
      <c r="OTK603" s="259"/>
      <c r="OTL603" s="394"/>
      <c r="OTM603" s="394"/>
      <c r="OTN603" s="270"/>
      <c r="OTO603" s="263"/>
      <c r="OTP603" s="271"/>
      <c r="OTQ603" s="271"/>
      <c r="OTR603" s="271"/>
      <c r="OTS603" s="271"/>
      <c r="OTT603" s="271"/>
      <c r="OTU603" s="395"/>
      <c r="OTV603" s="259"/>
      <c r="OTW603" s="259"/>
      <c r="OTX603" s="394"/>
      <c r="OTY603" s="394"/>
      <c r="OTZ603" s="270"/>
      <c r="OUA603" s="263"/>
      <c r="OUB603" s="271"/>
      <c r="OUC603" s="271"/>
      <c r="OUD603" s="271"/>
      <c r="OUE603" s="271"/>
      <c r="OUF603" s="271"/>
      <c r="OUG603" s="395"/>
      <c r="OUH603" s="259"/>
      <c r="OUI603" s="259"/>
      <c r="OUJ603" s="394"/>
      <c r="OUK603" s="394"/>
      <c r="OUL603" s="270"/>
      <c r="OUM603" s="263"/>
      <c r="OUN603" s="271"/>
      <c r="OUO603" s="271"/>
      <c r="OUP603" s="271"/>
      <c r="OUQ603" s="271"/>
      <c r="OUR603" s="271"/>
      <c r="OUS603" s="395"/>
      <c r="OUT603" s="259"/>
      <c r="OUU603" s="259"/>
      <c r="OUV603" s="394"/>
      <c r="OUW603" s="394"/>
      <c r="OUX603" s="270"/>
      <c r="OUY603" s="263"/>
      <c r="OUZ603" s="271"/>
      <c r="OVA603" s="271"/>
      <c r="OVB603" s="271"/>
      <c r="OVC603" s="271"/>
      <c r="OVD603" s="271"/>
      <c r="OVE603" s="395"/>
      <c r="OVF603" s="259"/>
      <c r="OVG603" s="259"/>
      <c r="OVH603" s="394"/>
      <c r="OVI603" s="394"/>
      <c r="OVJ603" s="270"/>
      <c r="OVK603" s="263"/>
      <c r="OVL603" s="271"/>
      <c r="OVM603" s="271"/>
      <c r="OVN603" s="271"/>
      <c r="OVO603" s="271"/>
      <c r="OVP603" s="271"/>
      <c r="OVQ603" s="395"/>
      <c r="OVR603" s="259"/>
      <c r="OVS603" s="259"/>
      <c r="OVT603" s="394"/>
      <c r="OVU603" s="394"/>
      <c r="OVV603" s="270"/>
      <c r="OVW603" s="263"/>
      <c r="OVX603" s="271"/>
      <c r="OVY603" s="271"/>
      <c r="OVZ603" s="271"/>
      <c r="OWA603" s="271"/>
      <c r="OWB603" s="271"/>
      <c r="OWC603" s="395"/>
      <c r="OWD603" s="259"/>
      <c r="OWE603" s="259"/>
      <c r="OWF603" s="394"/>
      <c r="OWG603" s="394"/>
      <c r="OWH603" s="270"/>
      <c r="OWI603" s="263"/>
      <c r="OWJ603" s="271"/>
      <c r="OWK603" s="271"/>
      <c r="OWL603" s="271"/>
      <c r="OWM603" s="271"/>
      <c r="OWN603" s="271"/>
      <c r="OWO603" s="395"/>
      <c r="OWP603" s="259"/>
      <c r="OWQ603" s="259"/>
      <c r="OWR603" s="394"/>
      <c r="OWS603" s="394"/>
      <c r="OWT603" s="270"/>
      <c r="OWU603" s="263"/>
      <c r="OWV603" s="271"/>
      <c r="OWW603" s="271"/>
      <c r="OWX603" s="271"/>
      <c r="OWY603" s="271"/>
      <c r="OWZ603" s="271"/>
      <c r="OXA603" s="395"/>
      <c r="OXB603" s="259"/>
      <c r="OXC603" s="259"/>
      <c r="OXD603" s="394"/>
      <c r="OXE603" s="394"/>
      <c r="OXF603" s="270"/>
      <c r="OXG603" s="263"/>
      <c r="OXH603" s="271"/>
      <c r="OXI603" s="271"/>
      <c r="OXJ603" s="271"/>
      <c r="OXK603" s="271"/>
      <c r="OXL603" s="271"/>
      <c r="OXM603" s="395"/>
      <c r="OXN603" s="259"/>
      <c r="OXO603" s="259"/>
      <c r="OXP603" s="394"/>
      <c r="OXQ603" s="394"/>
      <c r="OXR603" s="270"/>
      <c r="OXS603" s="263"/>
      <c r="OXT603" s="271"/>
      <c r="OXU603" s="271"/>
      <c r="OXV603" s="271"/>
      <c r="OXW603" s="271"/>
      <c r="OXX603" s="271"/>
      <c r="OXY603" s="395"/>
      <c r="OXZ603" s="259"/>
      <c r="OYA603" s="259"/>
      <c r="OYB603" s="394"/>
      <c r="OYC603" s="394"/>
      <c r="OYD603" s="270"/>
      <c r="OYE603" s="263"/>
      <c r="OYF603" s="271"/>
      <c r="OYG603" s="271"/>
      <c r="OYH603" s="271"/>
      <c r="OYI603" s="271"/>
      <c r="OYJ603" s="271"/>
      <c r="OYK603" s="395"/>
      <c r="OYL603" s="259"/>
      <c r="OYM603" s="259"/>
      <c r="OYN603" s="394"/>
      <c r="OYO603" s="394"/>
      <c r="OYP603" s="270"/>
      <c r="OYQ603" s="263"/>
      <c r="OYR603" s="271"/>
      <c r="OYS603" s="271"/>
      <c r="OYT603" s="271"/>
      <c r="OYU603" s="271"/>
      <c r="OYV603" s="271"/>
      <c r="OYW603" s="395"/>
      <c r="OYX603" s="259"/>
      <c r="OYY603" s="259"/>
      <c r="OYZ603" s="394"/>
      <c r="OZA603" s="394"/>
      <c r="OZB603" s="270"/>
      <c r="OZC603" s="263"/>
      <c r="OZD603" s="271"/>
      <c r="OZE603" s="271"/>
      <c r="OZF603" s="271"/>
      <c r="OZG603" s="271"/>
      <c r="OZH603" s="271"/>
      <c r="OZI603" s="395"/>
      <c r="OZJ603" s="259"/>
      <c r="OZK603" s="259"/>
      <c r="OZL603" s="394"/>
      <c r="OZM603" s="394"/>
      <c r="OZN603" s="270"/>
      <c r="OZO603" s="263"/>
      <c r="OZP603" s="271"/>
      <c r="OZQ603" s="271"/>
      <c r="OZR603" s="271"/>
      <c r="OZS603" s="271"/>
      <c r="OZT603" s="271"/>
      <c r="OZU603" s="395"/>
      <c r="OZV603" s="259"/>
      <c r="OZW603" s="259"/>
      <c r="OZX603" s="394"/>
      <c r="OZY603" s="394"/>
      <c r="OZZ603" s="270"/>
      <c r="PAA603" s="263"/>
      <c r="PAB603" s="271"/>
      <c r="PAC603" s="271"/>
      <c r="PAD603" s="271"/>
      <c r="PAE603" s="271"/>
      <c r="PAF603" s="271"/>
      <c r="PAG603" s="395"/>
      <c r="PAH603" s="259"/>
      <c r="PAI603" s="259"/>
      <c r="PAJ603" s="394"/>
      <c r="PAK603" s="394"/>
      <c r="PAL603" s="270"/>
      <c r="PAM603" s="263"/>
      <c r="PAN603" s="271"/>
      <c r="PAO603" s="271"/>
      <c r="PAP603" s="271"/>
      <c r="PAQ603" s="271"/>
      <c r="PAR603" s="271"/>
      <c r="PAS603" s="395"/>
      <c r="PAT603" s="259"/>
      <c r="PAU603" s="259"/>
      <c r="PAV603" s="394"/>
      <c r="PAW603" s="394"/>
      <c r="PAX603" s="270"/>
      <c r="PAY603" s="263"/>
      <c r="PAZ603" s="271"/>
      <c r="PBA603" s="271"/>
      <c r="PBB603" s="271"/>
      <c r="PBC603" s="271"/>
      <c r="PBD603" s="271"/>
      <c r="PBE603" s="395"/>
      <c r="PBF603" s="259"/>
      <c r="PBG603" s="259"/>
      <c r="PBH603" s="394"/>
      <c r="PBI603" s="394"/>
      <c r="PBJ603" s="270"/>
      <c r="PBK603" s="263"/>
      <c r="PBL603" s="271"/>
      <c r="PBM603" s="271"/>
      <c r="PBN603" s="271"/>
      <c r="PBO603" s="271"/>
      <c r="PBP603" s="271"/>
      <c r="PBQ603" s="395"/>
      <c r="PBR603" s="259"/>
      <c r="PBS603" s="259"/>
      <c r="PBT603" s="394"/>
      <c r="PBU603" s="394"/>
      <c r="PBV603" s="270"/>
      <c r="PBW603" s="263"/>
      <c r="PBX603" s="271"/>
      <c r="PBY603" s="271"/>
      <c r="PBZ603" s="271"/>
      <c r="PCA603" s="271"/>
      <c r="PCB603" s="271"/>
      <c r="PCC603" s="395"/>
      <c r="PCD603" s="259"/>
      <c r="PCE603" s="259"/>
      <c r="PCF603" s="394"/>
      <c r="PCG603" s="394"/>
      <c r="PCH603" s="270"/>
      <c r="PCI603" s="263"/>
      <c r="PCJ603" s="271"/>
      <c r="PCK603" s="271"/>
      <c r="PCL603" s="271"/>
      <c r="PCM603" s="271"/>
      <c r="PCN603" s="271"/>
      <c r="PCO603" s="395"/>
      <c r="PCP603" s="259"/>
      <c r="PCQ603" s="259"/>
      <c r="PCR603" s="394"/>
      <c r="PCS603" s="394"/>
      <c r="PCT603" s="270"/>
      <c r="PCU603" s="263"/>
      <c r="PCV603" s="271"/>
      <c r="PCW603" s="271"/>
      <c r="PCX603" s="271"/>
      <c r="PCY603" s="271"/>
      <c r="PCZ603" s="271"/>
      <c r="PDA603" s="395"/>
      <c r="PDB603" s="259"/>
      <c r="PDC603" s="259"/>
      <c r="PDD603" s="394"/>
      <c r="PDE603" s="394"/>
      <c r="PDF603" s="270"/>
      <c r="PDG603" s="263"/>
      <c r="PDH603" s="271"/>
      <c r="PDI603" s="271"/>
      <c r="PDJ603" s="271"/>
      <c r="PDK603" s="271"/>
      <c r="PDL603" s="271"/>
      <c r="PDM603" s="395"/>
      <c r="PDN603" s="259"/>
      <c r="PDO603" s="259"/>
      <c r="PDP603" s="394"/>
      <c r="PDQ603" s="394"/>
      <c r="PDR603" s="270"/>
      <c r="PDS603" s="263"/>
      <c r="PDT603" s="271"/>
      <c r="PDU603" s="271"/>
      <c r="PDV603" s="271"/>
      <c r="PDW603" s="271"/>
      <c r="PDX603" s="271"/>
      <c r="PDY603" s="395"/>
      <c r="PDZ603" s="259"/>
      <c r="PEA603" s="259"/>
      <c r="PEB603" s="394"/>
      <c r="PEC603" s="394"/>
      <c r="PED603" s="270"/>
      <c r="PEE603" s="263"/>
      <c r="PEF603" s="271"/>
      <c r="PEG603" s="271"/>
      <c r="PEH603" s="271"/>
      <c r="PEI603" s="271"/>
      <c r="PEJ603" s="271"/>
      <c r="PEK603" s="395"/>
      <c r="PEL603" s="259"/>
      <c r="PEM603" s="259"/>
      <c r="PEN603" s="394"/>
      <c r="PEO603" s="394"/>
      <c r="PEP603" s="270"/>
      <c r="PEQ603" s="263"/>
      <c r="PER603" s="271"/>
      <c r="PES603" s="271"/>
      <c r="PET603" s="271"/>
      <c r="PEU603" s="271"/>
      <c r="PEV603" s="271"/>
      <c r="PEW603" s="395"/>
      <c r="PEX603" s="259"/>
      <c r="PEY603" s="259"/>
      <c r="PEZ603" s="394"/>
      <c r="PFA603" s="394"/>
      <c r="PFB603" s="270"/>
      <c r="PFC603" s="263"/>
      <c r="PFD603" s="271"/>
      <c r="PFE603" s="271"/>
      <c r="PFF603" s="271"/>
      <c r="PFG603" s="271"/>
      <c r="PFH603" s="271"/>
      <c r="PFI603" s="395"/>
      <c r="PFJ603" s="259"/>
      <c r="PFK603" s="259"/>
      <c r="PFL603" s="394"/>
      <c r="PFM603" s="394"/>
      <c r="PFN603" s="270"/>
      <c r="PFO603" s="263"/>
      <c r="PFP603" s="271"/>
      <c r="PFQ603" s="271"/>
      <c r="PFR603" s="271"/>
      <c r="PFS603" s="271"/>
      <c r="PFT603" s="271"/>
      <c r="PFU603" s="395"/>
      <c r="PFV603" s="259"/>
      <c r="PFW603" s="259"/>
      <c r="PFX603" s="394"/>
      <c r="PFY603" s="394"/>
      <c r="PFZ603" s="270"/>
      <c r="PGA603" s="263"/>
      <c r="PGB603" s="271"/>
      <c r="PGC603" s="271"/>
      <c r="PGD603" s="271"/>
      <c r="PGE603" s="271"/>
      <c r="PGF603" s="271"/>
      <c r="PGG603" s="395"/>
      <c r="PGH603" s="259"/>
      <c r="PGI603" s="259"/>
      <c r="PGJ603" s="394"/>
      <c r="PGK603" s="394"/>
      <c r="PGL603" s="270"/>
      <c r="PGM603" s="263"/>
      <c r="PGN603" s="271"/>
      <c r="PGO603" s="271"/>
      <c r="PGP603" s="271"/>
      <c r="PGQ603" s="271"/>
      <c r="PGR603" s="271"/>
      <c r="PGS603" s="395"/>
      <c r="PGT603" s="259"/>
      <c r="PGU603" s="259"/>
      <c r="PGV603" s="394"/>
      <c r="PGW603" s="394"/>
      <c r="PGX603" s="270"/>
      <c r="PGY603" s="263"/>
      <c r="PGZ603" s="271"/>
      <c r="PHA603" s="271"/>
      <c r="PHB603" s="271"/>
      <c r="PHC603" s="271"/>
      <c r="PHD603" s="271"/>
      <c r="PHE603" s="395"/>
      <c r="PHF603" s="259"/>
      <c r="PHG603" s="259"/>
      <c r="PHH603" s="394"/>
      <c r="PHI603" s="394"/>
      <c r="PHJ603" s="270"/>
      <c r="PHK603" s="263"/>
      <c r="PHL603" s="271"/>
      <c r="PHM603" s="271"/>
      <c r="PHN603" s="271"/>
      <c r="PHO603" s="271"/>
      <c r="PHP603" s="271"/>
      <c r="PHQ603" s="395"/>
      <c r="PHR603" s="259"/>
      <c r="PHS603" s="259"/>
      <c r="PHT603" s="394"/>
      <c r="PHU603" s="394"/>
      <c r="PHV603" s="270"/>
      <c r="PHW603" s="263"/>
      <c r="PHX603" s="271"/>
      <c r="PHY603" s="271"/>
      <c r="PHZ603" s="271"/>
      <c r="PIA603" s="271"/>
      <c r="PIB603" s="271"/>
      <c r="PIC603" s="395"/>
      <c r="PID603" s="259"/>
      <c r="PIE603" s="259"/>
      <c r="PIF603" s="394"/>
      <c r="PIG603" s="394"/>
      <c r="PIH603" s="270"/>
      <c r="PII603" s="263"/>
      <c r="PIJ603" s="271"/>
      <c r="PIK603" s="271"/>
      <c r="PIL603" s="271"/>
      <c r="PIM603" s="271"/>
      <c r="PIN603" s="271"/>
      <c r="PIO603" s="395"/>
      <c r="PIP603" s="259"/>
      <c r="PIQ603" s="259"/>
      <c r="PIR603" s="394"/>
      <c r="PIS603" s="394"/>
      <c r="PIT603" s="270"/>
      <c r="PIU603" s="263"/>
      <c r="PIV603" s="271"/>
      <c r="PIW603" s="271"/>
      <c r="PIX603" s="271"/>
      <c r="PIY603" s="271"/>
      <c r="PIZ603" s="271"/>
      <c r="PJA603" s="395"/>
      <c r="PJB603" s="259"/>
      <c r="PJC603" s="259"/>
      <c r="PJD603" s="394"/>
      <c r="PJE603" s="394"/>
      <c r="PJF603" s="270"/>
      <c r="PJG603" s="263"/>
      <c r="PJH603" s="271"/>
      <c r="PJI603" s="271"/>
      <c r="PJJ603" s="271"/>
      <c r="PJK603" s="271"/>
      <c r="PJL603" s="271"/>
      <c r="PJM603" s="395"/>
      <c r="PJN603" s="259"/>
      <c r="PJO603" s="259"/>
      <c r="PJP603" s="394"/>
      <c r="PJQ603" s="394"/>
      <c r="PJR603" s="270"/>
      <c r="PJS603" s="263"/>
      <c r="PJT603" s="271"/>
      <c r="PJU603" s="271"/>
      <c r="PJV603" s="271"/>
      <c r="PJW603" s="271"/>
      <c r="PJX603" s="271"/>
      <c r="PJY603" s="395"/>
      <c r="PJZ603" s="259"/>
      <c r="PKA603" s="259"/>
      <c r="PKB603" s="394"/>
      <c r="PKC603" s="394"/>
      <c r="PKD603" s="270"/>
      <c r="PKE603" s="263"/>
      <c r="PKF603" s="271"/>
      <c r="PKG603" s="271"/>
      <c r="PKH603" s="271"/>
      <c r="PKI603" s="271"/>
      <c r="PKJ603" s="271"/>
      <c r="PKK603" s="395"/>
      <c r="PKL603" s="259"/>
      <c r="PKM603" s="259"/>
      <c r="PKN603" s="394"/>
      <c r="PKO603" s="394"/>
      <c r="PKP603" s="270"/>
      <c r="PKQ603" s="263"/>
      <c r="PKR603" s="271"/>
      <c r="PKS603" s="271"/>
      <c r="PKT603" s="271"/>
      <c r="PKU603" s="271"/>
      <c r="PKV603" s="271"/>
      <c r="PKW603" s="395"/>
      <c r="PKX603" s="259"/>
      <c r="PKY603" s="259"/>
      <c r="PKZ603" s="394"/>
      <c r="PLA603" s="394"/>
      <c r="PLB603" s="270"/>
      <c r="PLC603" s="263"/>
      <c r="PLD603" s="271"/>
      <c r="PLE603" s="271"/>
      <c r="PLF603" s="271"/>
      <c r="PLG603" s="271"/>
      <c r="PLH603" s="271"/>
      <c r="PLI603" s="395"/>
      <c r="PLJ603" s="259"/>
      <c r="PLK603" s="259"/>
      <c r="PLL603" s="394"/>
      <c r="PLM603" s="394"/>
      <c r="PLN603" s="270"/>
      <c r="PLO603" s="263"/>
      <c r="PLP603" s="271"/>
      <c r="PLQ603" s="271"/>
      <c r="PLR603" s="271"/>
      <c r="PLS603" s="271"/>
      <c r="PLT603" s="271"/>
      <c r="PLU603" s="395"/>
      <c r="PLV603" s="259"/>
      <c r="PLW603" s="259"/>
      <c r="PLX603" s="394"/>
      <c r="PLY603" s="394"/>
      <c r="PLZ603" s="270"/>
      <c r="PMA603" s="263"/>
      <c r="PMB603" s="271"/>
      <c r="PMC603" s="271"/>
      <c r="PMD603" s="271"/>
      <c r="PME603" s="271"/>
      <c r="PMF603" s="271"/>
      <c r="PMG603" s="395"/>
      <c r="PMH603" s="259"/>
      <c r="PMI603" s="259"/>
      <c r="PMJ603" s="394"/>
      <c r="PMK603" s="394"/>
      <c r="PML603" s="270"/>
      <c r="PMM603" s="263"/>
      <c r="PMN603" s="271"/>
      <c r="PMO603" s="271"/>
      <c r="PMP603" s="271"/>
      <c r="PMQ603" s="271"/>
      <c r="PMR603" s="271"/>
      <c r="PMS603" s="395"/>
      <c r="PMT603" s="259"/>
      <c r="PMU603" s="259"/>
      <c r="PMV603" s="394"/>
      <c r="PMW603" s="394"/>
      <c r="PMX603" s="270"/>
      <c r="PMY603" s="263"/>
      <c r="PMZ603" s="271"/>
      <c r="PNA603" s="271"/>
      <c r="PNB603" s="271"/>
      <c r="PNC603" s="271"/>
      <c r="PND603" s="271"/>
      <c r="PNE603" s="395"/>
      <c r="PNF603" s="259"/>
      <c r="PNG603" s="259"/>
      <c r="PNH603" s="394"/>
      <c r="PNI603" s="394"/>
      <c r="PNJ603" s="270"/>
      <c r="PNK603" s="263"/>
      <c r="PNL603" s="271"/>
      <c r="PNM603" s="271"/>
      <c r="PNN603" s="271"/>
      <c r="PNO603" s="271"/>
      <c r="PNP603" s="271"/>
      <c r="PNQ603" s="395"/>
      <c r="PNR603" s="259"/>
      <c r="PNS603" s="259"/>
      <c r="PNT603" s="394"/>
      <c r="PNU603" s="394"/>
      <c r="PNV603" s="270"/>
      <c r="PNW603" s="263"/>
      <c r="PNX603" s="271"/>
      <c r="PNY603" s="271"/>
      <c r="PNZ603" s="271"/>
      <c r="POA603" s="271"/>
      <c r="POB603" s="271"/>
      <c r="POC603" s="395"/>
      <c r="POD603" s="259"/>
      <c r="POE603" s="259"/>
      <c r="POF603" s="394"/>
      <c r="POG603" s="394"/>
      <c r="POH603" s="270"/>
      <c r="POI603" s="263"/>
      <c r="POJ603" s="271"/>
      <c r="POK603" s="271"/>
      <c r="POL603" s="271"/>
      <c r="POM603" s="271"/>
      <c r="PON603" s="271"/>
      <c r="POO603" s="395"/>
      <c r="POP603" s="259"/>
      <c r="POQ603" s="259"/>
      <c r="POR603" s="394"/>
      <c r="POS603" s="394"/>
      <c r="POT603" s="270"/>
      <c r="POU603" s="263"/>
      <c r="POV603" s="271"/>
      <c r="POW603" s="271"/>
      <c r="POX603" s="271"/>
      <c r="POY603" s="271"/>
      <c r="POZ603" s="271"/>
      <c r="PPA603" s="395"/>
      <c r="PPB603" s="259"/>
      <c r="PPC603" s="259"/>
      <c r="PPD603" s="394"/>
      <c r="PPE603" s="394"/>
      <c r="PPF603" s="270"/>
      <c r="PPG603" s="263"/>
      <c r="PPH603" s="271"/>
      <c r="PPI603" s="271"/>
      <c r="PPJ603" s="271"/>
      <c r="PPK603" s="271"/>
      <c r="PPL603" s="271"/>
      <c r="PPM603" s="395"/>
      <c r="PPN603" s="259"/>
      <c r="PPO603" s="259"/>
      <c r="PPP603" s="394"/>
      <c r="PPQ603" s="394"/>
      <c r="PPR603" s="270"/>
      <c r="PPS603" s="263"/>
      <c r="PPT603" s="271"/>
      <c r="PPU603" s="271"/>
      <c r="PPV603" s="271"/>
      <c r="PPW603" s="271"/>
      <c r="PPX603" s="271"/>
      <c r="PPY603" s="395"/>
      <c r="PPZ603" s="259"/>
      <c r="PQA603" s="259"/>
      <c r="PQB603" s="394"/>
      <c r="PQC603" s="394"/>
      <c r="PQD603" s="270"/>
      <c r="PQE603" s="263"/>
      <c r="PQF603" s="271"/>
      <c r="PQG603" s="271"/>
      <c r="PQH603" s="271"/>
      <c r="PQI603" s="271"/>
      <c r="PQJ603" s="271"/>
      <c r="PQK603" s="395"/>
      <c r="PQL603" s="259"/>
      <c r="PQM603" s="259"/>
      <c r="PQN603" s="394"/>
      <c r="PQO603" s="394"/>
      <c r="PQP603" s="270"/>
      <c r="PQQ603" s="263"/>
      <c r="PQR603" s="271"/>
      <c r="PQS603" s="271"/>
      <c r="PQT603" s="271"/>
      <c r="PQU603" s="271"/>
      <c r="PQV603" s="271"/>
      <c r="PQW603" s="395"/>
      <c r="PQX603" s="259"/>
      <c r="PQY603" s="259"/>
      <c r="PQZ603" s="394"/>
      <c r="PRA603" s="394"/>
      <c r="PRB603" s="270"/>
      <c r="PRC603" s="263"/>
      <c r="PRD603" s="271"/>
      <c r="PRE603" s="271"/>
      <c r="PRF603" s="271"/>
      <c r="PRG603" s="271"/>
      <c r="PRH603" s="271"/>
      <c r="PRI603" s="395"/>
      <c r="PRJ603" s="259"/>
      <c r="PRK603" s="259"/>
      <c r="PRL603" s="394"/>
      <c r="PRM603" s="394"/>
      <c r="PRN603" s="270"/>
      <c r="PRO603" s="263"/>
      <c r="PRP603" s="271"/>
      <c r="PRQ603" s="271"/>
      <c r="PRR603" s="271"/>
      <c r="PRS603" s="271"/>
      <c r="PRT603" s="271"/>
      <c r="PRU603" s="395"/>
      <c r="PRV603" s="259"/>
      <c r="PRW603" s="259"/>
      <c r="PRX603" s="394"/>
      <c r="PRY603" s="394"/>
      <c r="PRZ603" s="270"/>
      <c r="PSA603" s="263"/>
      <c r="PSB603" s="271"/>
      <c r="PSC603" s="271"/>
      <c r="PSD603" s="271"/>
      <c r="PSE603" s="271"/>
      <c r="PSF603" s="271"/>
      <c r="PSG603" s="395"/>
      <c r="PSH603" s="259"/>
      <c r="PSI603" s="259"/>
      <c r="PSJ603" s="394"/>
      <c r="PSK603" s="394"/>
      <c r="PSL603" s="270"/>
      <c r="PSM603" s="263"/>
      <c r="PSN603" s="271"/>
      <c r="PSO603" s="271"/>
      <c r="PSP603" s="271"/>
      <c r="PSQ603" s="271"/>
      <c r="PSR603" s="271"/>
      <c r="PSS603" s="395"/>
      <c r="PST603" s="259"/>
      <c r="PSU603" s="259"/>
      <c r="PSV603" s="394"/>
      <c r="PSW603" s="394"/>
      <c r="PSX603" s="270"/>
      <c r="PSY603" s="263"/>
      <c r="PSZ603" s="271"/>
      <c r="PTA603" s="271"/>
      <c r="PTB603" s="271"/>
      <c r="PTC603" s="271"/>
      <c r="PTD603" s="271"/>
      <c r="PTE603" s="395"/>
      <c r="PTF603" s="259"/>
      <c r="PTG603" s="259"/>
      <c r="PTH603" s="394"/>
      <c r="PTI603" s="394"/>
      <c r="PTJ603" s="270"/>
      <c r="PTK603" s="263"/>
      <c r="PTL603" s="271"/>
      <c r="PTM603" s="271"/>
      <c r="PTN603" s="271"/>
      <c r="PTO603" s="271"/>
      <c r="PTP603" s="271"/>
      <c r="PTQ603" s="395"/>
      <c r="PTR603" s="259"/>
      <c r="PTS603" s="259"/>
      <c r="PTT603" s="394"/>
      <c r="PTU603" s="394"/>
      <c r="PTV603" s="270"/>
      <c r="PTW603" s="263"/>
      <c r="PTX603" s="271"/>
      <c r="PTY603" s="271"/>
      <c r="PTZ603" s="271"/>
      <c r="PUA603" s="271"/>
      <c r="PUB603" s="271"/>
      <c r="PUC603" s="395"/>
      <c r="PUD603" s="259"/>
      <c r="PUE603" s="259"/>
      <c r="PUF603" s="394"/>
      <c r="PUG603" s="394"/>
      <c r="PUH603" s="270"/>
      <c r="PUI603" s="263"/>
      <c r="PUJ603" s="271"/>
      <c r="PUK603" s="271"/>
      <c r="PUL603" s="271"/>
      <c r="PUM603" s="271"/>
      <c r="PUN603" s="271"/>
      <c r="PUO603" s="395"/>
      <c r="PUP603" s="259"/>
      <c r="PUQ603" s="259"/>
      <c r="PUR603" s="394"/>
      <c r="PUS603" s="394"/>
      <c r="PUT603" s="270"/>
      <c r="PUU603" s="263"/>
      <c r="PUV603" s="271"/>
      <c r="PUW603" s="271"/>
      <c r="PUX603" s="271"/>
      <c r="PUY603" s="271"/>
      <c r="PUZ603" s="271"/>
      <c r="PVA603" s="395"/>
      <c r="PVB603" s="259"/>
      <c r="PVC603" s="259"/>
      <c r="PVD603" s="394"/>
      <c r="PVE603" s="394"/>
      <c r="PVF603" s="270"/>
      <c r="PVG603" s="263"/>
      <c r="PVH603" s="271"/>
      <c r="PVI603" s="271"/>
      <c r="PVJ603" s="271"/>
      <c r="PVK603" s="271"/>
      <c r="PVL603" s="271"/>
      <c r="PVM603" s="395"/>
      <c r="PVN603" s="259"/>
      <c r="PVO603" s="259"/>
      <c r="PVP603" s="394"/>
      <c r="PVQ603" s="394"/>
      <c r="PVR603" s="270"/>
      <c r="PVS603" s="263"/>
      <c r="PVT603" s="271"/>
      <c r="PVU603" s="271"/>
      <c r="PVV603" s="271"/>
      <c r="PVW603" s="271"/>
      <c r="PVX603" s="271"/>
      <c r="PVY603" s="395"/>
      <c r="PVZ603" s="259"/>
      <c r="PWA603" s="259"/>
      <c r="PWB603" s="394"/>
      <c r="PWC603" s="394"/>
      <c r="PWD603" s="270"/>
      <c r="PWE603" s="263"/>
      <c r="PWF603" s="271"/>
      <c r="PWG603" s="271"/>
      <c r="PWH603" s="271"/>
      <c r="PWI603" s="271"/>
      <c r="PWJ603" s="271"/>
      <c r="PWK603" s="395"/>
      <c r="PWL603" s="259"/>
      <c r="PWM603" s="259"/>
      <c r="PWN603" s="394"/>
      <c r="PWO603" s="394"/>
      <c r="PWP603" s="270"/>
      <c r="PWQ603" s="263"/>
      <c r="PWR603" s="271"/>
      <c r="PWS603" s="271"/>
      <c r="PWT603" s="271"/>
      <c r="PWU603" s="271"/>
      <c r="PWV603" s="271"/>
      <c r="PWW603" s="395"/>
      <c r="PWX603" s="259"/>
      <c r="PWY603" s="259"/>
      <c r="PWZ603" s="394"/>
      <c r="PXA603" s="394"/>
      <c r="PXB603" s="270"/>
      <c r="PXC603" s="263"/>
      <c r="PXD603" s="271"/>
      <c r="PXE603" s="271"/>
      <c r="PXF603" s="271"/>
      <c r="PXG603" s="271"/>
      <c r="PXH603" s="271"/>
      <c r="PXI603" s="395"/>
      <c r="PXJ603" s="259"/>
      <c r="PXK603" s="259"/>
      <c r="PXL603" s="394"/>
      <c r="PXM603" s="394"/>
      <c r="PXN603" s="270"/>
      <c r="PXO603" s="263"/>
      <c r="PXP603" s="271"/>
      <c r="PXQ603" s="271"/>
      <c r="PXR603" s="271"/>
      <c r="PXS603" s="271"/>
      <c r="PXT603" s="271"/>
      <c r="PXU603" s="395"/>
      <c r="PXV603" s="259"/>
      <c r="PXW603" s="259"/>
      <c r="PXX603" s="394"/>
      <c r="PXY603" s="394"/>
      <c r="PXZ603" s="270"/>
      <c r="PYA603" s="263"/>
      <c r="PYB603" s="271"/>
      <c r="PYC603" s="271"/>
      <c r="PYD603" s="271"/>
      <c r="PYE603" s="271"/>
      <c r="PYF603" s="271"/>
      <c r="PYG603" s="395"/>
      <c r="PYH603" s="259"/>
      <c r="PYI603" s="259"/>
      <c r="PYJ603" s="394"/>
      <c r="PYK603" s="394"/>
      <c r="PYL603" s="270"/>
      <c r="PYM603" s="263"/>
      <c r="PYN603" s="271"/>
      <c r="PYO603" s="271"/>
      <c r="PYP603" s="271"/>
      <c r="PYQ603" s="271"/>
      <c r="PYR603" s="271"/>
      <c r="PYS603" s="395"/>
      <c r="PYT603" s="259"/>
      <c r="PYU603" s="259"/>
      <c r="PYV603" s="394"/>
      <c r="PYW603" s="394"/>
      <c r="PYX603" s="270"/>
      <c r="PYY603" s="263"/>
      <c r="PYZ603" s="271"/>
      <c r="PZA603" s="271"/>
      <c r="PZB603" s="271"/>
      <c r="PZC603" s="271"/>
      <c r="PZD603" s="271"/>
      <c r="PZE603" s="395"/>
      <c r="PZF603" s="259"/>
      <c r="PZG603" s="259"/>
      <c r="PZH603" s="394"/>
      <c r="PZI603" s="394"/>
      <c r="PZJ603" s="270"/>
      <c r="PZK603" s="263"/>
      <c r="PZL603" s="271"/>
      <c r="PZM603" s="271"/>
      <c r="PZN603" s="271"/>
      <c r="PZO603" s="271"/>
      <c r="PZP603" s="271"/>
      <c r="PZQ603" s="395"/>
      <c r="PZR603" s="259"/>
      <c r="PZS603" s="259"/>
      <c r="PZT603" s="394"/>
      <c r="PZU603" s="394"/>
      <c r="PZV603" s="270"/>
      <c r="PZW603" s="263"/>
      <c r="PZX603" s="271"/>
      <c r="PZY603" s="271"/>
      <c r="PZZ603" s="271"/>
      <c r="QAA603" s="271"/>
      <c r="QAB603" s="271"/>
      <c r="QAC603" s="395"/>
      <c r="QAD603" s="259"/>
      <c r="QAE603" s="259"/>
      <c r="QAF603" s="394"/>
      <c r="QAG603" s="394"/>
      <c r="QAH603" s="270"/>
      <c r="QAI603" s="263"/>
      <c r="QAJ603" s="271"/>
      <c r="QAK603" s="271"/>
      <c r="QAL603" s="271"/>
      <c r="QAM603" s="271"/>
      <c r="QAN603" s="271"/>
      <c r="QAO603" s="395"/>
      <c r="QAP603" s="259"/>
      <c r="QAQ603" s="259"/>
      <c r="QAR603" s="394"/>
      <c r="QAS603" s="394"/>
      <c r="QAT603" s="270"/>
      <c r="QAU603" s="263"/>
      <c r="QAV603" s="271"/>
      <c r="QAW603" s="271"/>
      <c r="QAX603" s="271"/>
      <c r="QAY603" s="271"/>
      <c r="QAZ603" s="271"/>
      <c r="QBA603" s="395"/>
      <c r="QBB603" s="259"/>
      <c r="QBC603" s="259"/>
      <c r="QBD603" s="394"/>
      <c r="QBE603" s="394"/>
      <c r="QBF603" s="270"/>
      <c r="QBG603" s="263"/>
      <c r="QBH603" s="271"/>
      <c r="QBI603" s="271"/>
      <c r="QBJ603" s="271"/>
      <c r="QBK603" s="271"/>
      <c r="QBL603" s="271"/>
      <c r="QBM603" s="395"/>
      <c r="QBN603" s="259"/>
      <c r="QBO603" s="259"/>
      <c r="QBP603" s="394"/>
      <c r="QBQ603" s="394"/>
      <c r="QBR603" s="270"/>
      <c r="QBS603" s="263"/>
      <c r="QBT603" s="271"/>
      <c r="QBU603" s="271"/>
      <c r="QBV603" s="271"/>
      <c r="QBW603" s="271"/>
      <c r="QBX603" s="271"/>
      <c r="QBY603" s="395"/>
      <c r="QBZ603" s="259"/>
      <c r="QCA603" s="259"/>
      <c r="QCB603" s="394"/>
      <c r="QCC603" s="394"/>
      <c r="QCD603" s="270"/>
      <c r="QCE603" s="263"/>
      <c r="QCF603" s="271"/>
      <c r="QCG603" s="271"/>
      <c r="QCH603" s="271"/>
      <c r="QCI603" s="271"/>
      <c r="QCJ603" s="271"/>
      <c r="QCK603" s="395"/>
      <c r="QCL603" s="259"/>
      <c r="QCM603" s="259"/>
      <c r="QCN603" s="394"/>
      <c r="QCO603" s="394"/>
      <c r="QCP603" s="270"/>
      <c r="QCQ603" s="263"/>
      <c r="QCR603" s="271"/>
      <c r="QCS603" s="271"/>
      <c r="QCT603" s="271"/>
      <c r="QCU603" s="271"/>
      <c r="QCV603" s="271"/>
      <c r="QCW603" s="395"/>
      <c r="QCX603" s="259"/>
      <c r="QCY603" s="259"/>
      <c r="QCZ603" s="394"/>
      <c r="QDA603" s="394"/>
      <c r="QDB603" s="270"/>
      <c r="QDC603" s="263"/>
      <c r="QDD603" s="271"/>
      <c r="QDE603" s="271"/>
      <c r="QDF603" s="271"/>
      <c r="QDG603" s="271"/>
      <c r="QDH603" s="271"/>
      <c r="QDI603" s="395"/>
      <c r="QDJ603" s="259"/>
      <c r="QDK603" s="259"/>
      <c r="QDL603" s="394"/>
      <c r="QDM603" s="394"/>
      <c r="QDN603" s="270"/>
      <c r="QDO603" s="263"/>
      <c r="QDP603" s="271"/>
      <c r="QDQ603" s="271"/>
      <c r="QDR603" s="271"/>
      <c r="QDS603" s="271"/>
      <c r="QDT603" s="271"/>
      <c r="QDU603" s="395"/>
      <c r="QDV603" s="259"/>
      <c r="QDW603" s="259"/>
      <c r="QDX603" s="394"/>
      <c r="QDY603" s="394"/>
      <c r="QDZ603" s="270"/>
      <c r="QEA603" s="263"/>
      <c r="QEB603" s="271"/>
      <c r="QEC603" s="271"/>
      <c r="QED603" s="271"/>
      <c r="QEE603" s="271"/>
      <c r="QEF603" s="271"/>
      <c r="QEG603" s="395"/>
      <c r="QEH603" s="259"/>
      <c r="QEI603" s="259"/>
      <c r="QEJ603" s="394"/>
      <c r="QEK603" s="394"/>
      <c r="QEL603" s="270"/>
      <c r="QEM603" s="263"/>
      <c r="QEN603" s="271"/>
      <c r="QEO603" s="271"/>
      <c r="QEP603" s="271"/>
      <c r="QEQ603" s="271"/>
      <c r="QER603" s="271"/>
      <c r="QES603" s="395"/>
      <c r="QET603" s="259"/>
      <c r="QEU603" s="259"/>
      <c r="QEV603" s="394"/>
      <c r="QEW603" s="394"/>
      <c r="QEX603" s="270"/>
      <c r="QEY603" s="263"/>
      <c r="QEZ603" s="271"/>
      <c r="QFA603" s="271"/>
      <c r="QFB603" s="271"/>
      <c r="QFC603" s="271"/>
      <c r="QFD603" s="271"/>
      <c r="QFE603" s="395"/>
      <c r="QFF603" s="259"/>
      <c r="QFG603" s="259"/>
      <c r="QFH603" s="394"/>
      <c r="QFI603" s="394"/>
      <c r="QFJ603" s="270"/>
      <c r="QFK603" s="263"/>
      <c r="QFL603" s="271"/>
      <c r="QFM603" s="271"/>
      <c r="QFN603" s="271"/>
      <c r="QFO603" s="271"/>
      <c r="QFP603" s="271"/>
      <c r="QFQ603" s="395"/>
      <c r="QFR603" s="259"/>
      <c r="QFS603" s="259"/>
      <c r="QFT603" s="394"/>
      <c r="QFU603" s="394"/>
      <c r="QFV603" s="270"/>
      <c r="QFW603" s="263"/>
      <c r="QFX603" s="271"/>
      <c r="QFY603" s="271"/>
      <c r="QFZ603" s="271"/>
      <c r="QGA603" s="271"/>
      <c r="QGB603" s="271"/>
      <c r="QGC603" s="395"/>
      <c r="QGD603" s="259"/>
      <c r="QGE603" s="259"/>
      <c r="QGF603" s="394"/>
      <c r="QGG603" s="394"/>
      <c r="QGH603" s="270"/>
      <c r="QGI603" s="263"/>
      <c r="QGJ603" s="271"/>
      <c r="QGK603" s="271"/>
      <c r="QGL603" s="271"/>
      <c r="QGM603" s="271"/>
      <c r="QGN603" s="271"/>
      <c r="QGO603" s="395"/>
      <c r="QGP603" s="259"/>
      <c r="QGQ603" s="259"/>
      <c r="QGR603" s="394"/>
      <c r="QGS603" s="394"/>
      <c r="QGT603" s="270"/>
      <c r="QGU603" s="263"/>
      <c r="QGV603" s="271"/>
      <c r="QGW603" s="271"/>
      <c r="QGX603" s="271"/>
      <c r="QGY603" s="271"/>
      <c r="QGZ603" s="271"/>
      <c r="QHA603" s="395"/>
      <c r="QHB603" s="259"/>
      <c r="QHC603" s="259"/>
      <c r="QHD603" s="394"/>
      <c r="QHE603" s="394"/>
      <c r="QHF603" s="270"/>
      <c r="QHG603" s="263"/>
      <c r="QHH603" s="271"/>
      <c r="QHI603" s="271"/>
      <c r="QHJ603" s="271"/>
      <c r="QHK603" s="271"/>
      <c r="QHL603" s="271"/>
      <c r="QHM603" s="395"/>
      <c r="QHN603" s="259"/>
      <c r="QHO603" s="259"/>
      <c r="QHP603" s="394"/>
      <c r="QHQ603" s="394"/>
      <c r="QHR603" s="270"/>
      <c r="QHS603" s="263"/>
      <c r="QHT603" s="271"/>
      <c r="QHU603" s="271"/>
      <c r="QHV603" s="271"/>
      <c r="QHW603" s="271"/>
      <c r="QHX603" s="271"/>
      <c r="QHY603" s="395"/>
      <c r="QHZ603" s="259"/>
      <c r="QIA603" s="259"/>
      <c r="QIB603" s="394"/>
      <c r="QIC603" s="394"/>
      <c r="QID603" s="270"/>
      <c r="QIE603" s="263"/>
      <c r="QIF603" s="271"/>
      <c r="QIG603" s="271"/>
      <c r="QIH603" s="271"/>
      <c r="QII603" s="271"/>
      <c r="QIJ603" s="271"/>
      <c r="QIK603" s="395"/>
      <c r="QIL603" s="259"/>
      <c r="QIM603" s="259"/>
      <c r="QIN603" s="394"/>
      <c r="QIO603" s="394"/>
      <c r="QIP603" s="270"/>
      <c r="QIQ603" s="263"/>
      <c r="QIR603" s="271"/>
      <c r="QIS603" s="271"/>
      <c r="QIT603" s="271"/>
      <c r="QIU603" s="271"/>
      <c r="QIV603" s="271"/>
      <c r="QIW603" s="395"/>
      <c r="QIX603" s="259"/>
      <c r="QIY603" s="259"/>
      <c r="QIZ603" s="394"/>
      <c r="QJA603" s="394"/>
      <c r="QJB603" s="270"/>
      <c r="QJC603" s="263"/>
      <c r="QJD603" s="271"/>
      <c r="QJE603" s="271"/>
      <c r="QJF603" s="271"/>
      <c r="QJG603" s="271"/>
      <c r="QJH603" s="271"/>
      <c r="QJI603" s="395"/>
      <c r="QJJ603" s="259"/>
      <c r="QJK603" s="259"/>
      <c r="QJL603" s="394"/>
      <c r="QJM603" s="394"/>
      <c r="QJN603" s="270"/>
      <c r="QJO603" s="263"/>
      <c r="QJP603" s="271"/>
      <c r="QJQ603" s="271"/>
      <c r="QJR603" s="271"/>
      <c r="QJS603" s="271"/>
      <c r="QJT603" s="271"/>
      <c r="QJU603" s="395"/>
      <c r="QJV603" s="259"/>
      <c r="QJW603" s="259"/>
      <c r="QJX603" s="394"/>
      <c r="QJY603" s="394"/>
      <c r="QJZ603" s="270"/>
      <c r="QKA603" s="263"/>
      <c r="QKB603" s="271"/>
      <c r="QKC603" s="271"/>
      <c r="QKD603" s="271"/>
      <c r="QKE603" s="271"/>
      <c r="QKF603" s="271"/>
      <c r="QKG603" s="395"/>
      <c r="QKH603" s="259"/>
      <c r="QKI603" s="259"/>
      <c r="QKJ603" s="394"/>
      <c r="QKK603" s="394"/>
      <c r="QKL603" s="270"/>
      <c r="QKM603" s="263"/>
      <c r="QKN603" s="271"/>
      <c r="QKO603" s="271"/>
      <c r="QKP603" s="271"/>
      <c r="QKQ603" s="271"/>
      <c r="QKR603" s="271"/>
      <c r="QKS603" s="395"/>
      <c r="QKT603" s="259"/>
      <c r="QKU603" s="259"/>
      <c r="QKV603" s="394"/>
      <c r="QKW603" s="394"/>
      <c r="QKX603" s="270"/>
      <c r="QKY603" s="263"/>
      <c r="QKZ603" s="271"/>
      <c r="QLA603" s="271"/>
      <c r="QLB603" s="271"/>
      <c r="QLC603" s="271"/>
      <c r="QLD603" s="271"/>
      <c r="QLE603" s="395"/>
      <c r="QLF603" s="259"/>
      <c r="QLG603" s="259"/>
      <c r="QLH603" s="394"/>
      <c r="QLI603" s="394"/>
      <c r="QLJ603" s="270"/>
      <c r="QLK603" s="263"/>
      <c r="QLL603" s="271"/>
      <c r="QLM603" s="271"/>
      <c r="QLN603" s="271"/>
      <c r="QLO603" s="271"/>
      <c r="QLP603" s="271"/>
      <c r="QLQ603" s="395"/>
      <c r="QLR603" s="259"/>
      <c r="QLS603" s="259"/>
      <c r="QLT603" s="394"/>
      <c r="QLU603" s="394"/>
      <c r="QLV603" s="270"/>
      <c r="QLW603" s="263"/>
      <c r="QLX603" s="271"/>
      <c r="QLY603" s="271"/>
      <c r="QLZ603" s="271"/>
      <c r="QMA603" s="271"/>
      <c r="QMB603" s="271"/>
      <c r="QMC603" s="395"/>
      <c r="QMD603" s="259"/>
      <c r="QME603" s="259"/>
      <c r="QMF603" s="394"/>
      <c r="QMG603" s="394"/>
      <c r="QMH603" s="270"/>
      <c r="QMI603" s="263"/>
      <c r="QMJ603" s="271"/>
      <c r="QMK603" s="271"/>
      <c r="QML603" s="271"/>
      <c r="QMM603" s="271"/>
      <c r="QMN603" s="271"/>
      <c r="QMO603" s="395"/>
      <c r="QMP603" s="259"/>
      <c r="QMQ603" s="259"/>
      <c r="QMR603" s="394"/>
      <c r="QMS603" s="394"/>
      <c r="QMT603" s="270"/>
      <c r="QMU603" s="263"/>
      <c r="QMV603" s="271"/>
      <c r="QMW603" s="271"/>
      <c r="QMX603" s="271"/>
      <c r="QMY603" s="271"/>
      <c r="QMZ603" s="271"/>
      <c r="QNA603" s="395"/>
      <c r="QNB603" s="259"/>
      <c r="QNC603" s="259"/>
      <c r="QND603" s="394"/>
      <c r="QNE603" s="394"/>
      <c r="QNF603" s="270"/>
      <c r="QNG603" s="263"/>
      <c r="QNH603" s="271"/>
      <c r="QNI603" s="271"/>
      <c r="QNJ603" s="271"/>
      <c r="QNK603" s="271"/>
      <c r="QNL603" s="271"/>
      <c r="QNM603" s="395"/>
      <c r="QNN603" s="259"/>
      <c r="QNO603" s="259"/>
      <c r="QNP603" s="394"/>
      <c r="QNQ603" s="394"/>
      <c r="QNR603" s="270"/>
      <c r="QNS603" s="263"/>
      <c r="QNT603" s="271"/>
      <c r="QNU603" s="271"/>
      <c r="QNV603" s="271"/>
      <c r="QNW603" s="271"/>
      <c r="QNX603" s="271"/>
      <c r="QNY603" s="395"/>
      <c r="QNZ603" s="259"/>
      <c r="QOA603" s="259"/>
      <c r="QOB603" s="394"/>
      <c r="QOC603" s="394"/>
      <c r="QOD603" s="270"/>
      <c r="QOE603" s="263"/>
      <c r="QOF603" s="271"/>
      <c r="QOG603" s="271"/>
      <c r="QOH603" s="271"/>
      <c r="QOI603" s="271"/>
      <c r="QOJ603" s="271"/>
      <c r="QOK603" s="395"/>
      <c r="QOL603" s="259"/>
      <c r="QOM603" s="259"/>
      <c r="QON603" s="394"/>
      <c r="QOO603" s="394"/>
      <c r="QOP603" s="270"/>
      <c r="QOQ603" s="263"/>
      <c r="QOR603" s="271"/>
      <c r="QOS603" s="271"/>
      <c r="QOT603" s="271"/>
      <c r="QOU603" s="271"/>
      <c r="QOV603" s="271"/>
      <c r="QOW603" s="395"/>
      <c r="QOX603" s="259"/>
      <c r="QOY603" s="259"/>
      <c r="QOZ603" s="394"/>
      <c r="QPA603" s="394"/>
      <c r="QPB603" s="270"/>
      <c r="QPC603" s="263"/>
      <c r="QPD603" s="271"/>
      <c r="QPE603" s="271"/>
      <c r="QPF603" s="271"/>
      <c r="QPG603" s="271"/>
      <c r="QPH603" s="271"/>
      <c r="QPI603" s="395"/>
      <c r="QPJ603" s="259"/>
      <c r="QPK603" s="259"/>
      <c r="QPL603" s="394"/>
      <c r="QPM603" s="394"/>
      <c r="QPN603" s="270"/>
      <c r="QPO603" s="263"/>
      <c r="QPP603" s="271"/>
      <c r="QPQ603" s="271"/>
      <c r="QPR603" s="271"/>
      <c r="QPS603" s="271"/>
      <c r="QPT603" s="271"/>
      <c r="QPU603" s="395"/>
      <c r="QPV603" s="259"/>
      <c r="QPW603" s="259"/>
      <c r="QPX603" s="394"/>
      <c r="QPY603" s="394"/>
      <c r="QPZ603" s="270"/>
      <c r="QQA603" s="263"/>
      <c r="QQB603" s="271"/>
      <c r="QQC603" s="271"/>
      <c r="QQD603" s="271"/>
      <c r="QQE603" s="271"/>
      <c r="QQF603" s="271"/>
      <c r="QQG603" s="395"/>
      <c r="QQH603" s="259"/>
      <c r="QQI603" s="259"/>
      <c r="QQJ603" s="394"/>
      <c r="QQK603" s="394"/>
      <c r="QQL603" s="270"/>
      <c r="QQM603" s="263"/>
      <c r="QQN603" s="271"/>
      <c r="QQO603" s="271"/>
      <c r="QQP603" s="271"/>
      <c r="QQQ603" s="271"/>
      <c r="QQR603" s="271"/>
      <c r="QQS603" s="395"/>
      <c r="QQT603" s="259"/>
      <c r="QQU603" s="259"/>
      <c r="QQV603" s="394"/>
      <c r="QQW603" s="394"/>
      <c r="QQX603" s="270"/>
      <c r="QQY603" s="263"/>
      <c r="QQZ603" s="271"/>
      <c r="QRA603" s="271"/>
      <c r="QRB603" s="271"/>
      <c r="QRC603" s="271"/>
      <c r="QRD603" s="271"/>
      <c r="QRE603" s="395"/>
      <c r="QRF603" s="259"/>
      <c r="QRG603" s="259"/>
      <c r="QRH603" s="394"/>
      <c r="QRI603" s="394"/>
      <c r="QRJ603" s="270"/>
      <c r="QRK603" s="263"/>
      <c r="QRL603" s="271"/>
      <c r="QRM603" s="271"/>
      <c r="QRN603" s="271"/>
      <c r="QRO603" s="271"/>
      <c r="QRP603" s="271"/>
      <c r="QRQ603" s="395"/>
      <c r="QRR603" s="259"/>
      <c r="QRS603" s="259"/>
      <c r="QRT603" s="394"/>
      <c r="QRU603" s="394"/>
      <c r="QRV603" s="270"/>
      <c r="QRW603" s="263"/>
      <c r="QRX603" s="271"/>
      <c r="QRY603" s="271"/>
      <c r="QRZ603" s="271"/>
      <c r="QSA603" s="271"/>
      <c r="QSB603" s="271"/>
      <c r="QSC603" s="395"/>
      <c r="QSD603" s="259"/>
      <c r="QSE603" s="259"/>
      <c r="QSF603" s="394"/>
      <c r="QSG603" s="394"/>
      <c r="QSH603" s="270"/>
      <c r="QSI603" s="263"/>
      <c r="QSJ603" s="271"/>
      <c r="QSK603" s="271"/>
      <c r="QSL603" s="271"/>
      <c r="QSM603" s="271"/>
      <c r="QSN603" s="271"/>
      <c r="QSO603" s="395"/>
      <c r="QSP603" s="259"/>
      <c r="QSQ603" s="259"/>
      <c r="QSR603" s="394"/>
      <c r="QSS603" s="394"/>
      <c r="QST603" s="270"/>
      <c r="QSU603" s="263"/>
      <c r="QSV603" s="271"/>
      <c r="QSW603" s="271"/>
      <c r="QSX603" s="271"/>
      <c r="QSY603" s="271"/>
      <c r="QSZ603" s="271"/>
      <c r="QTA603" s="395"/>
      <c r="QTB603" s="259"/>
      <c r="QTC603" s="259"/>
      <c r="QTD603" s="394"/>
      <c r="QTE603" s="394"/>
      <c r="QTF603" s="270"/>
      <c r="QTG603" s="263"/>
      <c r="QTH603" s="271"/>
      <c r="QTI603" s="271"/>
      <c r="QTJ603" s="271"/>
      <c r="QTK603" s="271"/>
      <c r="QTL603" s="271"/>
      <c r="QTM603" s="395"/>
      <c r="QTN603" s="259"/>
      <c r="QTO603" s="259"/>
      <c r="QTP603" s="394"/>
      <c r="QTQ603" s="394"/>
      <c r="QTR603" s="270"/>
      <c r="QTS603" s="263"/>
      <c r="QTT603" s="271"/>
      <c r="QTU603" s="271"/>
      <c r="QTV603" s="271"/>
      <c r="QTW603" s="271"/>
      <c r="QTX603" s="271"/>
      <c r="QTY603" s="395"/>
      <c r="QTZ603" s="259"/>
      <c r="QUA603" s="259"/>
      <c r="QUB603" s="394"/>
      <c r="QUC603" s="394"/>
      <c r="QUD603" s="270"/>
      <c r="QUE603" s="263"/>
      <c r="QUF603" s="271"/>
      <c r="QUG603" s="271"/>
      <c r="QUH603" s="271"/>
      <c r="QUI603" s="271"/>
      <c r="QUJ603" s="271"/>
      <c r="QUK603" s="395"/>
      <c r="QUL603" s="259"/>
      <c r="QUM603" s="259"/>
      <c r="QUN603" s="394"/>
      <c r="QUO603" s="394"/>
      <c r="QUP603" s="270"/>
      <c r="QUQ603" s="263"/>
      <c r="QUR603" s="271"/>
      <c r="QUS603" s="271"/>
      <c r="QUT603" s="271"/>
      <c r="QUU603" s="271"/>
      <c r="QUV603" s="271"/>
      <c r="QUW603" s="395"/>
      <c r="QUX603" s="259"/>
      <c r="QUY603" s="259"/>
      <c r="QUZ603" s="394"/>
      <c r="QVA603" s="394"/>
      <c r="QVB603" s="270"/>
      <c r="QVC603" s="263"/>
      <c r="QVD603" s="271"/>
      <c r="QVE603" s="271"/>
      <c r="QVF603" s="271"/>
      <c r="QVG603" s="271"/>
      <c r="QVH603" s="271"/>
      <c r="QVI603" s="395"/>
      <c r="QVJ603" s="259"/>
      <c r="QVK603" s="259"/>
      <c r="QVL603" s="394"/>
      <c r="QVM603" s="394"/>
      <c r="QVN603" s="270"/>
      <c r="QVO603" s="263"/>
      <c r="QVP603" s="271"/>
      <c r="QVQ603" s="271"/>
      <c r="QVR603" s="271"/>
      <c r="QVS603" s="271"/>
      <c r="QVT603" s="271"/>
      <c r="QVU603" s="395"/>
      <c r="QVV603" s="259"/>
      <c r="QVW603" s="259"/>
      <c r="QVX603" s="394"/>
      <c r="QVY603" s="394"/>
      <c r="QVZ603" s="270"/>
      <c r="QWA603" s="263"/>
      <c r="QWB603" s="271"/>
      <c r="QWC603" s="271"/>
      <c r="QWD603" s="271"/>
      <c r="QWE603" s="271"/>
      <c r="QWF603" s="271"/>
      <c r="QWG603" s="395"/>
      <c r="QWH603" s="259"/>
      <c r="QWI603" s="259"/>
      <c r="QWJ603" s="394"/>
      <c r="QWK603" s="394"/>
      <c r="QWL603" s="270"/>
      <c r="QWM603" s="263"/>
      <c r="QWN603" s="271"/>
      <c r="QWO603" s="271"/>
      <c r="QWP603" s="271"/>
      <c r="QWQ603" s="271"/>
      <c r="QWR603" s="271"/>
      <c r="QWS603" s="395"/>
      <c r="QWT603" s="259"/>
      <c r="QWU603" s="259"/>
      <c r="QWV603" s="394"/>
      <c r="QWW603" s="394"/>
      <c r="QWX603" s="270"/>
      <c r="QWY603" s="263"/>
      <c r="QWZ603" s="271"/>
      <c r="QXA603" s="271"/>
      <c r="QXB603" s="271"/>
      <c r="QXC603" s="271"/>
      <c r="QXD603" s="271"/>
      <c r="QXE603" s="395"/>
      <c r="QXF603" s="259"/>
      <c r="QXG603" s="259"/>
      <c r="QXH603" s="394"/>
      <c r="QXI603" s="394"/>
      <c r="QXJ603" s="270"/>
      <c r="QXK603" s="263"/>
      <c r="QXL603" s="271"/>
      <c r="QXM603" s="271"/>
      <c r="QXN603" s="271"/>
      <c r="QXO603" s="271"/>
      <c r="QXP603" s="271"/>
      <c r="QXQ603" s="395"/>
      <c r="QXR603" s="259"/>
      <c r="QXS603" s="259"/>
      <c r="QXT603" s="394"/>
      <c r="QXU603" s="394"/>
      <c r="QXV603" s="270"/>
      <c r="QXW603" s="263"/>
      <c r="QXX603" s="271"/>
      <c r="QXY603" s="271"/>
      <c r="QXZ603" s="271"/>
      <c r="QYA603" s="271"/>
      <c r="QYB603" s="271"/>
      <c r="QYC603" s="395"/>
      <c r="QYD603" s="259"/>
      <c r="QYE603" s="259"/>
      <c r="QYF603" s="394"/>
      <c r="QYG603" s="394"/>
      <c r="QYH603" s="270"/>
      <c r="QYI603" s="263"/>
      <c r="QYJ603" s="271"/>
      <c r="QYK603" s="271"/>
      <c r="QYL603" s="271"/>
      <c r="QYM603" s="271"/>
      <c r="QYN603" s="271"/>
      <c r="QYO603" s="395"/>
      <c r="QYP603" s="259"/>
      <c r="QYQ603" s="259"/>
      <c r="QYR603" s="394"/>
      <c r="QYS603" s="394"/>
      <c r="QYT603" s="270"/>
      <c r="QYU603" s="263"/>
      <c r="QYV603" s="271"/>
      <c r="QYW603" s="271"/>
      <c r="QYX603" s="271"/>
      <c r="QYY603" s="271"/>
      <c r="QYZ603" s="271"/>
      <c r="QZA603" s="395"/>
      <c r="QZB603" s="259"/>
      <c r="QZC603" s="259"/>
      <c r="QZD603" s="394"/>
      <c r="QZE603" s="394"/>
      <c r="QZF603" s="270"/>
      <c r="QZG603" s="263"/>
      <c r="QZH603" s="271"/>
      <c r="QZI603" s="271"/>
      <c r="QZJ603" s="271"/>
      <c r="QZK603" s="271"/>
      <c r="QZL603" s="271"/>
      <c r="QZM603" s="395"/>
      <c r="QZN603" s="259"/>
      <c r="QZO603" s="259"/>
      <c r="QZP603" s="394"/>
      <c r="QZQ603" s="394"/>
      <c r="QZR603" s="270"/>
      <c r="QZS603" s="263"/>
      <c r="QZT603" s="271"/>
      <c r="QZU603" s="271"/>
      <c r="QZV603" s="271"/>
      <c r="QZW603" s="271"/>
      <c r="QZX603" s="271"/>
      <c r="QZY603" s="395"/>
      <c r="QZZ603" s="259"/>
      <c r="RAA603" s="259"/>
      <c r="RAB603" s="394"/>
      <c r="RAC603" s="394"/>
      <c r="RAD603" s="270"/>
      <c r="RAE603" s="263"/>
      <c r="RAF603" s="271"/>
      <c r="RAG603" s="271"/>
      <c r="RAH603" s="271"/>
      <c r="RAI603" s="271"/>
      <c r="RAJ603" s="271"/>
      <c r="RAK603" s="395"/>
      <c r="RAL603" s="259"/>
      <c r="RAM603" s="259"/>
      <c r="RAN603" s="394"/>
      <c r="RAO603" s="394"/>
      <c r="RAP603" s="270"/>
      <c r="RAQ603" s="263"/>
      <c r="RAR603" s="271"/>
      <c r="RAS603" s="271"/>
      <c r="RAT603" s="271"/>
      <c r="RAU603" s="271"/>
      <c r="RAV603" s="271"/>
      <c r="RAW603" s="395"/>
      <c r="RAX603" s="259"/>
      <c r="RAY603" s="259"/>
      <c r="RAZ603" s="394"/>
      <c r="RBA603" s="394"/>
      <c r="RBB603" s="270"/>
      <c r="RBC603" s="263"/>
      <c r="RBD603" s="271"/>
      <c r="RBE603" s="271"/>
      <c r="RBF603" s="271"/>
      <c r="RBG603" s="271"/>
      <c r="RBH603" s="271"/>
      <c r="RBI603" s="395"/>
      <c r="RBJ603" s="259"/>
      <c r="RBK603" s="259"/>
      <c r="RBL603" s="394"/>
      <c r="RBM603" s="394"/>
      <c r="RBN603" s="270"/>
      <c r="RBO603" s="263"/>
      <c r="RBP603" s="271"/>
      <c r="RBQ603" s="271"/>
      <c r="RBR603" s="271"/>
      <c r="RBS603" s="271"/>
      <c r="RBT603" s="271"/>
      <c r="RBU603" s="395"/>
      <c r="RBV603" s="259"/>
      <c r="RBW603" s="259"/>
      <c r="RBX603" s="394"/>
      <c r="RBY603" s="394"/>
      <c r="RBZ603" s="270"/>
      <c r="RCA603" s="263"/>
      <c r="RCB603" s="271"/>
      <c r="RCC603" s="271"/>
      <c r="RCD603" s="271"/>
      <c r="RCE603" s="271"/>
      <c r="RCF603" s="271"/>
      <c r="RCG603" s="395"/>
      <c r="RCH603" s="259"/>
      <c r="RCI603" s="259"/>
      <c r="RCJ603" s="394"/>
      <c r="RCK603" s="394"/>
      <c r="RCL603" s="270"/>
      <c r="RCM603" s="263"/>
      <c r="RCN603" s="271"/>
      <c r="RCO603" s="271"/>
      <c r="RCP603" s="271"/>
      <c r="RCQ603" s="271"/>
      <c r="RCR603" s="271"/>
      <c r="RCS603" s="395"/>
      <c r="RCT603" s="259"/>
      <c r="RCU603" s="259"/>
      <c r="RCV603" s="394"/>
      <c r="RCW603" s="394"/>
      <c r="RCX603" s="270"/>
      <c r="RCY603" s="263"/>
      <c r="RCZ603" s="271"/>
      <c r="RDA603" s="271"/>
      <c r="RDB603" s="271"/>
      <c r="RDC603" s="271"/>
      <c r="RDD603" s="271"/>
      <c r="RDE603" s="395"/>
      <c r="RDF603" s="259"/>
      <c r="RDG603" s="259"/>
      <c r="RDH603" s="394"/>
      <c r="RDI603" s="394"/>
      <c r="RDJ603" s="270"/>
      <c r="RDK603" s="263"/>
      <c r="RDL603" s="271"/>
      <c r="RDM603" s="271"/>
      <c r="RDN603" s="271"/>
      <c r="RDO603" s="271"/>
      <c r="RDP603" s="271"/>
      <c r="RDQ603" s="395"/>
      <c r="RDR603" s="259"/>
      <c r="RDS603" s="259"/>
      <c r="RDT603" s="394"/>
      <c r="RDU603" s="394"/>
      <c r="RDV603" s="270"/>
      <c r="RDW603" s="263"/>
      <c r="RDX603" s="271"/>
      <c r="RDY603" s="271"/>
      <c r="RDZ603" s="271"/>
      <c r="REA603" s="271"/>
      <c r="REB603" s="271"/>
      <c r="REC603" s="395"/>
      <c r="RED603" s="259"/>
      <c r="REE603" s="259"/>
      <c r="REF603" s="394"/>
      <c r="REG603" s="394"/>
      <c r="REH603" s="270"/>
      <c r="REI603" s="263"/>
      <c r="REJ603" s="271"/>
      <c r="REK603" s="271"/>
      <c r="REL603" s="271"/>
      <c r="REM603" s="271"/>
      <c r="REN603" s="271"/>
      <c r="REO603" s="395"/>
      <c r="REP603" s="259"/>
      <c r="REQ603" s="259"/>
      <c r="RER603" s="394"/>
      <c r="RES603" s="394"/>
      <c r="RET603" s="270"/>
      <c r="REU603" s="263"/>
      <c r="REV603" s="271"/>
      <c r="REW603" s="271"/>
      <c r="REX603" s="271"/>
      <c r="REY603" s="271"/>
      <c r="REZ603" s="271"/>
      <c r="RFA603" s="395"/>
      <c r="RFB603" s="259"/>
      <c r="RFC603" s="259"/>
      <c r="RFD603" s="394"/>
      <c r="RFE603" s="394"/>
      <c r="RFF603" s="270"/>
      <c r="RFG603" s="263"/>
      <c r="RFH603" s="271"/>
      <c r="RFI603" s="271"/>
      <c r="RFJ603" s="271"/>
      <c r="RFK603" s="271"/>
      <c r="RFL603" s="271"/>
      <c r="RFM603" s="395"/>
      <c r="RFN603" s="259"/>
      <c r="RFO603" s="259"/>
      <c r="RFP603" s="394"/>
      <c r="RFQ603" s="394"/>
      <c r="RFR603" s="270"/>
      <c r="RFS603" s="263"/>
      <c r="RFT603" s="271"/>
      <c r="RFU603" s="271"/>
      <c r="RFV603" s="271"/>
      <c r="RFW603" s="271"/>
      <c r="RFX603" s="271"/>
      <c r="RFY603" s="395"/>
      <c r="RFZ603" s="259"/>
      <c r="RGA603" s="259"/>
      <c r="RGB603" s="394"/>
      <c r="RGC603" s="394"/>
      <c r="RGD603" s="270"/>
      <c r="RGE603" s="263"/>
      <c r="RGF603" s="271"/>
      <c r="RGG603" s="271"/>
      <c r="RGH603" s="271"/>
      <c r="RGI603" s="271"/>
      <c r="RGJ603" s="271"/>
      <c r="RGK603" s="395"/>
      <c r="RGL603" s="259"/>
      <c r="RGM603" s="259"/>
      <c r="RGN603" s="394"/>
      <c r="RGO603" s="394"/>
      <c r="RGP603" s="270"/>
      <c r="RGQ603" s="263"/>
      <c r="RGR603" s="271"/>
      <c r="RGS603" s="271"/>
      <c r="RGT603" s="271"/>
      <c r="RGU603" s="271"/>
      <c r="RGV603" s="271"/>
      <c r="RGW603" s="395"/>
      <c r="RGX603" s="259"/>
      <c r="RGY603" s="259"/>
      <c r="RGZ603" s="394"/>
      <c r="RHA603" s="394"/>
      <c r="RHB603" s="270"/>
      <c r="RHC603" s="263"/>
      <c r="RHD603" s="271"/>
      <c r="RHE603" s="271"/>
      <c r="RHF603" s="271"/>
      <c r="RHG603" s="271"/>
      <c r="RHH603" s="271"/>
      <c r="RHI603" s="395"/>
      <c r="RHJ603" s="259"/>
      <c r="RHK603" s="259"/>
      <c r="RHL603" s="394"/>
      <c r="RHM603" s="394"/>
      <c r="RHN603" s="270"/>
      <c r="RHO603" s="263"/>
      <c r="RHP603" s="271"/>
      <c r="RHQ603" s="271"/>
      <c r="RHR603" s="271"/>
      <c r="RHS603" s="271"/>
      <c r="RHT603" s="271"/>
      <c r="RHU603" s="395"/>
      <c r="RHV603" s="259"/>
      <c r="RHW603" s="259"/>
      <c r="RHX603" s="394"/>
      <c r="RHY603" s="394"/>
      <c r="RHZ603" s="270"/>
      <c r="RIA603" s="263"/>
      <c r="RIB603" s="271"/>
      <c r="RIC603" s="271"/>
      <c r="RID603" s="271"/>
      <c r="RIE603" s="271"/>
      <c r="RIF603" s="271"/>
      <c r="RIG603" s="395"/>
      <c r="RIH603" s="259"/>
      <c r="RII603" s="259"/>
      <c r="RIJ603" s="394"/>
      <c r="RIK603" s="394"/>
      <c r="RIL603" s="270"/>
      <c r="RIM603" s="263"/>
      <c r="RIN603" s="271"/>
      <c r="RIO603" s="271"/>
      <c r="RIP603" s="271"/>
      <c r="RIQ603" s="271"/>
      <c r="RIR603" s="271"/>
      <c r="RIS603" s="395"/>
      <c r="RIT603" s="259"/>
      <c r="RIU603" s="259"/>
      <c r="RIV603" s="394"/>
      <c r="RIW603" s="394"/>
      <c r="RIX603" s="270"/>
      <c r="RIY603" s="263"/>
      <c r="RIZ603" s="271"/>
      <c r="RJA603" s="271"/>
      <c r="RJB603" s="271"/>
      <c r="RJC603" s="271"/>
      <c r="RJD603" s="271"/>
      <c r="RJE603" s="395"/>
      <c r="RJF603" s="259"/>
      <c r="RJG603" s="259"/>
      <c r="RJH603" s="394"/>
      <c r="RJI603" s="394"/>
      <c r="RJJ603" s="270"/>
      <c r="RJK603" s="263"/>
      <c r="RJL603" s="271"/>
      <c r="RJM603" s="271"/>
      <c r="RJN603" s="271"/>
      <c r="RJO603" s="271"/>
      <c r="RJP603" s="271"/>
      <c r="RJQ603" s="395"/>
      <c r="RJR603" s="259"/>
      <c r="RJS603" s="259"/>
      <c r="RJT603" s="394"/>
      <c r="RJU603" s="394"/>
      <c r="RJV603" s="270"/>
      <c r="RJW603" s="263"/>
      <c r="RJX603" s="271"/>
      <c r="RJY603" s="271"/>
      <c r="RJZ603" s="271"/>
      <c r="RKA603" s="271"/>
      <c r="RKB603" s="271"/>
      <c r="RKC603" s="395"/>
      <c r="RKD603" s="259"/>
      <c r="RKE603" s="259"/>
      <c r="RKF603" s="394"/>
      <c r="RKG603" s="394"/>
      <c r="RKH603" s="270"/>
      <c r="RKI603" s="263"/>
      <c r="RKJ603" s="271"/>
      <c r="RKK603" s="271"/>
      <c r="RKL603" s="271"/>
      <c r="RKM603" s="271"/>
      <c r="RKN603" s="271"/>
      <c r="RKO603" s="395"/>
      <c r="RKP603" s="259"/>
      <c r="RKQ603" s="259"/>
      <c r="RKR603" s="394"/>
      <c r="RKS603" s="394"/>
      <c r="RKT603" s="270"/>
      <c r="RKU603" s="263"/>
      <c r="RKV603" s="271"/>
      <c r="RKW603" s="271"/>
      <c r="RKX603" s="271"/>
      <c r="RKY603" s="271"/>
      <c r="RKZ603" s="271"/>
      <c r="RLA603" s="395"/>
      <c r="RLB603" s="259"/>
      <c r="RLC603" s="259"/>
      <c r="RLD603" s="394"/>
      <c r="RLE603" s="394"/>
      <c r="RLF603" s="270"/>
      <c r="RLG603" s="263"/>
      <c r="RLH603" s="271"/>
      <c r="RLI603" s="271"/>
      <c r="RLJ603" s="271"/>
      <c r="RLK603" s="271"/>
      <c r="RLL603" s="271"/>
      <c r="RLM603" s="395"/>
      <c r="RLN603" s="259"/>
      <c r="RLO603" s="259"/>
      <c r="RLP603" s="394"/>
      <c r="RLQ603" s="394"/>
      <c r="RLR603" s="270"/>
      <c r="RLS603" s="263"/>
      <c r="RLT603" s="271"/>
      <c r="RLU603" s="271"/>
      <c r="RLV603" s="271"/>
      <c r="RLW603" s="271"/>
      <c r="RLX603" s="271"/>
      <c r="RLY603" s="395"/>
      <c r="RLZ603" s="259"/>
      <c r="RMA603" s="259"/>
      <c r="RMB603" s="394"/>
      <c r="RMC603" s="394"/>
      <c r="RMD603" s="270"/>
      <c r="RME603" s="263"/>
      <c r="RMF603" s="271"/>
      <c r="RMG603" s="271"/>
      <c r="RMH603" s="271"/>
      <c r="RMI603" s="271"/>
      <c r="RMJ603" s="271"/>
      <c r="RMK603" s="395"/>
      <c r="RML603" s="259"/>
      <c r="RMM603" s="259"/>
      <c r="RMN603" s="394"/>
      <c r="RMO603" s="394"/>
      <c r="RMP603" s="270"/>
      <c r="RMQ603" s="263"/>
      <c r="RMR603" s="271"/>
      <c r="RMS603" s="271"/>
      <c r="RMT603" s="271"/>
      <c r="RMU603" s="271"/>
      <c r="RMV603" s="271"/>
      <c r="RMW603" s="395"/>
      <c r="RMX603" s="259"/>
      <c r="RMY603" s="259"/>
      <c r="RMZ603" s="394"/>
      <c r="RNA603" s="394"/>
      <c r="RNB603" s="270"/>
      <c r="RNC603" s="263"/>
      <c r="RND603" s="271"/>
      <c r="RNE603" s="271"/>
      <c r="RNF603" s="271"/>
      <c r="RNG603" s="271"/>
      <c r="RNH603" s="271"/>
      <c r="RNI603" s="395"/>
      <c r="RNJ603" s="259"/>
      <c r="RNK603" s="259"/>
      <c r="RNL603" s="394"/>
      <c r="RNM603" s="394"/>
      <c r="RNN603" s="270"/>
      <c r="RNO603" s="263"/>
      <c r="RNP603" s="271"/>
      <c r="RNQ603" s="271"/>
      <c r="RNR603" s="271"/>
      <c r="RNS603" s="271"/>
      <c r="RNT603" s="271"/>
      <c r="RNU603" s="395"/>
      <c r="RNV603" s="259"/>
      <c r="RNW603" s="259"/>
      <c r="RNX603" s="394"/>
      <c r="RNY603" s="394"/>
      <c r="RNZ603" s="270"/>
      <c r="ROA603" s="263"/>
      <c r="ROB603" s="271"/>
      <c r="ROC603" s="271"/>
      <c r="ROD603" s="271"/>
      <c r="ROE603" s="271"/>
      <c r="ROF603" s="271"/>
      <c r="ROG603" s="395"/>
      <c r="ROH603" s="259"/>
      <c r="ROI603" s="259"/>
      <c r="ROJ603" s="394"/>
      <c r="ROK603" s="394"/>
      <c r="ROL603" s="270"/>
      <c r="ROM603" s="263"/>
      <c r="RON603" s="271"/>
      <c r="ROO603" s="271"/>
      <c r="ROP603" s="271"/>
      <c r="ROQ603" s="271"/>
      <c r="ROR603" s="271"/>
      <c r="ROS603" s="395"/>
      <c r="ROT603" s="259"/>
      <c r="ROU603" s="259"/>
      <c r="ROV603" s="394"/>
      <c r="ROW603" s="394"/>
      <c r="ROX603" s="270"/>
      <c r="ROY603" s="263"/>
      <c r="ROZ603" s="271"/>
      <c r="RPA603" s="271"/>
      <c r="RPB603" s="271"/>
      <c r="RPC603" s="271"/>
      <c r="RPD603" s="271"/>
      <c r="RPE603" s="395"/>
      <c r="RPF603" s="259"/>
      <c r="RPG603" s="259"/>
      <c r="RPH603" s="394"/>
      <c r="RPI603" s="394"/>
      <c r="RPJ603" s="270"/>
      <c r="RPK603" s="263"/>
      <c r="RPL603" s="271"/>
      <c r="RPM603" s="271"/>
      <c r="RPN603" s="271"/>
      <c r="RPO603" s="271"/>
      <c r="RPP603" s="271"/>
      <c r="RPQ603" s="395"/>
      <c r="RPR603" s="259"/>
      <c r="RPS603" s="259"/>
      <c r="RPT603" s="394"/>
      <c r="RPU603" s="394"/>
      <c r="RPV603" s="270"/>
      <c r="RPW603" s="263"/>
      <c r="RPX603" s="271"/>
      <c r="RPY603" s="271"/>
      <c r="RPZ603" s="271"/>
      <c r="RQA603" s="271"/>
      <c r="RQB603" s="271"/>
      <c r="RQC603" s="395"/>
      <c r="RQD603" s="259"/>
      <c r="RQE603" s="259"/>
      <c r="RQF603" s="394"/>
      <c r="RQG603" s="394"/>
      <c r="RQH603" s="270"/>
      <c r="RQI603" s="263"/>
      <c r="RQJ603" s="271"/>
      <c r="RQK603" s="271"/>
      <c r="RQL603" s="271"/>
      <c r="RQM603" s="271"/>
      <c r="RQN603" s="271"/>
      <c r="RQO603" s="395"/>
      <c r="RQP603" s="259"/>
      <c r="RQQ603" s="259"/>
      <c r="RQR603" s="394"/>
      <c r="RQS603" s="394"/>
      <c r="RQT603" s="270"/>
      <c r="RQU603" s="263"/>
      <c r="RQV603" s="271"/>
      <c r="RQW603" s="271"/>
      <c r="RQX603" s="271"/>
      <c r="RQY603" s="271"/>
      <c r="RQZ603" s="271"/>
      <c r="RRA603" s="395"/>
      <c r="RRB603" s="259"/>
      <c r="RRC603" s="259"/>
      <c r="RRD603" s="394"/>
      <c r="RRE603" s="394"/>
      <c r="RRF603" s="270"/>
      <c r="RRG603" s="263"/>
      <c r="RRH603" s="271"/>
      <c r="RRI603" s="271"/>
      <c r="RRJ603" s="271"/>
      <c r="RRK603" s="271"/>
      <c r="RRL603" s="271"/>
      <c r="RRM603" s="395"/>
      <c r="RRN603" s="259"/>
      <c r="RRO603" s="259"/>
      <c r="RRP603" s="394"/>
      <c r="RRQ603" s="394"/>
      <c r="RRR603" s="270"/>
      <c r="RRS603" s="263"/>
      <c r="RRT603" s="271"/>
      <c r="RRU603" s="271"/>
      <c r="RRV603" s="271"/>
      <c r="RRW603" s="271"/>
      <c r="RRX603" s="271"/>
      <c r="RRY603" s="395"/>
      <c r="RRZ603" s="259"/>
      <c r="RSA603" s="259"/>
      <c r="RSB603" s="394"/>
      <c r="RSC603" s="394"/>
      <c r="RSD603" s="270"/>
      <c r="RSE603" s="263"/>
      <c r="RSF603" s="271"/>
      <c r="RSG603" s="271"/>
      <c r="RSH603" s="271"/>
      <c r="RSI603" s="271"/>
      <c r="RSJ603" s="271"/>
      <c r="RSK603" s="395"/>
      <c r="RSL603" s="259"/>
      <c r="RSM603" s="259"/>
      <c r="RSN603" s="394"/>
      <c r="RSO603" s="394"/>
      <c r="RSP603" s="270"/>
      <c r="RSQ603" s="263"/>
      <c r="RSR603" s="271"/>
      <c r="RSS603" s="271"/>
      <c r="RST603" s="271"/>
      <c r="RSU603" s="271"/>
      <c r="RSV603" s="271"/>
      <c r="RSW603" s="395"/>
      <c r="RSX603" s="259"/>
      <c r="RSY603" s="259"/>
      <c r="RSZ603" s="394"/>
      <c r="RTA603" s="394"/>
      <c r="RTB603" s="270"/>
      <c r="RTC603" s="263"/>
      <c r="RTD603" s="271"/>
      <c r="RTE603" s="271"/>
      <c r="RTF603" s="271"/>
      <c r="RTG603" s="271"/>
      <c r="RTH603" s="271"/>
      <c r="RTI603" s="395"/>
      <c r="RTJ603" s="259"/>
      <c r="RTK603" s="259"/>
      <c r="RTL603" s="394"/>
      <c r="RTM603" s="394"/>
      <c r="RTN603" s="270"/>
      <c r="RTO603" s="263"/>
      <c r="RTP603" s="271"/>
      <c r="RTQ603" s="271"/>
      <c r="RTR603" s="271"/>
      <c r="RTS603" s="271"/>
      <c r="RTT603" s="271"/>
      <c r="RTU603" s="395"/>
      <c r="RTV603" s="259"/>
      <c r="RTW603" s="259"/>
      <c r="RTX603" s="394"/>
      <c r="RTY603" s="394"/>
      <c r="RTZ603" s="270"/>
      <c r="RUA603" s="263"/>
      <c r="RUB603" s="271"/>
      <c r="RUC603" s="271"/>
      <c r="RUD603" s="271"/>
      <c r="RUE603" s="271"/>
      <c r="RUF603" s="271"/>
      <c r="RUG603" s="395"/>
      <c r="RUH603" s="259"/>
      <c r="RUI603" s="259"/>
      <c r="RUJ603" s="394"/>
      <c r="RUK603" s="394"/>
      <c r="RUL603" s="270"/>
      <c r="RUM603" s="263"/>
      <c r="RUN603" s="271"/>
      <c r="RUO603" s="271"/>
      <c r="RUP603" s="271"/>
      <c r="RUQ603" s="271"/>
      <c r="RUR603" s="271"/>
      <c r="RUS603" s="395"/>
      <c r="RUT603" s="259"/>
      <c r="RUU603" s="259"/>
      <c r="RUV603" s="394"/>
      <c r="RUW603" s="394"/>
      <c r="RUX603" s="270"/>
      <c r="RUY603" s="263"/>
      <c r="RUZ603" s="271"/>
      <c r="RVA603" s="271"/>
      <c r="RVB603" s="271"/>
      <c r="RVC603" s="271"/>
      <c r="RVD603" s="271"/>
      <c r="RVE603" s="395"/>
      <c r="RVF603" s="259"/>
      <c r="RVG603" s="259"/>
      <c r="RVH603" s="394"/>
      <c r="RVI603" s="394"/>
      <c r="RVJ603" s="270"/>
      <c r="RVK603" s="263"/>
      <c r="RVL603" s="271"/>
      <c r="RVM603" s="271"/>
      <c r="RVN603" s="271"/>
      <c r="RVO603" s="271"/>
      <c r="RVP603" s="271"/>
      <c r="RVQ603" s="395"/>
      <c r="RVR603" s="259"/>
      <c r="RVS603" s="259"/>
      <c r="RVT603" s="394"/>
      <c r="RVU603" s="394"/>
      <c r="RVV603" s="270"/>
      <c r="RVW603" s="263"/>
      <c r="RVX603" s="271"/>
      <c r="RVY603" s="271"/>
      <c r="RVZ603" s="271"/>
      <c r="RWA603" s="271"/>
      <c r="RWB603" s="271"/>
      <c r="RWC603" s="395"/>
      <c r="RWD603" s="259"/>
      <c r="RWE603" s="259"/>
      <c r="RWF603" s="394"/>
      <c r="RWG603" s="394"/>
      <c r="RWH603" s="270"/>
      <c r="RWI603" s="263"/>
      <c r="RWJ603" s="271"/>
      <c r="RWK603" s="271"/>
      <c r="RWL603" s="271"/>
      <c r="RWM603" s="271"/>
      <c r="RWN603" s="271"/>
      <c r="RWO603" s="395"/>
      <c r="RWP603" s="259"/>
      <c r="RWQ603" s="259"/>
      <c r="RWR603" s="394"/>
      <c r="RWS603" s="394"/>
      <c r="RWT603" s="270"/>
      <c r="RWU603" s="263"/>
      <c r="RWV603" s="271"/>
      <c r="RWW603" s="271"/>
      <c r="RWX603" s="271"/>
      <c r="RWY603" s="271"/>
      <c r="RWZ603" s="271"/>
      <c r="RXA603" s="395"/>
      <c r="RXB603" s="259"/>
      <c r="RXC603" s="259"/>
      <c r="RXD603" s="394"/>
      <c r="RXE603" s="394"/>
      <c r="RXF603" s="270"/>
      <c r="RXG603" s="263"/>
      <c r="RXH603" s="271"/>
      <c r="RXI603" s="271"/>
      <c r="RXJ603" s="271"/>
      <c r="RXK603" s="271"/>
      <c r="RXL603" s="271"/>
      <c r="RXM603" s="395"/>
      <c r="RXN603" s="259"/>
      <c r="RXO603" s="259"/>
      <c r="RXP603" s="394"/>
      <c r="RXQ603" s="394"/>
      <c r="RXR603" s="270"/>
      <c r="RXS603" s="263"/>
      <c r="RXT603" s="271"/>
      <c r="RXU603" s="271"/>
      <c r="RXV603" s="271"/>
      <c r="RXW603" s="271"/>
      <c r="RXX603" s="271"/>
      <c r="RXY603" s="395"/>
      <c r="RXZ603" s="259"/>
      <c r="RYA603" s="259"/>
      <c r="RYB603" s="394"/>
      <c r="RYC603" s="394"/>
      <c r="RYD603" s="270"/>
      <c r="RYE603" s="263"/>
      <c r="RYF603" s="271"/>
      <c r="RYG603" s="271"/>
      <c r="RYH603" s="271"/>
      <c r="RYI603" s="271"/>
      <c r="RYJ603" s="271"/>
      <c r="RYK603" s="395"/>
      <c r="RYL603" s="259"/>
      <c r="RYM603" s="259"/>
      <c r="RYN603" s="394"/>
      <c r="RYO603" s="394"/>
      <c r="RYP603" s="270"/>
      <c r="RYQ603" s="263"/>
      <c r="RYR603" s="271"/>
      <c r="RYS603" s="271"/>
      <c r="RYT603" s="271"/>
      <c r="RYU603" s="271"/>
      <c r="RYV603" s="271"/>
      <c r="RYW603" s="395"/>
      <c r="RYX603" s="259"/>
      <c r="RYY603" s="259"/>
      <c r="RYZ603" s="394"/>
      <c r="RZA603" s="394"/>
      <c r="RZB603" s="270"/>
      <c r="RZC603" s="263"/>
      <c r="RZD603" s="271"/>
      <c r="RZE603" s="271"/>
      <c r="RZF603" s="271"/>
      <c r="RZG603" s="271"/>
      <c r="RZH603" s="271"/>
      <c r="RZI603" s="395"/>
      <c r="RZJ603" s="259"/>
      <c r="RZK603" s="259"/>
      <c r="RZL603" s="394"/>
      <c r="RZM603" s="394"/>
      <c r="RZN603" s="270"/>
      <c r="RZO603" s="263"/>
      <c r="RZP603" s="271"/>
      <c r="RZQ603" s="271"/>
      <c r="RZR603" s="271"/>
      <c r="RZS603" s="271"/>
      <c r="RZT603" s="271"/>
      <c r="RZU603" s="395"/>
      <c r="RZV603" s="259"/>
      <c r="RZW603" s="259"/>
      <c r="RZX603" s="394"/>
      <c r="RZY603" s="394"/>
      <c r="RZZ603" s="270"/>
      <c r="SAA603" s="263"/>
      <c r="SAB603" s="271"/>
      <c r="SAC603" s="271"/>
      <c r="SAD603" s="271"/>
      <c r="SAE603" s="271"/>
      <c r="SAF603" s="271"/>
      <c r="SAG603" s="395"/>
      <c r="SAH603" s="259"/>
      <c r="SAI603" s="259"/>
      <c r="SAJ603" s="394"/>
      <c r="SAK603" s="394"/>
      <c r="SAL603" s="270"/>
      <c r="SAM603" s="263"/>
      <c r="SAN603" s="271"/>
      <c r="SAO603" s="271"/>
      <c r="SAP603" s="271"/>
      <c r="SAQ603" s="271"/>
      <c r="SAR603" s="271"/>
      <c r="SAS603" s="395"/>
      <c r="SAT603" s="259"/>
      <c r="SAU603" s="259"/>
      <c r="SAV603" s="394"/>
      <c r="SAW603" s="394"/>
      <c r="SAX603" s="270"/>
      <c r="SAY603" s="263"/>
      <c r="SAZ603" s="271"/>
      <c r="SBA603" s="271"/>
      <c r="SBB603" s="271"/>
      <c r="SBC603" s="271"/>
      <c r="SBD603" s="271"/>
      <c r="SBE603" s="395"/>
      <c r="SBF603" s="259"/>
      <c r="SBG603" s="259"/>
      <c r="SBH603" s="394"/>
      <c r="SBI603" s="394"/>
      <c r="SBJ603" s="270"/>
      <c r="SBK603" s="263"/>
      <c r="SBL603" s="271"/>
      <c r="SBM603" s="271"/>
      <c r="SBN603" s="271"/>
      <c r="SBO603" s="271"/>
      <c r="SBP603" s="271"/>
      <c r="SBQ603" s="395"/>
      <c r="SBR603" s="259"/>
      <c r="SBS603" s="259"/>
      <c r="SBT603" s="394"/>
      <c r="SBU603" s="394"/>
      <c r="SBV603" s="270"/>
      <c r="SBW603" s="263"/>
      <c r="SBX603" s="271"/>
      <c r="SBY603" s="271"/>
      <c r="SBZ603" s="271"/>
      <c r="SCA603" s="271"/>
      <c r="SCB603" s="271"/>
      <c r="SCC603" s="395"/>
      <c r="SCD603" s="259"/>
      <c r="SCE603" s="259"/>
      <c r="SCF603" s="394"/>
      <c r="SCG603" s="394"/>
      <c r="SCH603" s="270"/>
      <c r="SCI603" s="263"/>
      <c r="SCJ603" s="271"/>
      <c r="SCK603" s="271"/>
      <c r="SCL603" s="271"/>
      <c r="SCM603" s="271"/>
      <c r="SCN603" s="271"/>
      <c r="SCO603" s="395"/>
      <c r="SCP603" s="259"/>
      <c r="SCQ603" s="259"/>
      <c r="SCR603" s="394"/>
      <c r="SCS603" s="394"/>
      <c r="SCT603" s="270"/>
      <c r="SCU603" s="263"/>
      <c r="SCV603" s="271"/>
      <c r="SCW603" s="271"/>
      <c r="SCX603" s="271"/>
      <c r="SCY603" s="271"/>
      <c r="SCZ603" s="271"/>
      <c r="SDA603" s="395"/>
      <c r="SDB603" s="259"/>
      <c r="SDC603" s="259"/>
      <c r="SDD603" s="394"/>
      <c r="SDE603" s="394"/>
      <c r="SDF603" s="270"/>
      <c r="SDG603" s="263"/>
      <c r="SDH603" s="271"/>
      <c r="SDI603" s="271"/>
      <c r="SDJ603" s="271"/>
      <c r="SDK603" s="271"/>
      <c r="SDL603" s="271"/>
      <c r="SDM603" s="395"/>
      <c r="SDN603" s="259"/>
      <c r="SDO603" s="259"/>
      <c r="SDP603" s="394"/>
      <c r="SDQ603" s="394"/>
      <c r="SDR603" s="270"/>
      <c r="SDS603" s="263"/>
      <c r="SDT603" s="271"/>
      <c r="SDU603" s="271"/>
      <c r="SDV603" s="271"/>
      <c r="SDW603" s="271"/>
      <c r="SDX603" s="271"/>
      <c r="SDY603" s="395"/>
      <c r="SDZ603" s="259"/>
      <c r="SEA603" s="259"/>
      <c r="SEB603" s="394"/>
      <c r="SEC603" s="394"/>
      <c r="SED603" s="270"/>
      <c r="SEE603" s="263"/>
      <c r="SEF603" s="271"/>
      <c r="SEG603" s="271"/>
      <c r="SEH603" s="271"/>
      <c r="SEI603" s="271"/>
      <c r="SEJ603" s="271"/>
      <c r="SEK603" s="395"/>
      <c r="SEL603" s="259"/>
      <c r="SEM603" s="259"/>
      <c r="SEN603" s="394"/>
      <c r="SEO603" s="394"/>
      <c r="SEP603" s="270"/>
      <c r="SEQ603" s="263"/>
      <c r="SER603" s="271"/>
      <c r="SES603" s="271"/>
      <c r="SET603" s="271"/>
      <c r="SEU603" s="271"/>
      <c r="SEV603" s="271"/>
      <c r="SEW603" s="395"/>
      <c r="SEX603" s="259"/>
      <c r="SEY603" s="259"/>
      <c r="SEZ603" s="394"/>
      <c r="SFA603" s="394"/>
      <c r="SFB603" s="270"/>
      <c r="SFC603" s="263"/>
      <c r="SFD603" s="271"/>
      <c r="SFE603" s="271"/>
      <c r="SFF603" s="271"/>
      <c r="SFG603" s="271"/>
      <c r="SFH603" s="271"/>
      <c r="SFI603" s="395"/>
      <c r="SFJ603" s="259"/>
      <c r="SFK603" s="259"/>
      <c r="SFL603" s="394"/>
      <c r="SFM603" s="394"/>
      <c r="SFN603" s="270"/>
      <c r="SFO603" s="263"/>
      <c r="SFP603" s="271"/>
      <c r="SFQ603" s="271"/>
      <c r="SFR603" s="271"/>
      <c r="SFS603" s="271"/>
      <c r="SFT603" s="271"/>
      <c r="SFU603" s="395"/>
      <c r="SFV603" s="259"/>
      <c r="SFW603" s="259"/>
      <c r="SFX603" s="394"/>
      <c r="SFY603" s="394"/>
      <c r="SFZ603" s="270"/>
      <c r="SGA603" s="263"/>
      <c r="SGB603" s="271"/>
      <c r="SGC603" s="271"/>
      <c r="SGD603" s="271"/>
      <c r="SGE603" s="271"/>
      <c r="SGF603" s="271"/>
      <c r="SGG603" s="395"/>
      <c r="SGH603" s="259"/>
      <c r="SGI603" s="259"/>
      <c r="SGJ603" s="394"/>
      <c r="SGK603" s="394"/>
      <c r="SGL603" s="270"/>
      <c r="SGM603" s="263"/>
      <c r="SGN603" s="271"/>
      <c r="SGO603" s="271"/>
      <c r="SGP603" s="271"/>
      <c r="SGQ603" s="271"/>
      <c r="SGR603" s="271"/>
      <c r="SGS603" s="395"/>
      <c r="SGT603" s="259"/>
      <c r="SGU603" s="259"/>
      <c r="SGV603" s="394"/>
      <c r="SGW603" s="394"/>
      <c r="SGX603" s="270"/>
      <c r="SGY603" s="263"/>
      <c r="SGZ603" s="271"/>
      <c r="SHA603" s="271"/>
      <c r="SHB603" s="271"/>
      <c r="SHC603" s="271"/>
      <c r="SHD603" s="271"/>
      <c r="SHE603" s="395"/>
      <c r="SHF603" s="259"/>
      <c r="SHG603" s="259"/>
      <c r="SHH603" s="394"/>
      <c r="SHI603" s="394"/>
      <c r="SHJ603" s="270"/>
      <c r="SHK603" s="263"/>
      <c r="SHL603" s="271"/>
      <c r="SHM603" s="271"/>
      <c r="SHN603" s="271"/>
      <c r="SHO603" s="271"/>
      <c r="SHP603" s="271"/>
      <c r="SHQ603" s="395"/>
      <c r="SHR603" s="259"/>
      <c r="SHS603" s="259"/>
      <c r="SHT603" s="394"/>
      <c r="SHU603" s="394"/>
      <c r="SHV603" s="270"/>
      <c r="SHW603" s="263"/>
      <c r="SHX603" s="271"/>
      <c r="SHY603" s="271"/>
      <c r="SHZ603" s="271"/>
      <c r="SIA603" s="271"/>
      <c r="SIB603" s="271"/>
      <c r="SIC603" s="395"/>
      <c r="SID603" s="259"/>
      <c r="SIE603" s="259"/>
      <c r="SIF603" s="394"/>
      <c r="SIG603" s="394"/>
      <c r="SIH603" s="270"/>
      <c r="SII603" s="263"/>
      <c r="SIJ603" s="271"/>
      <c r="SIK603" s="271"/>
      <c r="SIL603" s="271"/>
      <c r="SIM603" s="271"/>
      <c r="SIN603" s="271"/>
      <c r="SIO603" s="395"/>
      <c r="SIP603" s="259"/>
      <c r="SIQ603" s="259"/>
      <c r="SIR603" s="394"/>
      <c r="SIS603" s="394"/>
      <c r="SIT603" s="270"/>
      <c r="SIU603" s="263"/>
      <c r="SIV603" s="271"/>
      <c r="SIW603" s="271"/>
      <c r="SIX603" s="271"/>
      <c r="SIY603" s="271"/>
      <c r="SIZ603" s="271"/>
      <c r="SJA603" s="395"/>
      <c r="SJB603" s="259"/>
      <c r="SJC603" s="259"/>
      <c r="SJD603" s="394"/>
      <c r="SJE603" s="394"/>
      <c r="SJF603" s="270"/>
      <c r="SJG603" s="263"/>
      <c r="SJH603" s="271"/>
      <c r="SJI603" s="271"/>
      <c r="SJJ603" s="271"/>
      <c r="SJK603" s="271"/>
      <c r="SJL603" s="271"/>
      <c r="SJM603" s="395"/>
      <c r="SJN603" s="259"/>
      <c r="SJO603" s="259"/>
      <c r="SJP603" s="394"/>
      <c r="SJQ603" s="394"/>
      <c r="SJR603" s="270"/>
      <c r="SJS603" s="263"/>
      <c r="SJT603" s="271"/>
      <c r="SJU603" s="271"/>
      <c r="SJV603" s="271"/>
      <c r="SJW603" s="271"/>
      <c r="SJX603" s="271"/>
      <c r="SJY603" s="395"/>
      <c r="SJZ603" s="259"/>
      <c r="SKA603" s="259"/>
      <c r="SKB603" s="394"/>
      <c r="SKC603" s="394"/>
      <c r="SKD603" s="270"/>
      <c r="SKE603" s="263"/>
      <c r="SKF603" s="271"/>
      <c r="SKG603" s="271"/>
      <c r="SKH603" s="271"/>
      <c r="SKI603" s="271"/>
      <c r="SKJ603" s="271"/>
      <c r="SKK603" s="395"/>
      <c r="SKL603" s="259"/>
      <c r="SKM603" s="259"/>
      <c r="SKN603" s="394"/>
      <c r="SKO603" s="394"/>
      <c r="SKP603" s="270"/>
      <c r="SKQ603" s="263"/>
      <c r="SKR603" s="271"/>
      <c r="SKS603" s="271"/>
      <c r="SKT603" s="271"/>
      <c r="SKU603" s="271"/>
      <c r="SKV603" s="271"/>
      <c r="SKW603" s="395"/>
      <c r="SKX603" s="259"/>
      <c r="SKY603" s="259"/>
      <c r="SKZ603" s="394"/>
      <c r="SLA603" s="394"/>
      <c r="SLB603" s="270"/>
      <c r="SLC603" s="263"/>
      <c r="SLD603" s="271"/>
      <c r="SLE603" s="271"/>
      <c r="SLF603" s="271"/>
      <c r="SLG603" s="271"/>
      <c r="SLH603" s="271"/>
      <c r="SLI603" s="395"/>
      <c r="SLJ603" s="259"/>
      <c r="SLK603" s="259"/>
      <c r="SLL603" s="394"/>
      <c r="SLM603" s="394"/>
      <c r="SLN603" s="270"/>
      <c r="SLO603" s="263"/>
      <c r="SLP603" s="271"/>
      <c r="SLQ603" s="271"/>
      <c r="SLR603" s="271"/>
      <c r="SLS603" s="271"/>
      <c r="SLT603" s="271"/>
      <c r="SLU603" s="395"/>
      <c r="SLV603" s="259"/>
      <c r="SLW603" s="259"/>
      <c r="SLX603" s="394"/>
      <c r="SLY603" s="394"/>
      <c r="SLZ603" s="270"/>
      <c r="SMA603" s="263"/>
      <c r="SMB603" s="271"/>
      <c r="SMC603" s="271"/>
      <c r="SMD603" s="271"/>
      <c r="SME603" s="271"/>
      <c r="SMF603" s="271"/>
      <c r="SMG603" s="395"/>
      <c r="SMH603" s="259"/>
      <c r="SMI603" s="259"/>
      <c r="SMJ603" s="394"/>
      <c r="SMK603" s="394"/>
      <c r="SML603" s="270"/>
      <c r="SMM603" s="263"/>
      <c r="SMN603" s="271"/>
      <c r="SMO603" s="271"/>
      <c r="SMP603" s="271"/>
      <c r="SMQ603" s="271"/>
      <c r="SMR603" s="271"/>
      <c r="SMS603" s="395"/>
      <c r="SMT603" s="259"/>
      <c r="SMU603" s="259"/>
      <c r="SMV603" s="394"/>
      <c r="SMW603" s="394"/>
      <c r="SMX603" s="270"/>
      <c r="SMY603" s="263"/>
      <c r="SMZ603" s="271"/>
      <c r="SNA603" s="271"/>
      <c r="SNB603" s="271"/>
      <c r="SNC603" s="271"/>
      <c r="SND603" s="271"/>
      <c r="SNE603" s="395"/>
      <c r="SNF603" s="259"/>
      <c r="SNG603" s="259"/>
      <c r="SNH603" s="394"/>
      <c r="SNI603" s="394"/>
      <c r="SNJ603" s="270"/>
      <c r="SNK603" s="263"/>
      <c r="SNL603" s="271"/>
      <c r="SNM603" s="271"/>
      <c r="SNN603" s="271"/>
      <c r="SNO603" s="271"/>
      <c r="SNP603" s="271"/>
      <c r="SNQ603" s="395"/>
      <c r="SNR603" s="259"/>
      <c r="SNS603" s="259"/>
      <c r="SNT603" s="394"/>
      <c r="SNU603" s="394"/>
      <c r="SNV603" s="270"/>
      <c r="SNW603" s="263"/>
      <c r="SNX603" s="271"/>
      <c r="SNY603" s="271"/>
      <c r="SNZ603" s="271"/>
      <c r="SOA603" s="271"/>
      <c r="SOB603" s="271"/>
      <c r="SOC603" s="395"/>
      <c r="SOD603" s="259"/>
      <c r="SOE603" s="259"/>
      <c r="SOF603" s="394"/>
      <c r="SOG603" s="394"/>
      <c r="SOH603" s="270"/>
      <c r="SOI603" s="263"/>
      <c r="SOJ603" s="271"/>
      <c r="SOK603" s="271"/>
      <c r="SOL603" s="271"/>
      <c r="SOM603" s="271"/>
      <c r="SON603" s="271"/>
      <c r="SOO603" s="395"/>
      <c r="SOP603" s="259"/>
      <c r="SOQ603" s="259"/>
      <c r="SOR603" s="394"/>
      <c r="SOS603" s="394"/>
      <c r="SOT603" s="270"/>
      <c r="SOU603" s="263"/>
      <c r="SOV603" s="271"/>
      <c r="SOW603" s="271"/>
      <c r="SOX603" s="271"/>
      <c r="SOY603" s="271"/>
      <c r="SOZ603" s="271"/>
      <c r="SPA603" s="395"/>
      <c r="SPB603" s="259"/>
      <c r="SPC603" s="259"/>
      <c r="SPD603" s="394"/>
      <c r="SPE603" s="394"/>
      <c r="SPF603" s="270"/>
      <c r="SPG603" s="263"/>
      <c r="SPH603" s="271"/>
      <c r="SPI603" s="271"/>
      <c r="SPJ603" s="271"/>
      <c r="SPK603" s="271"/>
      <c r="SPL603" s="271"/>
      <c r="SPM603" s="395"/>
      <c r="SPN603" s="259"/>
      <c r="SPO603" s="259"/>
      <c r="SPP603" s="394"/>
      <c r="SPQ603" s="394"/>
      <c r="SPR603" s="270"/>
      <c r="SPS603" s="263"/>
      <c r="SPT603" s="271"/>
      <c r="SPU603" s="271"/>
      <c r="SPV603" s="271"/>
      <c r="SPW603" s="271"/>
      <c r="SPX603" s="271"/>
      <c r="SPY603" s="395"/>
      <c r="SPZ603" s="259"/>
      <c r="SQA603" s="259"/>
      <c r="SQB603" s="394"/>
      <c r="SQC603" s="394"/>
      <c r="SQD603" s="270"/>
      <c r="SQE603" s="263"/>
      <c r="SQF603" s="271"/>
      <c r="SQG603" s="271"/>
      <c r="SQH603" s="271"/>
      <c r="SQI603" s="271"/>
      <c r="SQJ603" s="271"/>
      <c r="SQK603" s="395"/>
      <c r="SQL603" s="259"/>
      <c r="SQM603" s="259"/>
      <c r="SQN603" s="394"/>
      <c r="SQO603" s="394"/>
      <c r="SQP603" s="270"/>
      <c r="SQQ603" s="263"/>
      <c r="SQR603" s="271"/>
      <c r="SQS603" s="271"/>
      <c r="SQT603" s="271"/>
      <c r="SQU603" s="271"/>
      <c r="SQV603" s="271"/>
      <c r="SQW603" s="395"/>
      <c r="SQX603" s="259"/>
      <c r="SQY603" s="259"/>
      <c r="SQZ603" s="394"/>
      <c r="SRA603" s="394"/>
      <c r="SRB603" s="270"/>
      <c r="SRC603" s="263"/>
      <c r="SRD603" s="271"/>
      <c r="SRE603" s="271"/>
      <c r="SRF603" s="271"/>
      <c r="SRG603" s="271"/>
      <c r="SRH603" s="271"/>
      <c r="SRI603" s="395"/>
      <c r="SRJ603" s="259"/>
      <c r="SRK603" s="259"/>
      <c r="SRL603" s="394"/>
      <c r="SRM603" s="394"/>
      <c r="SRN603" s="270"/>
      <c r="SRO603" s="263"/>
      <c r="SRP603" s="271"/>
      <c r="SRQ603" s="271"/>
      <c r="SRR603" s="271"/>
      <c r="SRS603" s="271"/>
      <c r="SRT603" s="271"/>
      <c r="SRU603" s="395"/>
      <c r="SRV603" s="259"/>
      <c r="SRW603" s="259"/>
      <c r="SRX603" s="394"/>
      <c r="SRY603" s="394"/>
      <c r="SRZ603" s="270"/>
      <c r="SSA603" s="263"/>
      <c r="SSB603" s="271"/>
      <c r="SSC603" s="271"/>
      <c r="SSD603" s="271"/>
      <c r="SSE603" s="271"/>
      <c r="SSF603" s="271"/>
      <c r="SSG603" s="395"/>
      <c r="SSH603" s="259"/>
      <c r="SSI603" s="259"/>
      <c r="SSJ603" s="394"/>
      <c r="SSK603" s="394"/>
      <c r="SSL603" s="270"/>
      <c r="SSM603" s="263"/>
      <c r="SSN603" s="271"/>
      <c r="SSO603" s="271"/>
      <c r="SSP603" s="271"/>
      <c r="SSQ603" s="271"/>
      <c r="SSR603" s="271"/>
      <c r="SSS603" s="395"/>
      <c r="SST603" s="259"/>
      <c r="SSU603" s="259"/>
      <c r="SSV603" s="394"/>
      <c r="SSW603" s="394"/>
      <c r="SSX603" s="270"/>
      <c r="SSY603" s="263"/>
      <c r="SSZ603" s="271"/>
      <c r="STA603" s="271"/>
      <c r="STB603" s="271"/>
      <c r="STC603" s="271"/>
      <c r="STD603" s="271"/>
      <c r="STE603" s="395"/>
      <c r="STF603" s="259"/>
      <c r="STG603" s="259"/>
      <c r="STH603" s="394"/>
      <c r="STI603" s="394"/>
      <c r="STJ603" s="270"/>
      <c r="STK603" s="263"/>
      <c r="STL603" s="271"/>
      <c r="STM603" s="271"/>
      <c r="STN603" s="271"/>
      <c r="STO603" s="271"/>
      <c r="STP603" s="271"/>
      <c r="STQ603" s="395"/>
      <c r="STR603" s="259"/>
      <c r="STS603" s="259"/>
      <c r="STT603" s="394"/>
      <c r="STU603" s="394"/>
      <c r="STV603" s="270"/>
      <c r="STW603" s="263"/>
      <c r="STX603" s="271"/>
      <c r="STY603" s="271"/>
      <c r="STZ603" s="271"/>
      <c r="SUA603" s="271"/>
      <c r="SUB603" s="271"/>
      <c r="SUC603" s="395"/>
      <c r="SUD603" s="259"/>
      <c r="SUE603" s="259"/>
      <c r="SUF603" s="394"/>
      <c r="SUG603" s="394"/>
      <c r="SUH603" s="270"/>
      <c r="SUI603" s="263"/>
      <c r="SUJ603" s="271"/>
      <c r="SUK603" s="271"/>
      <c r="SUL603" s="271"/>
      <c r="SUM603" s="271"/>
      <c r="SUN603" s="271"/>
      <c r="SUO603" s="395"/>
      <c r="SUP603" s="259"/>
      <c r="SUQ603" s="259"/>
      <c r="SUR603" s="394"/>
      <c r="SUS603" s="394"/>
      <c r="SUT603" s="270"/>
      <c r="SUU603" s="263"/>
      <c r="SUV603" s="271"/>
      <c r="SUW603" s="271"/>
      <c r="SUX603" s="271"/>
      <c r="SUY603" s="271"/>
      <c r="SUZ603" s="271"/>
      <c r="SVA603" s="395"/>
      <c r="SVB603" s="259"/>
      <c r="SVC603" s="259"/>
      <c r="SVD603" s="394"/>
      <c r="SVE603" s="394"/>
      <c r="SVF603" s="270"/>
      <c r="SVG603" s="263"/>
      <c r="SVH603" s="271"/>
      <c r="SVI603" s="271"/>
      <c r="SVJ603" s="271"/>
      <c r="SVK603" s="271"/>
      <c r="SVL603" s="271"/>
      <c r="SVM603" s="395"/>
      <c r="SVN603" s="259"/>
      <c r="SVO603" s="259"/>
      <c r="SVP603" s="394"/>
      <c r="SVQ603" s="394"/>
      <c r="SVR603" s="270"/>
      <c r="SVS603" s="263"/>
      <c r="SVT603" s="271"/>
      <c r="SVU603" s="271"/>
      <c r="SVV603" s="271"/>
      <c r="SVW603" s="271"/>
      <c r="SVX603" s="271"/>
      <c r="SVY603" s="395"/>
      <c r="SVZ603" s="259"/>
      <c r="SWA603" s="259"/>
      <c r="SWB603" s="394"/>
      <c r="SWC603" s="394"/>
      <c r="SWD603" s="270"/>
      <c r="SWE603" s="263"/>
      <c r="SWF603" s="271"/>
      <c r="SWG603" s="271"/>
      <c r="SWH603" s="271"/>
      <c r="SWI603" s="271"/>
      <c r="SWJ603" s="271"/>
      <c r="SWK603" s="395"/>
      <c r="SWL603" s="259"/>
      <c r="SWM603" s="259"/>
      <c r="SWN603" s="394"/>
      <c r="SWO603" s="394"/>
      <c r="SWP603" s="270"/>
      <c r="SWQ603" s="263"/>
      <c r="SWR603" s="271"/>
      <c r="SWS603" s="271"/>
      <c r="SWT603" s="271"/>
      <c r="SWU603" s="271"/>
      <c r="SWV603" s="271"/>
      <c r="SWW603" s="395"/>
      <c r="SWX603" s="259"/>
      <c r="SWY603" s="259"/>
      <c r="SWZ603" s="394"/>
      <c r="SXA603" s="394"/>
      <c r="SXB603" s="270"/>
      <c r="SXC603" s="263"/>
      <c r="SXD603" s="271"/>
      <c r="SXE603" s="271"/>
      <c r="SXF603" s="271"/>
      <c r="SXG603" s="271"/>
      <c r="SXH603" s="271"/>
      <c r="SXI603" s="395"/>
      <c r="SXJ603" s="259"/>
      <c r="SXK603" s="259"/>
      <c r="SXL603" s="394"/>
      <c r="SXM603" s="394"/>
      <c r="SXN603" s="270"/>
      <c r="SXO603" s="263"/>
      <c r="SXP603" s="271"/>
      <c r="SXQ603" s="271"/>
      <c r="SXR603" s="271"/>
      <c r="SXS603" s="271"/>
      <c r="SXT603" s="271"/>
      <c r="SXU603" s="395"/>
      <c r="SXV603" s="259"/>
      <c r="SXW603" s="259"/>
      <c r="SXX603" s="394"/>
      <c r="SXY603" s="394"/>
      <c r="SXZ603" s="270"/>
      <c r="SYA603" s="263"/>
      <c r="SYB603" s="271"/>
      <c r="SYC603" s="271"/>
      <c r="SYD603" s="271"/>
      <c r="SYE603" s="271"/>
      <c r="SYF603" s="271"/>
      <c r="SYG603" s="395"/>
      <c r="SYH603" s="259"/>
      <c r="SYI603" s="259"/>
      <c r="SYJ603" s="394"/>
      <c r="SYK603" s="394"/>
      <c r="SYL603" s="270"/>
      <c r="SYM603" s="263"/>
      <c r="SYN603" s="271"/>
      <c r="SYO603" s="271"/>
      <c r="SYP603" s="271"/>
      <c r="SYQ603" s="271"/>
      <c r="SYR603" s="271"/>
      <c r="SYS603" s="395"/>
      <c r="SYT603" s="259"/>
      <c r="SYU603" s="259"/>
      <c r="SYV603" s="394"/>
      <c r="SYW603" s="394"/>
      <c r="SYX603" s="270"/>
      <c r="SYY603" s="263"/>
      <c r="SYZ603" s="271"/>
      <c r="SZA603" s="271"/>
      <c r="SZB603" s="271"/>
      <c r="SZC603" s="271"/>
      <c r="SZD603" s="271"/>
      <c r="SZE603" s="395"/>
      <c r="SZF603" s="259"/>
      <c r="SZG603" s="259"/>
      <c r="SZH603" s="394"/>
      <c r="SZI603" s="394"/>
      <c r="SZJ603" s="270"/>
      <c r="SZK603" s="263"/>
      <c r="SZL603" s="271"/>
      <c r="SZM603" s="271"/>
      <c r="SZN603" s="271"/>
      <c r="SZO603" s="271"/>
      <c r="SZP603" s="271"/>
      <c r="SZQ603" s="395"/>
      <c r="SZR603" s="259"/>
      <c r="SZS603" s="259"/>
      <c r="SZT603" s="394"/>
      <c r="SZU603" s="394"/>
      <c r="SZV603" s="270"/>
      <c r="SZW603" s="263"/>
      <c r="SZX603" s="271"/>
      <c r="SZY603" s="271"/>
      <c r="SZZ603" s="271"/>
      <c r="TAA603" s="271"/>
      <c r="TAB603" s="271"/>
      <c r="TAC603" s="395"/>
      <c r="TAD603" s="259"/>
      <c r="TAE603" s="259"/>
      <c r="TAF603" s="394"/>
      <c r="TAG603" s="394"/>
      <c r="TAH603" s="270"/>
      <c r="TAI603" s="263"/>
      <c r="TAJ603" s="271"/>
      <c r="TAK603" s="271"/>
      <c r="TAL603" s="271"/>
      <c r="TAM603" s="271"/>
      <c r="TAN603" s="271"/>
      <c r="TAO603" s="395"/>
      <c r="TAP603" s="259"/>
      <c r="TAQ603" s="259"/>
      <c r="TAR603" s="394"/>
      <c r="TAS603" s="394"/>
      <c r="TAT603" s="270"/>
      <c r="TAU603" s="263"/>
      <c r="TAV603" s="271"/>
      <c r="TAW603" s="271"/>
      <c r="TAX603" s="271"/>
      <c r="TAY603" s="271"/>
      <c r="TAZ603" s="271"/>
      <c r="TBA603" s="395"/>
      <c r="TBB603" s="259"/>
      <c r="TBC603" s="259"/>
      <c r="TBD603" s="394"/>
      <c r="TBE603" s="394"/>
      <c r="TBF603" s="270"/>
      <c r="TBG603" s="263"/>
      <c r="TBH603" s="271"/>
      <c r="TBI603" s="271"/>
      <c r="TBJ603" s="271"/>
      <c r="TBK603" s="271"/>
      <c r="TBL603" s="271"/>
      <c r="TBM603" s="395"/>
      <c r="TBN603" s="259"/>
      <c r="TBO603" s="259"/>
      <c r="TBP603" s="394"/>
      <c r="TBQ603" s="394"/>
      <c r="TBR603" s="270"/>
      <c r="TBS603" s="263"/>
      <c r="TBT603" s="271"/>
      <c r="TBU603" s="271"/>
      <c r="TBV603" s="271"/>
      <c r="TBW603" s="271"/>
      <c r="TBX603" s="271"/>
      <c r="TBY603" s="395"/>
      <c r="TBZ603" s="259"/>
      <c r="TCA603" s="259"/>
      <c r="TCB603" s="394"/>
      <c r="TCC603" s="394"/>
      <c r="TCD603" s="270"/>
      <c r="TCE603" s="263"/>
      <c r="TCF603" s="271"/>
      <c r="TCG603" s="271"/>
      <c r="TCH603" s="271"/>
      <c r="TCI603" s="271"/>
      <c r="TCJ603" s="271"/>
      <c r="TCK603" s="395"/>
      <c r="TCL603" s="259"/>
      <c r="TCM603" s="259"/>
      <c r="TCN603" s="394"/>
      <c r="TCO603" s="394"/>
      <c r="TCP603" s="270"/>
      <c r="TCQ603" s="263"/>
      <c r="TCR603" s="271"/>
      <c r="TCS603" s="271"/>
      <c r="TCT603" s="271"/>
      <c r="TCU603" s="271"/>
      <c r="TCV603" s="271"/>
      <c r="TCW603" s="395"/>
      <c r="TCX603" s="259"/>
      <c r="TCY603" s="259"/>
      <c r="TCZ603" s="394"/>
      <c r="TDA603" s="394"/>
      <c r="TDB603" s="270"/>
      <c r="TDC603" s="263"/>
      <c r="TDD603" s="271"/>
      <c r="TDE603" s="271"/>
      <c r="TDF603" s="271"/>
      <c r="TDG603" s="271"/>
      <c r="TDH603" s="271"/>
      <c r="TDI603" s="395"/>
      <c r="TDJ603" s="259"/>
      <c r="TDK603" s="259"/>
      <c r="TDL603" s="394"/>
      <c r="TDM603" s="394"/>
      <c r="TDN603" s="270"/>
      <c r="TDO603" s="263"/>
      <c r="TDP603" s="271"/>
      <c r="TDQ603" s="271"/>
      <c r="TDR603" s="271"/>
      <c r="TDS603" s="271"/>
      <c r="TDT603" s="271"/>
      <c r="TDU603" s="395"/>
      <c r="TDV603" s="259"/>
      <c r="TDW603" s="259"/>
      <c r="TDX603" s="394"/>
      <c r="TDY603" s="394"/>
      <c r="TDZ603" s="270"/>
      <c r="TEA603" s="263"/>
      <c r="TEB603" s="271"/>
      <c r="TEC603" s="271"/>
      <c r="TED603" s="271"/>
      <c r="TEE603" s="271"/>
      <c r="TEF603" s="271"/>
      <c r="TEG603" s="395"/>
      <c r="TEH603" s="259"/>
      <c r="TEI603" s="259"/>
      <c r="TEJ603" s="394"/>
      <c r="TEK603" s="394"/>
      <c r="TEL603" s="270"/>
      <c r="TEM603" s="263"/>
      <c r="TEN603" s="271"/>
      <c r="TEO603" s="271"/>
      <c r="TEP603" s="271"/>
      <c r="TEQ603" s="271"/>
      <c r="TER603" s="271"/>
      <c r="TES603" s="395"/>
      <c r="TET603" s="259"/>
      <c r="TEU603" s="259"/>
      <c r="TEV603" s="394"/>
      <c r="TEW603" s="394"/>
      <c r="TEX603" s="270"/>
      <c r="TEY603" s="263"/>
      <c r="TEZ603" s="271"/>
      <c r="TFA603" s="271"/>
      <c r="TFB603" s="271"/>
      <c r="TFC603" s="271"/>
      <c r="TFD603" s="271"/>
      <c r="TFE603" s="395"/>
      <c r="TFF603" s="259"/>
      <c r="TFG603" s="259"/>
      <c r="TFH603" s="394"/>
      <c r="TFI603" s="394"/>
      <c r="TFJ603" s="270"/>
      <c r="TFK603" s="263"/>
      <c r="TFL603" s="271"/>
      <c r="TFM603" s="271"/>
      <c r="TFN603" s="271"/>
      <c r="TFO603" s="271"/>
      <c r="TFP603" s="271"/>
      <c r="TFQ603" s="395"/>
      <c r="TFR603" s="259"/>
      <c r="TFS603" s="259"/>
      <c r="TFT603" s="394"/>
      <c r="TFU603" s="394"/>
      <c r="TFV603" s="270"/>
      <c r="TFW603" s="263"/>
      <c r="TFX603" s="271"/>
      <c r="TFY603" s="271"/>
      <c r="TFZ603" s="271"/>
      <c r="TGA603" s="271"/>
      <c r="TGB603" s="271"/>
      <c r="TGC603" s="395"/>
      <c r="TGD603" s="259"/>
      <c r="TGE603" s="259"/>
      <c r="TGF603" s="394"/>
      <c r="TGG603" s="394"/>
      <c r="TGH603" s="270"/>
      <c r="TGI603" s="263"/>
      <c r="TGJ603" s="271"/>
      <c r="TGK603" s="271"/>
      <c r="TGL603" s="271"/>
      <c r="TGM603" s="271"/>
      <c r="TGN603" s="271"/>
      <c r="TGO603" s="395"/>
      <c r="TGP603" s="259"/>
      <c r="TGQ603" s="259"/>
      <c r="TGR603" s="394"/>
      <c r="TGS603" s="394"/>
      <c r="TGT603" s="270"/>
      <c r="TGU603" s="263"/>
      <c r="TGV603" s="271"/>
      <c r="TGW603" s="271"/>
      <c r="TGX603" s="271"/>
      <c r="TGY603" s="271"/>
      <c r="TGZ603" s="271"/>
      <c r="THA603" s="395"/>
      <c r="THB603" s="259"/>
      <c r="THC603" s="259"/>
      <c r="THD603" s="394"/>
      <c r="THE603" s="394"/>
      <c r="THF603" s="270"/>
      <c r="THG603" s="263"/>
      <c r="THH603" s="271"/>
      <c r="THI603" s="271"/>
      <c r="THJ603" s="271"/>
      <c r="THK603" s="271"/>
      <c r="THL603" s="271"/>
      <c r="THM603" s="395"/>
      <c r="THN603" s="259"/>
      <c r="THO603" s="259"/>
      <c r="THP603" s="394"/>
      <c r="THQ603" s="394"/>
      <c r="THR603" s="270"/>
      <c r="THS603" s="263"/>
      <c r="THT603" s="271"/>
      <c r="THU603" s="271"/>
      <c r="THV603" s="271"/>
      <c r="THW603" s="271"/>
      <c r="THX603" s="271"/>
      <c r="THY603" s="395"/>
      <c r="THZ603" s="259"/>
      <c r="TIA603" s="259"/>
      <c r="TIB603" s="394"/>
      <c r="TIC603" s="394"/>
      <c r="TID603" s="270"/>
      <c r="TIE603" s="263"/>
      <c r="TIF603" s="271"/>
      <c r="TIG603" s="271"/>
      <c r="TIH603" s="271"/>
      <c r="TII603" s="271"/>
      <c r="TIJ603" s="271"/>
      <c r="TIK603" s="395"/>
      <c r="TIL603" s="259"/>
      <c r="TIM603" s="259"/>
      <c r="TIN603" s="394"/>
      <c r="TIO603" s="394"/>
      <c r="TIP603" s="270"/>
      <c r="TIQ603" s="263"/>
      <c r="TIR603" s="271"/>
      <c r="TIS603" s="271"/>
      <c r="TIT603" s="271"/>
      <c r="TIU603" s="271"/>
      <c r="TIV603" s="271"/>
      <c r="TIW603" s="395"/>
      <c r="TIX603" s="259"/>
      <c r="TIY603" s="259"/>
      <c r="TIZ603" s="394"/>
      <c r="TJA603" s="394"/>
      <c r="TJB603" s="270"/>
      <c r="TJC603" s="263"/>
      <c r="TJD603" s="271"/>
      <c r="TJE603" s="271"/>
      <c r="TJF603" s="271"/>
      <c r="TJG603" s="271"/>
      <c r="TJH603" s="271"/>
      <c r="TJI603" s="395"/>
      <c r="TJJ603" s="259"/>
      <c r="TJK603" s="259"/>
      <c r="TJL603" s="394"/>
      <c r="TJM603" s="394"/>
      <c r="TJN603" s="270"/>
      <c r="TJO603" s="263"/>
      <c r="TJP603" s="271"/>
      <c r="TJQ603" s="271"/>
      <c r="TJR603" s="271"/>
      <c r="TJS603" s="271"/>
      <c r="TJT603" s="271"/>
      <c r="TJU603" s="395"/>
      <c r="TJV603" s="259"/>
      <c r="TJW603" s="259"/>
      <c r="TJX603" s="394"/>
      <c r="TJY603" s="394"/>
      <c r="TJZ603" s="270"/>
      <c r="TKA603" s="263"/>
      <c r="TKB603" s="271"/>
      <c r="TKC603" s="271"/>
      <c r="TKD603" s="271"/>
      <c r="TKE603" s="271"/>
      <c r="TKF603" s="271"/>
      <c r="TKG603" s="395"/>
      <c r="TKH603" s="259"/>
      <c r="TKI603" s="259"/>
      <c r="TKJ603" s="394"/>
      <c r="TKK603" s="394"/>
      <c r="TKL603" s="270"/>
      <c r="TKM603" s="263"/>
      <c r="TKN603" s="271"/>
      <c r="TKO603" s="271"/>
      <c r="TKP603" s="271"/>
      <c r="TKQ603" s="271"/>
      <c r="TKR603" s="271"/>
      <c r="TKS603" s="395"/>
      <c r="TKT603" s="259"/>
      <c r="TKU603" s="259"/>
      <c r="TKV603" s="394"/>
      <c r="TKW603" s="394"/>
      <c r="TKX603" s="270"/>
      <c r="TKY603" s="263"/>
      <c r="TKZ603" s="271"/>
      <c r="TLA603" s="271"/>
      <c r="TLB603" s="271"/>
      <c r="TLC603" s="271"/>
      <c r="TLD603" s="271"/>
      <c r="TLE603" s="395"/>
      <c r="TLF603" s="259"/>
      <c r="TLG603" s="259"/>
      <c r="TLH603" s="394"/>
      <c r="TLI603" s="394"/>
      <c r="TLJ603" s="270"/>
      <c r="TLK603" s="263"/>
      <c r="TLL603" s="271"/>
      <c r="TLM603" s="271"/>
      <c r="TLN603" s="271"/>
      <c r="TLO603" s="271"/>
      <c r="TLP603" s="271"/>
      <c r="TLQ603" s="395"/>
      <c r="TLR603" s="259"/>
      <c r="TLS603" s="259"/>
      <c r="TLT603" s="394"/>
      <c r="TLU603" s="394"/>
      <c r="TLV603" s="270"/>
      <c r="TLW603" s="263"/>
      <c r="TLX603" s="271"/>
      <c r="TLY603" s="271"/>
      <c r="TLZ603" s="271"/>
      <c r="TMA603" s="271"/>
      <c r="TMB603" s="271"/>
      <c r="TMC603" s="395"/>
      <c r="TMD603" s="259"/>
      <c r="TME603" s="259"/>
      <c r="TMF603" s="394"/>
      <c r="TMG603" s="394"/>
      <c r="TMH603" s="270"/>
      <c r="TMI603" s="263"/>
      <c r="TMJ603" s="271"/>
      <c r="TMK603" s="271"/>
      <c r="TML603" s="271"/>
      <c r="TMM603" s="271"/>
      <c r="TMN603" s="271"/>
      <c r="TMO603" s="395"/>
      <c r="TMP603" s="259"/>
      <c r="TMQ603" s="259"/>
      <c r="TMR603" s="394"/>
      <c r="TMS603" s="394"/>
      <c r="TMT603" s="270"/>
      <c r="TMU603" s="263"/>
      <c r="TMV603" s="271"/>
      <c r="TMW603" s="271"/>
      <c r="TMX603" s="271"/>
      <c r="TMY603" s="271"/>
      <c r="TMZ603" s="271"/>
      <c r="TNA603" s="395"/>
      <c r="TNB603" s="259"/>
      <c r="TNC603" s="259"/>
      <c r="TND603" s="394"/>
      <c r="TNE603" s="394"/>
      <c r="TNF603" s="270"/>
      <c r="TNG603" s="263"/>
      <c r="TNH603" s="271"/>
      <c r="TNI603" s="271"/>
      <c r="TNJ603" s="271"/>
      <c r="TNK603" s="271"/>
      <c r="TNL603" s="271"/>
      <c r="TNM603" s="395"/>
      <c r="TNN603" s="259"/>
      <c r="TNO603" s="259"/>
      <c r="TNP603" s="394"/>
      <c r="TNQ603" s="394"/>
      <c r="TNR603" s="270"/>
      <c r="TNS603" s="263"/>
      <c r="TNT603" s="271"/>
      <c r="TNU603" s="271"/>
      <c r="TNV603" s="271"/>
      <c r="TNW603" s="271"/>
      <c r="TNX603" s="271"/>
      <c r="TNY603" s="395"/>
      <c r="TNZ603" s="259"/>
      <c r="TOA603" s="259"/>
      <c r="TOB603" s="394"/>
      <c r="TOC603" s="394"/>
      <c r="TOD603" s="270"/>
      <c r="TOE603" s="263"/>
      <c r="TOF603" s="271"/>
      <c r="TOG603" s="271"/>
      <c r="TOH603" s="271"/>
      <c r="TOI603" s="271"/>
      <c r="TOJ603" s="271"/>
      <c r="TOK603" s="395"/>
      <c r="TOL603" s="259"/>
      <c r="TOM603" s="259"/>
      <c r="TON603" s="394"/>
      <c r="TOO603" s="394"/>
      <c r="TOP603" s="270"/>
      <c r="TOQ603" s="263"/>
      <c r="TOR603" s="271"/>
      <c r="TOS603" s="271"/>
      <c r="TOT603" s="271"/>
      <c r="TOU603" s="271"/>
      <c r="TOV603" s="271"/>
      <c r="TOW603" s="395"/>
      <c r="TOX603" s="259"/>
      <c r="TOY603" s="259"/>
      <c r="TOZ603" s="394"/>
      <c r="TPA603" s="394"/>
      <c r="TPB603" s="270"/>
      <c r="TPC603" s="263"/>
      <c r="TPD603" s="271"/>
      <c r="TPE603" s="271"/>
      <c r="TPF603" s="271"/>
      <c r="TPG603" s="271"/>
      <c r="TPH603" s="271"/>
      <c r="TPI603" s="395"/>
      <c r="TPJ603" s="259"/>
      <c r="TPK603" s="259"/>
      <c r="TPL603" s="394"/>
      <c r="TPM603" s="394"/>
      <c r="TPN603" s="270"/>
      <c r="TPO603" s="263"/>
      <c r="TPP603" s="271"/>
      <c r="TPQ603" s="271"/>
      <c r="TPR603" s="271"/>
      <c r="TPS603" s="271"/>
      <c r="TPT603" s="271"/>
      <c r="TPU603" s="395"/>
      <c r="TPV603" s="259"/>
      <c r="TPW603" s="259"/>
      <c r="TPX603" s="394"/>
      <c r="TPY603" s="394"/>
      <c r="TPZ603" s="270"/>
      <c r="TQA603" s="263"/>
      <c r="TQB603" s="271"/>
      <c r="TQC603" s="271"/>
      <c r="TQD603" s="271"/>
      <c r="TQE603" s="271"/>
      <c r="TQF603" s="271"/>
      <c r="TQG603" s="395"/>
      <c r="TQH603" s="259"/>
      <c r="TQI603" s="259"/>
      <c r="TQJ603" s="394"/>
      <c r="TQK603" s="394"/>
      <c r="TQL603" s="270"/>
      <c r="TQM603" s="263"/>
      <c r="TQN603" s="271"/>
      <c r="TQO603" s="271"/>
      <c r="TQP603" s="271"/>
      <c r="TQQ603" s="271"/>
      <c r="TQR603" s="271"/>
      <c r="TQS603" s="395"/>
      <c r="TQT603" s="259"/>
      <c r="TQU603" s="259"/>
      <c r="TQV603" s="394"/>
      <c r="TQW603" s="394"/>
      <c r="TQX603" s="270"/>
      <c r="TQY603" s="263"/>
      <c r="TQZ603" s="271"/>
      <c r="TRA603" s="271"/>
      <c r="TRB603" s="271"/>
      <c r="TRC603" s="271"/>
      <c r="TRD603" s="271"/>
      <c r="TRE603" s="395"/>
      <c r="TRF603" s="259"/>
      <c r="TRG603" s="259"/>
      <c r="TRH603" s="394"/>
      <c r="TRI603" s="394"/>
      <c r="TRJ603" s="270"/>
      <c r="TRK603" s="263"/>
      <c r="TRL603" s="271"/>
      <c r="TRM603" s="271"/>
      <c r="TRN603" s="271"/>
      <c r="TRO603" s="271"/>
      <c r="TRP603" s="271"/>
      <c r="TRQ603" s="395"/>
      <c r="TRR603" s="259"/>
      <c r="TRS603" s="259"/>
      <c r="TRT603" s="394"/>
      <c r="TRU603" s="394"/>
      <c r="TRV603" s="270"/>
      <c r="TRW603" s="263"/>
      <c r="TRX603" s="271"/>
      <c r="TRY603" s="271"/>
      <c r="TRZ603" s="271"/>
      <c r="TSA603" s="271"/>
      <c r="TSB603" s="271"/>
      <c r="TSC603" s="395"/>
      <c r="TSD603" s="259"/>
      <c r="TSE603" s="259"/>
      <c r="TSF603" s="394"/>
      <c r="TSG603" s="394"/>
      <c r="TSH603" s="270"/>
      <c r="TSI603" s="263"/>
      <c r="TSJ603" s="271"/>
      <c r="TSK603" s="271"/>
      <c r="TSL603" s="271"/>
      <c r="TSM603" s="271"/>
      <c r="TSN603" s="271"/>
      <c r="TSO603" s="395"/>
      <c r="TSP603" s="259"/>
      <c r="TSQ603" s="259"/>
      <c r="TSR603" s="394"/>
      <c r="TSS603" s="394"/>
      <c r="TST603" s="270"/>
      <c r="TSU603" s="263"/>
      <c r="TSV603" s="271"/>
      <c r="TSW603" s="271"/>
      <c r="TSX603" s="271"/>
      <c r="TSY603" s="271"/>
      <c r="TSZ603" s="271"/>
      <c r="TTA603" s="395"/>
      <c r="TTB603" s="259"/>
      <c r="TTC603" s="259"/>
      <c r="TTD603" s="394"/>
      <c r="TTE603" s="394"/>
      <c r="TTF603" s="270"/>
      <c r="TTG603" s="263"/>
      <c r="TTH603" s="271"/>
      <c r="TTI603" s="271"/>
      <c r="TTJ603" s="271"/>
      <c r="TTK603" s="271"/>
      <c r="TTL603" s="271"/>
      <c r="TTM603" s="395"/>
      <c r="TTN603" s="259"/>
      <c r="TTO603" s="259"/>
      <c r="TTP603" s="394"/>
      <c r="TTQ603" s="394"/>
      <c r="TTR603" s="270"/>
      <c r="TTS603" s="263"/>
      <c r="TTT603" s="271"/>
      <c r="TTU603" s="271"/>
      <c r="TTV603" s="271"/>
      <c r="TTW603" s="271"/>
      <c r="TTX603" s="271"/>
      <c r="TTY603" s="395"/>
      <c r="TTZ603" s="259"/>
      <c r="TUA603" s="259"/>
      <c r="TUB603" s="394"/>
      <c r="TUC603" s="394"/>
      <c r="TUD603" s="270"/>
      <c r="TUE603" s="263"/>
      <c r="TUF603" s="271"/>
      <c r="TUG603" s="271"/>
      <c r="TUH603" s="271"/>
      <c r="TUI603" s="271"/>
      <c r="TUJ603" s="271"/>
      <c r="TUK603" s="395"/>
      <c r="TUL603" s="259"/>
      <c r="TUM603" s="259"/>
      <c r="TUN603" s="394"/>
      <c r="TUO603" s="394"/>
      <c r="TUP603" s="270"/>
      <c r="TUQ603" s="263"/>
      <c r="TUR603" s="271"/>
      <c r="TUS603" s="271"/>
      <c r="TUT603" s="271"/>
      <c r="TUU603" s="271"/>
      <c r="TUV603" s="271"/>
      <c r="TUW603" s="395"/>
      <c r="TUX603" s="259"/>
      <c r="TUY603" s="259"/>
      <c r="TUZ603" s="394"/>
      <c r="TVA603" s="394"/>
      <c r="TVB603" s="270"/>
      <c r="TVC603" s="263"/>
      <c r="TVD603" s="271"/>
      <c r="TVE603" s="271"/>
      <c r="TVF603" s="271"/>
      <c r="TVG603" s="271"/>
      <c r="TVH603" s="271"/>
      <c r="TVI603" s="395"/>
      <c r="TVJ603" s="259"/>
      <c r="TVK603" s="259"/>
      <c r="TVL603" s="394"/>
      <c r="TVM603" s="394"/>
      <c r="TVN603" s="270"/>
      <c r="TVO603" s="263"/>
      <c r="TVP603" s="271"/>
      <c r="TVQ603" s="271"/>
      <c r="TVR603" s="271"/>
      <c r="TVS603" s="271"/>
      <c r="TVT603" s="271"/>
      <c r="TVU603" s="395"/>
      <c r="TVV603" s="259"/>
      <c r="TVW603" s="259"/>
      <c r="TVX603" s="394"/>
      <c r="TVY603" s="394"/>
      <c r="TVZ603" s="270"/>
      <c r="TWA603" s="263"/>
      <c r="TWB603" s="271"/>
      <c r="TWC603" s="271"/>
      <c r="TWD603" s="271"/>
      <c r="TWE603" s="271"/>
      <c r="TWF603" s="271"/>
      <c r="TWG603" s="395"/>
      <c r="TWH603" s="259"/>
      <c r="TWI603" s="259"/>
      <c r="TWJ603" s="394"/>
      <c r="TWK603" s="394"/>
      <c r="TWL603" s="270"/>
      <c r="TWM603" s="263"/>
      <c r="TWN603" s="271"/>
      <c r="TWO603" s="271"/>
      <c r="TWP603" s="271"/>
      <c r="TWQ603" s="271"/>
      <c r="TWR603" s="271"/>
      <c r="TWS603" s="395"/>
      <c r="TWT603" s="259"/>
      <c r="TWU603" s="259"/>
      <c r="TWV603" s="394"/>
      <c r="TWW603" s="394"/>
      <c r="TWX603" s="270"/>
      <c r="TWY603" s="263"/>
      <c r="TWZ603" s="271"/>
      <c r="TXA603" s="271"/>
      <c r="TXB603" s="271"/>
      <c r="TXC603" s="271"/>
      <c r="TXD603" s="271"/>
      <c r="TXE603" s="395"/>
      <c r="TXF603" s="259"/>
      <c r="TXG603" s="259"/>
      <c r="TXH603" s="394"/>
      <c r="TXI603" s="394"/>
      <c r="TXJ603" s="270"/>
      <c r="TXK603" s="263"/>
      <c r="TXL603" s="271"/>
      <c r="TXM603" s="271"/>
      <c r="TXN603" s="271"/>
      <c r="TXO603" s="271"/>
      <c r="TXP603" s="271"/>
      <c r="TXQ603" s="395"/>
      <c r="TXR603" s="259"/>
      <c r="TXS603" s="259"/>
      <c r="TXT603" s="394"/>
      <c r="TXU603" s="394"/>
      <c r="TXV603" s="270"/>
      <c r="TXW603" s="263"/>
      <c r="TXX603" s="271"/>
      <c r="TXY603" s="271"/>
      <c r="TXZ603" s="271"/>
      <c r="TYA603" s="271"/>
      <c r="TYB603" s="271"/>
      <c r="TYC603" s="395"/>
      <c r="TYD603" s="259"/>
      <c r="TYE603" s="259"/>
      <c r="TYF603" s="394"/>
      <c r="TYG603" s="394"/>
      <c r="TYH603" s="270"/>
      <c r="TYI603" s="263"/>
      <c r="TYJ603" s="271"/>
      <c r="TYK603" s="271"/>
      <c r="TYL603" s="271"/>
      <c r="TYM603" s="271"/>
      <c r="TYN603" s="271"/>
      <c r="TYO603" s="395"/>
      <c r="TYP603" s="259"/>
      <c r="TYQ603" s="259"/>
      <c r="TYR603" s="394"/>
      <c r="TYS603" s="394"/>
      <c r="TYT603" s="270"/>
      <c r="TYU603" s="263"/>
      <c r="TYV603" s="271"/>
      <c r="TYW603" s="271"/>
      <c r="TYX603" s="271"/>
      <c r="TYY603" s="271"/>
      <c r="TYZ603" s="271"/>
      <c r="TZA603" s="395"/>
      <c r="TZB603" s="259"/>
      <c r="TZC603" s="259"/>
      <c r="TZD603" s="394"/>
      <c r="TZE603" s="394"/>
      <c r="TZF603" s="270"/>
      <c r="TZG603" s="263"/>
      <c r="TZH603" s="271"/>
      <c r="TZI603" s="271"/>
      <c r="TZJ603" s="271"/>
      <c r="TZK603" s="271"/>
      <c r="TZL603" s="271"/>
      <c r="TZM603" s="395"/>
      <c r="TZN603" s="259"/>
      <c r="TZO603" s="259"/>
      <c r="TZP603" s="394"/>
      <c r="TZQ603" s="394"/>
      <c r="TZR603" s="270"/>
      <c r="TZS603" s="263"/>
      <c r="TZT603" s="271"/>
      <c r="TZU603" s="271"/>
      <c r="TZV603" s="271"/>
      <c r="TZW603" s="271"/>
      <c r="TZX603" s="271"/>
      <c r="TZY603" s="395"/>
      <c r="TZZ603" s="259"/>
      <c r="UAA603" s="259"/>
      <c r="UAB603" s="394"/>
      <c r="UAC603" s="394"/>
      <c r="UAD603" s="270"/>
      <c r="UAE603" s="263"/>
      <c r="UAF603" s="271"/>
      <c r="UAG603" s="271"/>
      <c r="UAH603" s="271"/>
      <c r="UAI603" s="271"/>
      <c r="UAJ603" s="271"/>
      <c r="UAK603" s="395"/>
      <c r="UAL603" s="259"/>
      <c r="UAM603" s="259"/>
      <c r="UAN603" s="394"/>
      <c r="UAO603" s="394"/>
      <c r="UAP603" s="270"/>
      <c r="UAQ603" s="263"/>
      <c r="UAR603" s="271"/>
      <c r="UAS603" s="271"/>
      <c r="UAT603" s="271"/>
      <c r="UAU603" s="271"/>
      <c r="UAV603" s="271"/>
      <c r="UAW603" s="395"/>
      <c r="UAX603" s="259"/>
      <c r="UAY603" s="259"/>
      <c r="UAZ603" s="394"/>
      <c r="UBA603" s="394"/>
      <c r="UBB603" s="270"/>
      <c r="UBC603" s="263"/>
      <c r="UBD603" s="271"/>
      <c r="UBE603" s="271"/>
      <c r="UBF603" s="271"/>
      <c r="UBG603" s="271"/>
      <c r="UBH603" s="271"/>
      <c r="UBI603" s="395"/>
      <c r="UBJ603" s="259"/>
      <c r="UBK603" s="259"/>
      <c r="UBL603" s="394"/>
      <c r="UBM603" s="394"/>
      <c r="UBN603" s="270"/>
      <c r="UBO603" s="263"/>
      <c r="UBP603" s="271"/>
      <c r="UBQ603" s="271"/>
      <c r="UBR603" s="271"/>
      <c r="UBS603" s="271"/>
      <c r="UBT603" s="271"/>
      <c r="UBU603" s="395"/>
      <c r="UBV603" s="259"/>
      <c r="UBW603" s="259"/>
      <c r="UBX603" s="394"/>
      <c r="UBY603" s="394"/>
      <c r="UBZ603" s="270"/>
      <c r="UCA603" s="263"/>
      <c r="UCB603" s="271"/>
      <c r="UCC603" s="271"/>
      <c r="UCD603" s="271"/>
      <c r="UCE603" s="271"/>
      <c r="UCF603" s="271"/>
      <c r="UCG603" s="395"/>
      <c r="UCH603" s="259"/>
      <c r="UCI603" s="259"/>
      <c r="UCJ603" s="394"/>
      <c r="UCK603" s="394"/>
      <c r="UCL603" s="270"/>
      <c r="UCM603" s="263"/>
      <c r="UCN603" s="271"/>
      <c r="UCO603" s="271"/>
      <c r="UCP603" s="271"/>
      <c r="UCQ603" s="271"/>
      <c r="UCR603" s="271"/>
      <c r="UCS603" s="395"/>
      <c r="UCT603" s="259"/>
      <c r="UCU603" s="259"/>
      <c r="UCV603" s="394"/>
      <c r="UCW603" s="394"/>
      <c r="UCX603" s="270"/>
      <c r="UCY603" s="263"/>
      <c r="UCZ603" s="271"/>
      <c r="UDA603" s="271"/>
      <c r="UDB603" s="271"/>
      <c r="UDC603" s="271"/>
      <c r="UDD603" s="271"/>
      <c r="UDE603" s="395"/>
      <c r="UDF603" s="259"/>
      <c r="UDG603" s="259"/>
      <c r="UDH603" s="394"/>
      <c r="UDI603" s="394"/>
      <c r="UDJ603" s="270"/>
      <c r="UDK603" s="263"/>
      <c r="UDL603" s="271"/>
      <c r="UDM603" s="271"/>
      <c r="UDN603" s="271"/>
      <c r="UDO603" s="271"/>
      <c r="UDP603" s="271"/>
      <c r="UDQ603" s="395"/>
      <c r="UDR603" s="259"/>
      <c r="UDS603" s="259"/>
      <c r="UDT603" s="394"/>
      <c r="UDU603" s="394"/>
      <c r="UDV603" s="270"/>
      <c r="UDW603" s="263"/>
      <c r="UDX603" s="271"/>
      <c r="UDY603" s="271"/>
      <c r="UDZ603" s="271"/>
      <c r="UEA603" s="271"/>
      <c r="UEB603" s="271"/>
      <c r="UEC603" s="395"/>
      <c r="UED603" s="259"/>
      <c r="UEE603" s="259"/>
      <c r="UEF603" s="394"/>
      <c r="UEG603" s="394"/>
      <c r="UEH603" s="270"/>
      <c r="UEI603" s="263"/>
      <c r="UEJ603" s="271"/>
      <c r="UEK603" s="271"/>
      <c r="UEL603" s="271"/>
      <c r="UEM603" s="271"/>
      <c r="UEN603" s="271"/>
      <c r="UEO603" s="395"/>
      <c r="UEP603" s="259"/>
      <c r="UEQ603" s="259"/>
      <c r="UER603" s="394"/>
      <c r="UES603" s="394"/>
      <c r="UET603" s="270"/>
      <c r="UEU603" s="263"/>
      <c r="UEV603" s="271"/>
      <c r="UEW603" s="271"/>
      <c r="UEX603" s="271"/>
      <c r="UEY603" s="271"/>
      <c r="UEZ603" s="271"/>
      <c r="UFA603" s="395"/>
      <c r="UFB603" s="259"/>
      <c r="UFC603" s="259"/>
      <c r="UFD603" s="394"/>
      <c r="UFE603" s="394"/>
      <c r="UFF603" s="270"/>
      <c r="UFG603" s="263"/>
      <c r="UFH603" s="271"/>
      <c r="UFI603" s="271"/>
      <c r="UFJ603" s="271"/>
      <c r="UFK603" s="271"/>
      <c r="UFL603" s="271"/>
      <c r="UFM603" s="395"/>
      <c r="UFN603" s="259"/>
      <c r="UFO603" s="259"/>
      <c r="UFP603" s="394"/>
      <c r="UFQ603" s="394"/>
      <c r="UFR603" s="270"/>
      <c r="UFS603" s="263"/>
      <c r="UFT603" s="271"/>
      <c r="UFU603" s="271"/>
      <c r="UFV603" s="271"/>
      <c r="UFW603" s="271"/>
      <c r="UFX603" s="271"/>
      <c r="UFY603" s="395"/>
      <c r="UFZ603" s="259"/>
      <c r="UGA603" s="259"/>
      <c r="UGB603" s="394"/>
      <c r="UGC603" s="394"/>
      <c r="UGD603" s="270"/>
      <c r="UGE603" s="263"/>
      <c r="UGF603" s="271"/>
      <c r="UGG603" s="271"/>
      <c r="UGH603" s="271"/>
      <c r="UGI603" s="271"/>
      <c r="UGJ603" s="271"/>
      <c r="UGK603" s="395"/>
      <c r="UGL603" s="259"/>
      <c r="UGM603" s="259"/>
      <c r="UGN603" s="394"/>
      <c r="UGO603" s="394"/>
      <c r="UGP603" s="270"/>
      <c r="UGQ603" s="263"/>
      <c r="UGR603" s="271"/>
      <c r="UGS603" s="271"/>
      <c r="UGT603" s="271"/>
      <c r="UGU603" s="271"/>
      <c r="UGV603" s="271"/>
      <c r="UGW603" s="395"/>
      <c r="UGX603" s="259"/>
      <c r="UGY603" s="259"/>
      <c r="UGZ603" s="394"/>
      <c r="UHA603" s="394"/>
      <c r="UHB603" s="270"/>
      <c r="UHC603" s="263"/>
      <c r="UHD603" s="271"/>
      <c r="UHE603" s="271"/>
      <c r="UHF603" s="271"/>
      <c r="UHG603" s="271"/>
      <c r="UHH603" s="271"/>
      <c r="UHI603" s="395"/>
      <c r="UHJ603" s="259"/>
      <c r="UHK603" s="259"/>
      <c r="UHL603" s="394"/>
      <c r="UHM603" s="394"/>
      <c r="UHN603" s="270"/>
      <c r="UHO603" s="263"/>
      <c r="UHP603" s="271"/>
      <c r="UHQ603" s="271"/>
      <c r="UHR603" s="271"/>
      <c r="UHS603" s="271"/>
      <c r="UHT603" s="271"/>
      <c r="UHU603" s="395"/>
      <c r="UHV603" s="259"/>
      <c r="UHW603" s="259"/>
      <c r="UHX603" s="394"/>
      <c r="UHY603" s="394"/>
      <c r="UHZ603" s="270"/>
      <c r="UIA603" s="263"/>
      <c r="UIB603" s="271"/>
      <c r="UIC603" s="271"/>
      <c r="UID603" s="271"/>
      <c r="UIE603" s="271"/>
      <c r="UIF603" s="271"/>
      <c r="UIG603" s="395"/>
      <c r="UIH603" s="259"/>
      <c r="UII603" s="259"/>
      <c r="UIJ603" s="394"/>
      <c r="UIK603" s="394"/>
      <c r="UIL603" s="270"/>
      <c r="UIM603" s="263"/>
      <c r="UIN603" s="271"/>
      <c r="UIO603" s="271"/>
      <c r="UIP603" s="271"/>
      <c r="UIQ603" s="271"/>
      <c r="UIR603" s="271"/>
      <c r="UIS603" s="395"/>
      <c r="UIT603" s="259"/>
      <c r="UIU603" s="259"/>
      <c r="UIV603" s="394"/>
      <c r="UIW603" s="394"/>
      <c r="UIX603" s="270"/>
      <c r="UIY603" s="263"/>
      <c r="UIZ603" s="271"/>
      <c r="UJA603" s="271"/>
      <c r="UJB603" s="271"/>
      <c r="UJC603" s="271"/>
      <c r="UJD603" s="271"/>
      <c r="UJE603" s="395"/>
      <c r="UJF603" s="259"/>
      <c r="UJG603" s="259"/>
      <c r="UJH603" s="394"/>
      <c r="UJI603" s="394"/>
      <c r="UJJ603" s="270"/>
      <c r="UJK603" s="263"/>
      <c r="UJL603" s="271"/>
      <c r="UJM603" s="271"/>
      <c r="UJN603" s="271"/>
      <c r="UJO603" s="271"/>
      <c r="UJP603" s="271"/>
      <c r="UJQ603" s="395"/>
      <c r="UJR603" s="259"/>
      <c r="UJS603" s="259"/>
      <c r="UJT603" s="394"/>
      <c r="UJU603" s="394"/>
      <c r="UJV603" s="270"/>
      <c r="UJW603" s="263"/>
      <c r="UJX603" s="271"/>
      <c r="UJY603" s="271"/>
      <c r="UJZ603" s="271"/>
      <c r="UKA603" s="271"/>
      <c r="UKB603" s="271"/>
      <c r="UKC603" s="395"/>
      <c r="UKD603" s="259"/>
      <c r="UKE603" s="259"/>
      <c r="UKF603" s="394"/>
      <c r="UKG603" s="394"/>
      <c r="UKH603" s="270"/>
      <c r="UKI603" s="263"/>
      <c r="UKJ603" s="271"/>
      <c r="UKK603" s="271"/>
      <c r="UKL603" s="271"/>
      <c r="UKM603" s="271"/>
      <c r="UKN603" s="271"/>
      <c r="UKO603" s="395"/>
      <c r="UKP603" s="259"/>
      <c r="UKQ603" s="259"/>
      <c r="UKR603" s="394"/>
      <c r="UKS603" s="394"/>
      <c r="UKT603" s="270"/>
      <c r="UKU603" s="263"/>
      <c r="UKV603" s="271"/>
      <c r="UKW603" s="271"/>
      <c r="UKX603" s="271"/>
      <c r="UKY603" s="271"/>
      <c r="UKZ603" s="271"/>
      <c r="ULA603" s="395"/>
      <c r="ULB603" s="259"/>
      <c r="ULC603" s="259"/>
      <c r="ULD603" s="394"/>
      <c r="ULE603" s="394"/>
      <c r="ULF603" s="270"/>
      <c r="ULG603" s="263"/>
      <c r="ULH603" s="271"/>
      <c r="ULI603" s="271"/>
      <c r="ULJ603" s="271"/>
      <c r="ULK603" s="271"/>
      <c r="ULL603" s="271"/>
      <c r="ULM603" s="395"/>
      <c r="ULN603" s="259"/>
      <c r="ULO603" s="259"/>
      <c r="ULP603" s="394"/>
      <c r="ULQ603" s="394"/>
      <c r="ULR603" s="270"/>
      <c r="ULS603" s="263"/>
      <c r="ULT603" s="271"/>
      <c r="ULU603" s="271"/>
      <c r="ULV603" s="271"/>
      <c r="ULW603" s="271"/>
      <c r="ULX603" s="271"/>
      <c r="ULY603" s="395"/>
      <c r="ULZ603" s="259"/>
      <c r="UMA603" s="259"/>
      <c r="UMB603" s="394"/>
      <c r="UMC603" s="394"/>
      <c r="UMD603" s="270"/>
      <c r="UME603" s="263"/>
      <c r="UMF603" s="271"/>
      <c r="UMG603" s="271"/>
      <c r="UMH603" s="271"/>
      <c r="UMI603" s="271"/>
      <c r="UMJ603" s="271"/>
      <c r="UMK603" s="395"/>
      <c r="UML603" s="259"/>
      <c r="UMM603" s="259"/>
      <c r="UMN603" s="394"/>
      <c r="UMO603" s="394"/>
      <c r="UMP603" s="270"/>
      <c r="UMQ603" s="263"/>
      <c r="UMR603" s="271"/>
      <c r="UMS603" s="271"/>
      <c r="UMT603" s="271"/>
      <c r="UMU603" s="271"/>
      <c r="UMV603" s="271"/>
      <c r="UMW603" s="395"/>
      <c r="UMX603" s="259"/>
      <c r="UMY603" s="259"/>
      <c r="UMZ603" s="394"/>
      <c r="UNA603" s="394"/>
      <c r="UNB603" s="270"/>
      <c r="UNC603" s="263"/>
      <c r="UND603" s="271"/>
      <c r="UNE603" s="271"/>
      <c r="UNF603" s="271"/>
      <c r="UNG603" s="271"/>
      <c r="UNH603" s="271"/>
      <c r="UNI603" s="395"/>
      <c r="UNJ603" s="259"/>
      <c r="UNK603" s="259"/>
      <c r="UNL603" s="394"/>
      <c r="UNM603" s="394"/>
      <c r="UNN603" s="270"/>
      <c r="UNO603" s="263"/>
      <c r="UNP603" s="271"/>
      <c r="UNQ603" s="271"/>
      <c r="UNR603" s="271"/>
      <c r="UNS603" s="271"/>
      <c r="UNT603" s="271"/>
      <c r="UNU603" s="395"/>
      <c r="UNV603" s="259"/>
      <c r="UNW603" s="259"/>
      <c r="UNX603" s="394"/>
      <c r="UNY603" s="394"/>
      <c r="UNZ603" s="270"/>
      <c r="UOA603" s="263"/>
      <c r="UOB603" s="271"/>
      <c r="UOC603" s="271"/>
      <c r="UOD603" s="271"/>
      <c r="UOE603" s="271"/>
      <c r="UOF603" s="271"/>
      <c r="UOG603" s="395"/>
      <c r="UOH603" s="259"/>
      <c r="UOI603" s="259"/>
      <c r="UOJ603" s="394"/>
      <c r="UOK603" s="394"/>
      <c r="UOL603" s="270"/>
      <c r="UOM603" s="263"/>
      <c r="UON603" s="271"/>
      <c r="UOO603" s="271"/>
      <c r="UOP603" s="271"/>
      <c r="UOQ603" s="271"/>
      <c r="UOR603" s="271"/>
      <c r="UOS603" s="395"/>
      <c r="UOT603" s="259"/>
      <c r="UOU603" s="259"/>
      <c r="UOV603" s="394"/>
      <c r="UOW603" s="394"/>
      <c r="UOX603" s="270"/>
      <c r="UOY603" s="263"/>
      <c r="UOZ603" s="271"/>
      <c r="UPA603" s="271"/>
      <c r="UPB603" s="271"/>
      <c r="UPC603" s="271"/>
      <c r="UPD603" s="271"/>
      <c r="UPE603" s="395"/>
      <c r="UPF603" s="259"/>
      <c r="UPG603" s="259"/>
      <c r="UPH603" s="394"/>
      <c r="UPI603" s="394"/>
      <c r="UPJ603" s="270"/>
      <c r="UPK603" s="263"/>
      <c r="UPL603" s="271"/>
      <c r="UPM603" s="271"/>
      <c r="UPN603" s="271"/>
      <c r="UPO603" s="271"/>
      <c r="UPP603" s="271"/>
      <c r="UPQ603" s="395"/>
      <c r="UPR603" s="259"/>
      <c r="UPS603" s="259"/>
      <c r="UPT603" s="394"/>
      <c r="UPU603" s="394"/>
      <c r="UPV603" s="270"/>
      <c r="UPW603" s="263"/>
      <c r="UPX603" s="271"/>
      <c r="UPY603" s="271"/>
      <c r="UPZ603" s="271"/>
      <c r="UQA603" s="271"/>
      <c r="UQB603" s="271"/>
      <c r="UQC603" s="395"/>
      <c r="UQD603" s="259"/>
      <c r="UQE603" s="259"/>
      <c r="UQF603" s="394"/>
      <c r="UQG603" s="394"/>
      <c r="UQH603" s="270"/>
      <c r="UQI603" s="263"/>
      <c r="UQJ603" s="271"/>
      <c r="UQK603" s="271"/>
      <c r="UQL603" s="271"/>
      <c r="UQM603" s="271"/>
      <c r="UQN603" s="271"/>
      <c r="UQO603" s="395"/>
      <c r="UQP603" s="259"/>
      <c r="UQQ603" s="259"/>
      <c r="UQR603" s="394"/>
      <c r="UQS603" s="394"/>
      <c r="UQT603" s="270"/>
      <c r="UQU603" s="263"/>
      <c r="UQV603" s="271"/>
      <c r="UQW603" s="271"/>
      <c r="UQX603" s="271"/>
      <c r="UQY603" s="271"/>
      <c r="UQZ603" s="271"/>
      <c r="URA603" s="395"/>
      <c r="URB603" s="259"/>
      <c r="URC603" s="259"/>
      <c r="URD603" s="394"/>
      <c r="URE603" s="394"/>
      <c r="URF603" s="270"/>
      <c r="URG603" s="263"/>
      <c r="URH603" s="271"/>
      <c r="URI603" s="271"/>
      <c r="URJ603" s="271"/>
      <c r="URK603" s="271"/>
      <c r="URL603" s="271"/>
      <c r="URM603" s="395"/>
      <c r="URN603" s="259"/>
      <c r="URO603" s="259"/>
      <c r="URP603" s="394"/>
      <c r="URQ603" s="394"/>
      <c r="URR603" s="270"/>
      <c r="URS603" s="263"/>
      <c r="URT603" s="271"/>
      <c r="URU603" s="271"/>
      <c r="URV603" s="271"/>
      <c r="URW603" s="271"/>
      <c r="URX603" s="271"/>
      <c r="URY603" s="395"/>
      <c r="URZ603" s="259"/>
      <c r="USA603" s="259"/>
      <c r="USB603" s="394"/>
      <c r="USC603" s="394"/>
      <c r="USD603" s="270"/>
      <c r="USE603" s="263"/>
      <c r="USF603" s="271"/>
      <c r="USG603" s="271"/>
      <c r="USH603" s="271"/>
      <c r="USI603" s="271"/>
      <c r="USJ603" s="271"/>
      <c r="USK603" s="395"/>
      <c r="USL603" s="259"/>
      <c r="USM603" s="259"/>
      <c r="USN603" s="394"/>
      <c r="USO603" s="394"/>
      <c r="USP603" s="270"/>
      <c r="USQ603" s="263"/>
      <c r="USR603" s="271"/>
      <c r="USS603" s="271"/>
      <c r="UST603" s="271"/>
      <c r="USU603" s="271"/>
      <c r="USV603" s="271"/>
      <c r="USW603" s="395"/>
      <c r="USX603" s="259"/>
      <c r="USY603" s="259"/>
      <c r="USZ603" s="394"/>
      <c r="UTA603" s="394"/>
      <c r="UTB603" s="270"/>
      <c r="UTC603" s="263"/>
      <c r="UTD603" s="271"/>
      <c r="UTE603" s="271"/>
      <c r="UTF603" s="271"/>
      <c r="UTG603" s="271"/>
      <c r="UTH603" s="271"/>
      <c r="UTI603" s="395"/>
      <c r="UTJ603" s="259"/>
      <c r="UTK603" s="259"/>
      <c r="UTL603" s="394"/>
      <c r="UTM603" s="394"/>
      <c r="UTN603" s="270"/>
      <c r="UTO603" s="263"/>
      <c r="UTP603" s="271"/>
      <c r="UTQ603" s="271"/>
      <c r="UTR603" s="271"/>
      <c r="UTS603" s="271"/>
      <c r="UTT603" s="271"/>
      <c r="UTU603" s="395"/>
      <c r="UTV603" s="259"/>
      <c r="UTW603" s="259"/>
      <c r="UTX603" s="394"/>
      <c r="UTY603" s="394"/>
      <c r="UTZ603" s="270"/>
      <c r="UUA603" s="263"/>
      <c r="UUB603" s="271"/>
      <c r="UUC603" s="271"/>
      <c r="UUD603" s="271"/>
      <c r="UUE603" s="271"/>
      <c r="UUF603" s="271"/>
      <c r="UUG603" s="395"/>
      <c r="UUH603" s="259"/>
      <c r="UUI603" s="259"/>
      <c r="UUJ603" s="394"/>
      <c r="UUK603" s="394"/>
      <c r="UUL603" s="270"/>
      <c r="UUM603" s="263"/>
      <c r="UUN603" s="271"/>
      <c r="UUO603" s="271"/>
      <c r="UUP603" s="271"/>
      <c r="UUQ603" s="271"/>
      <c r="UUR603" s="271"/>
      <c r="UUS603" s="395"/>
      <c r="UUT603" s="259"/>
      <c r="UUU603" s="259"/>
      <c r="UUV603" s="394"/>
      <c r="UUW603" s="394"/>
      <c r="UUX603" s="270"/>
      <c r="UUY603" s="263"/>
      <c r="UUZ603" s="271"/>
      <c r="UVA603" s="271"/>
      <c r="UVB603" s="271"/>
      <c r="UVC603" s="271"/>
      <c r="UVD603" s="271"/>
      <c r="UVE603" s="395"/>
      <c r="UVF603" s="259"/>
      <c r="UVG603" s="259"/>
      <c r="UVH603" s="394"/>
      <c r="UVI603" s="394"/>
      <c r="UVJ603" s="270"/>
      <c r="UVK603" s="263"/>
      <c r="UVL603" s="271"/>
      <c r="UVM603" s="271"/>
      <c r="UVN603" s="271"/>
      <c r="UVO603" s="271"/>
      <c r="UVP603" s="271"/>
      <c r="UVQ603" s="395"/>
      <c r="UVR603" s="259"/>
      <c r="UVS603" s="259"/>
      <c r="UVT603" s="394"/>
      <c r="UVU603" s="394"/>
      <c r="UVV603" s="270"/>
      <c r="UVW603" s="263"/>
      <c r="UVX603" s="271"/>
      <c r="UVY603" s="271"/>
      <c r="UVZ603" s="271"/>
      <c r="UWA603" s="271"/>
      <c r="UWB603" s="271"/>
      <c r="UWC603" s="395"/>
      <c r="UWD603" s="259"/>
      <c r="UWE603" s="259"/>
      <c r="UWF603" s="394"/>
      <c r="UWG603" s="394"/>
      <c r="UWH603" s="270"/>
      <c r="UWI603" s="263"/>
      <c r="UWJ603" s="271"/>
      <c r="UWK603" s="271"/>
      <c r="UWL603" s="271"/>
      <c r="UWM603" s="271"/>
      <c r="UWN603" s="271"/>
      <c r="UWO603" s="395"/>
      <c r="UWP603" s="259"/>
      <c r="UWQ603" s="259"/>
      <c r="UWR603" s="394"/>
      <c r="UWS603" s="394"/>
      <c r="UWT603" s="270"/>
      <c r="UWU603" s="263"/>
      <c r="UWV603" s="271"/>
      <c r="UWW603" s="271"/>
      <c r="UWX603" s="271"/>
      <c r="UWY603" s="271"/>
      <c r="UWZ603" s="271"/>
      <c r="UXA603" s="395"/>
      <c r="UXB603" s="259"/>
      <c r="UXC603" s="259"/>
      <c r="UXD603" s="394"/>
      <c r="UXE603" s="394"/>
      <c r="UXF603" s="270"/>
      <c r="UXG603" s="263"/>
      <c r="UXH603" s="271"/>
      <c r="UXI603" s="271"/>
      <c r="UXJ603" s="271"/>
      <c r="UXK603" s="271"/>
      <c r="UXL603" s="271"/>
      <c r="UXM603" s="395"/>
      <c r="UXN603" s="259"/>
      <c r="UXO603" s="259"/>
      <c r="UXP603" s="394"/>
      <c r="UXQ603" s="394"/>
      <c r="UXR603" s="270"/>
      <c r="UXS603" s="263"/>
      <c r="UXT603" s="271"/>
      <c r="UXU603" s="271"/>
      <c r="UXV603" s="271"/>
      <c r="UXW603" s="271"/>
      <c r="UXX603" s="271"/>
      <c r="UXY603" s="395"/>
      <c r="UXZ603" s="259"/>
      <c r="UYA603" s="259"/>
      <c r="UYB603" s="394"/>
      <c r="UYC603" s="394"/>
      <c r="UYD603" s="270"/>
      <c r="UYE603" s="263"/>
      <c r="UYF603" s="271"/>
      <c r="UYG603" s="271"/>
      <c r="UYH603" s="271"/>
      <c r="UYI603" s="271"/>
      <c r="UYJ603" s="271"/>
      <c r="UYK603" s="395"/>
      <c r="UYL603" s="259"/>
      <c r="UYM603" s="259"/>
      <c r="UYN603" s="394"/>
      <c r="UYO603" s="394"/>
      <c r="UYP603" s="270"/>
      <c r="UYQ603" s="263"/>
      <c r="UYR603" s="271"/>
      <c r="UYS603" s="271"/>
      <c r="UYT603" s="271"/>
      <c r="UYU603" s="271"/>
      <c r="UYV603" s="271"/>
      <c r="UYW603" s="395"/>
      <c r="UYX603" s="259"/>
      <c r="UYY603" s="259"/>
      <c r="UYZ603" s="394"/>
      <c r="UZA603" s="394"/>
      <c r="UZB603" s="270"/>
      <c r="UZC603" s="263"/>
      <c r="UZD603" s="271"/>
      <c r="UZE603" s="271"/>
      <c r="UZF603" s="271"/>
      <c r="UZG603" s="271"/>
      <c r="UZH603" s="271"/>
      <c r="UZI603" s="395"/>
      <c r="UZJ603" s="259"/>
      <c r="UZK603" s="259"/>
      <c r="UZL603" s="394"/>
      <c r="UZM603" s="394"/>
      <c r="UZN603" s="270"/>
      <c r="UZO603" s="263"/>
      <c r="UZP603" s="271"/>
      <c r="UZQ603" s="271"/>
      <c r="UZR603" s="271"/>
      <c r="UZS603" s="271"/>
      <c r="UZT603" s="271"/>
      <c r="UZU603" s="395"/>
      <c r="UZV603" s="259"/>
      <c r="UZW603" s="259"/>
      <c r="UZX603" s="394"/>
      <c r="UZY603" s="394"/>
      <c r="UZZ603" s="270"/>
      <c r="VAA603" s="263"/>
      <c r="VAB603" s="271"/>
      <c r="VAC603" s="271"/>
      <c r="VAD603" s="271"/>
      <c r="VAE603" s="271"/>
      <c r="VAF603" s="271"/>
      <c r="VAG603" s="395"/>
      <c r="VAH603" s="259"/>
      <c r="VAI603" s="259"/>
      <c r="VAJ603" s="394"/>
      <c r="VAK603" s="394"/>
      <c r="VAL603" s="270"/>
      <c r="VAM603" s="263"/>
      <c r="VAN603" s="271"/>
      <c r="VAO603" s="271"/>
      <c r="VAP603" s="271"/>
      <c r="VAQ603" s="271"/>
      <c r="VAR603" s="271"/>
      <c r="VAS603" s="395"/>
      <c r="VAT603" s="259"/>
      <c r="VAU603" s="259"/>
      <c r="VAV603" s="394"/>
      <c r="VAW603" s="394"/>
      <c r="VAX603" s="270"/>
      <c r="VAY603" s="263"/>
      <c r="VAZ603" s="271"/>
      <c r="VBA603" s="271"/>
      <c r="VBB603" s="271"/>
      <c r="VBC603" s="271"/>
      <c r="VBD603" s="271"/>
      <c r="VBE603" s="395"/>
      <c r="VBF603" s="259"/>
      <c r="VBG603" s="259"/>
      <c r="VBH603" s="394"/>
      <c r="VBI603" s="394"/>
      <c r="VBJ603" s="270"/>
      <c r="VBK603" s="263"/>
      <c r="VBL603" s="271"/>
      <c r="VBM603" s="271"/>
      <c r="VBN603" s="271"/>
      <c r="VBO603" s="271"/>
      <c r="VBP603" s="271"/>
      <c r="VBQ603" s="395"/>
      <c r="VBR603" s="259"/>
      <c r="VBS603" s="259"/>
      <c r="VBT603" s="394"/>
      <c r="VBU603" s="394"/>
      <c r="VBV603" s="270"/>
      <c r="VBW603" s="263"/>
      <c r="VBX603" s="271"/>
      <c r="VBY603" s="271"/>
      <c r="VBZ603" s="271"/>
      <c r="VCA603" s="271"/>
      <c r="VCB603" s="271"/>
      <c r="VCC603" s="395"/>
      <c r="VCD603" s="259"/>
      <c r="VCE603" s="259"/>
      <c r="VCF603" s="394"/>
      <c r="VCG603" s="394"/>
      <c r="VCH603" s="270"/>
      <c r="VCI603" s="263"/>
      <c r="VCJ603" s="271"/>
      <c r="VCK603" s="271"/>
      <c r="VCL603" s="271"/>
      <c r="VCM603" s="271"/>
      <c r="VCN603" s="271"/>
      <c r="VCO603" s="395"/>
      <c r="VCP603" s="259"/>
      <c r="VCQ603" s="259"/>
      <c r="VCR603" s="394"/>
      <c r="VCS603" s="394"/>
      <c r="VCT603" s="270"/>
      <c r="VCU603" s="263"/>
      <c r="VCV603" s="271"/>
      <c r="VCW603" s="271"/>
      <c r="VCX603" s="271"/>
      <c r="VCY603" s="271"/>
      <c r="VCZ603" s="271"/>
      <c r="VDA603" s="395"/>
      <c r="VDB603" s="259"/>
      <c r="VDC603" s="259"/>
      <c r="VDD603" s="394"/>
      <c r="VDE603" s="394"/>
      <c r="VDF603" s="270"/>
      <c r="VDG603" s="263"/>
      <c r="VDH603" s="271"/>
      <c r="VDI603" s="271"/>
      <c r="VDJ603" s="271"/>
      <c r="VDK603" s="271"/>
      <c r="VDL603" s="271"/>
      <c r="VDM603" s="395"/>
      <c r="VDN603" s="259"/>
      <c r="VDO603" s="259"/>
      <c r="VDP603" s="394"/>
      <c r="VDQ603" s="394"/>
      <c r="VDR603" s="270"/>
      <c r="VDS603" s="263"/>
      <c r="VDT603" s="271"/>
      <c r="VDU603" s="271"/>
      <c r="VDV603" s="271"/>
      <c r="VDW603" s="271"/>
      <c r="VDX603" s="271"/>
      <c r="VDY603" s="395"/>
      <c r="VDZ603" s="259"/>
      <c r="VEA603" s="259"/>
      <c r="VEB603" s="394"/>
      <c r="VEC603" s="394"/>
      <c r="VED603" s="270"/>
      <c r="VEE603" s="263"/>
      <c r="VEF603" s="271"/>
      <c r="VEG603" s="271"/>
      <c r="VEH603" s="271"/>
      <c r="VEI603" s="271"/>
      <c r="VEJ603" s="271"/>
      <c r="VEK603" s="395"/>
      <c r="VEL603" s="259"/>
      <c r="VEM603" s="259"/>
      <c r="VEN603" s="394"/>
      <c r="VEO603" s="394"/>
      <c r="VEP603" s="270"/>
      <c r="VEQ603" s="263"/>
      <c r="VER603" s="271"/>
      <c r="VES603" s="271"/>
      <c r="VET603" s="271"/>
      <c r="VEU603" s="271"/>
      <c r="VEV603" s="271"/>
      <c r="VEW603" s="395"/>
      <c r="VEX603" s="259"/>
      <c r="VEY603" s="259"/>
      <c r="VEZ603" s="394"/>
      <c r="VFA603" s="394"/>
      <c r="VFB603" s="270"/>
      <c r="VFC603" s="263"/>
      <c r="VFD603" s="271"/>
      <c r="VFE603" s="271"/>
      <c r="VFF603" s="271"/>
      <c r="VFG603" s="271"/>
      <c r="VFH603" s="271"/>
      <c r="VFI603" s="395"/>
      <c r="VFJ603" s="259"/>
      <c r="VFK603" s="259"/>
      <c r="VFL603" s="394"/>
      <c r="VFM603" s="394"/>
      <c r="VFN603" s="270"/>
      <c r="VFO603" s="263"/>
      <c r="VFP603" s="271"/>
      <c r="VFQ603" s="271"/>
      <c r="VFR603" s="271"/>
      <c r="VFS603" s="271"/>
      <c r="VFT603" s="271"/>
      <c r="VFU603" s="395"/>
      <c r="VFV603" s="259"/>
      <c r="VFW603" s="259"/>
      <c r="VFX603" s="394"/>
      <c r="VFY603" s="394"/>
      <c r="VFZ603" s="270"/>
      <c r="VGA603" s="263"/>
      <c r="VGB603" s="271"/>
      <c r="VGC603" s="271"/>
      <c r="VGD603" s="271"/>
      <c r="VGE603" s="271"/>
      <c r="VGF603" s="271"/>
      <c r="VGG603" s="395"/>
      <c r="VGH603" s="259"/>
      <c r="VGI603" s="259"/>
      <c r="VGJ603" s="394"/>
      <c r="VGK603" s="394"/>
      <c r="VGL603" s="270"/>
      <c r="VGM603" s="263"/>
      <c r="VGN603" s="271"/>
      <c r="VGO603" s="271"/>
      <c r="VGP603" s="271"/>
      <c r="VGQ603" s="271"/>
      <c r="VGR603" s="271"/>
      <c r="VGS603" s="395"/>
      <c r="VGT603" s="259"/>
      <c r="VGU603" s="259"/>
      <c r="VGV603" s="394"/>
      <c r="VGW603" s="394"/>
      <c r="VGX603" s="270"/>
      <c r="VGY603" s="263"/>
      <c r="VGZ603" s="271"/>
      <c r="VHA603" s="271"/>
      <c r="VHB603" s="271"/>
      <c r="VHC603" s="271"/>
      <c r="VHD603" s="271"/>
      <c r="VHE603" s="395"/>
      <c r="VHF603" s="259"/>
      <c r="VHG603" s="259"/>
      <c r="VHH603" s="394"/>
      <c r="VHI603" s="394"/>
      <c r="VHJ603" s="270"/>
      <c r="VHK603" s="263"/>
      <c r="VHL603" s="271"/>
      <c r="VHM603" s="271"/>
      <c r="VHN603" s="271"/>
      <c r="VHO603" s="271"/>
      <c r="VHP603" s="271"/>
      <c r="VHQ603" s="395"/>
      <c r="VHR603" s="259"/>
      <c r="VHS603" s="259"/>
      <c r="VHT603" s="394"/>
      <c r="VHU603" s="394"/>
      <c r="VHV603" s="270"/>
      <c r="VHW603" s="263"/>
      <c r="VHX603" s="271"/>
      <c r="VHY603" s="271"/>
      <c r="VHZ603" s="271"/>
      <c r="VIA603" s="271"/>
      <c r="VIB603" s="271"/>
      <c r="VIC603" s="395"/>
      <c r="VID603" s="259"/>
      <c r="VIE603" s="259"/>
      <c r="VIF603" s="394"/>
      <c r="VIG603" s="394"/>
      <c r="VIH603" s="270"/>
      <c r="VII603" s="263"/>
      <c r="VIJ603" s="271"/>
      <c r="VIK603" s="271"/>
      <c r="VIL603" s="271"/>
      <c r="VIM603" s="271"/>
      <c r="VIN603" s="271"/>
      <c r="VIO603" s="395"/>
      <c r="VIP603" s="259"/>
      <c r="VIQ603" s="259"/>
      <c r="VIR603" s="394"/>
      <c r="VIS603" s="394"/>
      <c r="VIT603" s="270"/>
      <c r="VIU603" s="263"/>
      <c r="VIV603" s="271"/>
      <c r="VIW603" s="271"/>
      <c r="VIX603" s="271"/>
      <c r="VIY603" s="271"/>
      <c r="VIZ603" s="271"/>
      <c r="VJA603" s="395"/>
      <c r="VJB603" s="259"/>
      <c r="VJC603" s="259"/>
      <c r="VJD603" s="394"/>
      <c r="VJE603" s="394"/>
      <c r="VJF603" s="270"/>
      <c r="VJG603" s="263"/>
      <c r="VJH603" s="271"/>
      <c r="VJI603" s="271"/>
      <c r="VJJ603" s="271"/>
      <c r="VJK603" s="271"/>
      <c r="VJL603" s="271"/>
      <c r="VJM603" s="395"/>
      <c r="VJN603" s="259"/>
      <c r="VJO603" s="259"/>
      <c r="VJP603" s="394"/>
      <c r="VJQ603" s="394"/>
      <c r="VJR603" s="270"/>
      <c r="VJS603" s="263"/>
      <c r="VJT603" s="271"/>
      <c r="VJU603" s="271"/>
      <c r="VJV603" s="271"/>
      <c r="VJW603" s="271"/>
      <c r="VJX603" s="271"/>
      <c r="VJY603" s="395"/>
      <c r="VJZ603" s="259"/>
      <c r="VKA603" s="259"/>
      <c r="VKB603" s="394"/>
      <c r="VKC603" s="394"/>
      <c r="VKD603" s="270"/>
      <c r="VKE603" s="263"/>
      <c r="VKF603" s="271"/>
      <c r="VKG603" s="271"/>
      <c r="VKH603" s="271"/>
      <c r="VKI603" s="271"/>
      <c r="VKJ603" s="271"/>
      <c r="VKK603" s="395"/>
      <c r="VKL603" s="259"/>
      <c r="VKM603" s="259"/>
      <c r="VKN603" s="394"/>
      <c r="VKO603" s="394"/>
      <c r="VKP603" s="270"/>
      <c r="VKQ603" s="263"/>
      <c r="VKR603" s="271"/>
      <c r="VKS603" s="271"/>
      <c r="VKT603" s="271"/>
      <c r="VKU603" s="271"/>
      <c r="VKV603" s="271"/>
      <c r="VKW603" s="395"/>
      <c r="VKX603" s="259"/>
      <c r="VKY603" s="259"/>
      <c r="VKZ603" s="394"/>
      <c r="VLA603" s="394"/>
      <c r="VLB603" s="270"/>
      <c r="VLC603" s="263"/>
      <c r="VLD603" s="271"/>
      <c r="VLE603" s="271"/>
      <c r="VLF603" s="271"/>
      <c r="VLG603" s="271"/>
      <c r="VLH603" s="271"/>
      <c r="VLI603" s="395"/>
      <c r="VLJ603" s="259"/>
      <c r="VLK603" s="259"/>
      <c r="VLL603" s="394"/>
      <c r="VLM603" s="394"/>
      <c r="VLN603" s="270"/>
      <c r="VLO603" s="263"/>
      <c r="VLP603" s="271"/>
      <c r="VLQ603" s="271"/>
      <c r="VLR603" s="271"/>
      <c r="VLS603" s="271"/>
      <c r="VLT603" s="271"/>
      <c r="VLU603" s="395"/>
      <c r="VLV603" s="259"/>
      <c r="VLW603" s="259"/>
      <c r="VLX603" s="394"/>
      <c r="VLY603" s="394"/>
      <c r="VLZ603" s="270"/>
      <c r="VMA603" s="263"/>
      <c r="VMB603" s="271"/>
      <c r="VMC603" s="271"/>
      <c r="VMD603" s="271"/>
      <c r="VME603" s="271"/>
      <c r="VMF603" s="271"/>
      <c r="VMG603" s="395"/>
      <c r="VMH603" s="259"/>
      <c r="VMI603" s="259"/>
      <c r="VMJ603" s="394"/>
      <c r="VMK603" s="394"/>
      <c r="VML603" s="270"/>
      <c r="VMM603" s="263"/>
      <c r="VMN603" s="271"/>
      <c r="VMO603" s="271"/>
      <c r="VMP603" s="271"/>
      <c r="VMQ603" s="271"/>
      <c r="VMR603" s="271"/>
      <c r="VMS603" s="395"/>
      <c r="VMT603" s="259"/>
      <c r="VMU603" s="259"/>
      <c r="VMV603" s="394"/>
      <c r="VMW603" s="394"/>
      <c r="VMX603" s="270"/>
      <c r="VMY603" s="263"/>
      <c r="VMZ603" s="271"/>
      <c r="VNA603" s="271"/>
      <c r="VNB603" s="271"/>
      <c r="VNC603" s="271"/>
      <c r="VND603" s="271"/>
      <c r="VNE603" s="395"/>
      <c r="VNF603" s="259"/>
      <c r="VNG603" s="259"/>
      <c r="VNH603" s="394"/>
      <c r="VNI603" s="394"/>
      <c r="VNJ603" s="270"/>
      <c r="VNK603" s="263"/>
      <c r="VNL603" s="271"/>
      <c r="VNM603" s="271"/>
      <c r="VNN603" s="271"/>
      <c r="VNO603" s="271"/>
      <c r="VNP603" s="271"/>
      <c r="VNQ603" s="395"/>
      <c r="VNR603" s="259"/>
      <c r="VNS603" s="259"/>
      <c r="VNT603" s="394"/>
      <c r="VNU603" s="394"/>
      <c r="VNV603" s="270"/>
      <c r="VNW603" s="263"/>
      <c r="VNX603" s="271"/>
      <c r="VNY603" s="271"/>
      <c r="VNZ603" s="271"/>
      <c r="VOA603" s="271"/>
      <c r="VOB603" s="271"/>
      <c r="VOC603" s="395"/>
      <c r="VOD603" s="259"/>
      <c r="VOE603" s="259"/>
      <c r="VOF603" s="394"/>
      <c r="VOG603" s="394"/>
      <c r="VOH603" s="270"/>
      <c r="VOI603" s="263"/>
      <c r="VOJ603" s="271"/>
      <c r="VOK603" s="271"/>
      <c r="VOL603" s="271"/>
      <c r="VOM603" s="271"/>
      <c r="VON603" s="271"/>
      <c r="VOO603" s="395"/>
      <c r="VOP603" s="259"/>
      <c r="VOQ603" s="259"/>
      <c r="VOR603" s="394"/>
      <c r="VOS603" s="394"/>
      <c r="VOT603" s="270"/>
      <c r="VOU603" s="263"/>
      <c r="VOV603" s="271"/>
      <c r="VOW603" s="271"/>
      <c r="VOX603" s="271"/>
      <c r="VOY603" s="271"/>
      <c r="VOZ603" s="271"/>
      <c r="VPA603" s="395"/>
      <c r="VPB603" s="259"/>
      <c r="VPC603" s="259"/>
      <c r="VPD603" s="394"/>
      <c r="VPE603" s="394"/>
      <c r="VPF603" s="270"/>
      <c r="VPG603" s="263"/>
      <c r="VPH603" s="271"/>
      <c r="VPI603" s="271"/>
      <c r="VPJ603" s="271"/>
      <c r="VPK603" s="271"/>
      <c r="VPL603" s="271"/>
      <c r="VPM603" s="395"/>
      <c r="VPN603" s="259"/>
      <c r="VPO603" s="259"/>
      <c r="VPP603" s="394"/>
      <c r="VPQ603" s="394"/>
      <c r="VPR603" s="270"/>
      <c r="VPS603" s="263"/>
      <c r="VPT603" s="271"/>
      <c r="VPU603" s="271"/>
      <c r="VPV603" s="271"/>
      <c r="VPW603" s="271"/>
      <c r="VPX603" s="271"/>
      <c r="VPY603" s="395"/>
      <c r="VPZ603" s="259"/>
      <c r="VQA603" s="259"/>
      <c r="VQB603" s="394"/>
      <c r="VQC603" s="394"/>
      <c r="VQD603" s="270"/>
      <c r="VQE603" s="263"/>
      <c r="VQF603" s="271"/>
      <c r="VQG603" s="271"/>
      <c r="VQH603" s="271"/>
      <c r="VQI603" s="271"/>
      <c r="VQJ603" s="271"/>
      <c r="VQK603" s="395"/>
      <c r="VQL603" s="259"/>
      <c r="VQM603" s="259"/>
      <c r="VQN603" s="394"/>
      <c r="VQO603" s="394"/>
      <c r="VQP603" s="270"/>
      <c r="VQQ603" s="263"/>
      <c r="VQR603" s="271"/>
      <c r="VQS603" s="271"/>
      <c r="VQT603" s="271"/>
      <c r="VQU603" s="271"/>
      <c r="VQV603" s="271"/>
      <c r="VQW603" s="395"/>
      <c r="VQX603" s="259"/>
      <c r="VQY603" s="259"/>
      <c r="VQZ603" s="394"/>
      <c r="VRA603" s="394"/>
      <c r="VRB603" s="270"/>
      <c r="VRC603" s="263"/>
      <c r="VRD603" s="271"/>
      <c r="VRE603" s="271"/>
      <c r="VRF603" s="271"/>
      <c r="VRG603" s="271"/>
      <c r="VRH603" s="271"/>
      <c r="VRI603" s="395"/>
      <c r="VRJ603" s="259"/>
      <c r="VRK603" s="259"/>
      <c r="VRL603" s="394"/>
      <c r="VRM603" s="394"/>
      <c r="VRN603" s="270"/>
      <c r="VRO603" s="263"/>
      <c r="VRP603" s="271"/>
      <c r="VRQ603" s="271"/>
      <c r="VRR603" s="271"/>
      <c r="VRS603" s="271"/>
      <c r="VRT603" s="271"/>
      <c r="VRU603" s="395"/>
      <c r="VRV603" s="259"/>
      <c r="VRW603" s="259"/>
      <c r="VRX603" s="394"/>
      <c r="VRY603" s="394"/>
      <c r="VRZ603" s="270"/>
      <c r="VSA603" s="263"/>
      <c r="VSB603" s="271"/>
      <c r="VSC603" s="271"/>
      <c r="VSD603" s="271"/>
      <c r="VSE603" s="271"/>
      <c r="VSF603" s="271"/>
      <c r="VSG603" s="395"/>
      <c r="VSH603" s="259"/>
      <c r="VSI603" s="259"/>
      <c r="VSJ603" s="394"/>
      <c r="VSK603" s="394"/>
      <c r="VSL603" s="270"/>
      <c r="VSM603" s="263"/>
      <c r="VSN603" s="271"/>
      <c r="VSO603" s="271"/>
      <c r="VSP603" s="271"/>
      <c r="VSQ603" s="271"/>
      <c r="VSR603" s="271"/>
      <c r="VSS603" s="395"/>
      <c r="VST603" s="259"/>
      <c r="VSU603" s="259"/>
      <c r="VSV603" s="394"/>
      <c r="VSW603" s="394"/>
      <c r="VSX603" s="270"/>
      <c r="VSY603" s="263"/>
      <c r="VSZ603" s="271"/>
      <c r="VTA603" s="271"/>
      <c r="VTB603" s="271"/>
      <c r="VTC603" s="271"/>
      <c r="VTD603" s="271"/>
      <c r="VTE603" s="395"/>
      <c r="VTF603" s="259"/>
      <c r="VTG603" s="259"/>
      <c r="VTH603" s="394"/>
      <c r="VTI603" s="394"/>
      <c r="VTJ603" s="270"/>
      <c r="VTK603" s="263"/>
      <c r="VTL603" s="271"/>
      <c r="VTM603" s="271"/>
      <c r="VTN603" s="271"/>
      <c r="VTO603" s="271"/>
      <c r="VTP603" s="271"/>
      <c r="VTQ603" s="395"/>
      <c r="VTR603" s="259"/>
      <c r="VTS603" s="259"/>
      <c r="VTT603" s="394"/>
      <c r="VTU603" s="394"/>
      <c r="VTV603" s="270"/>
      <c r="VTW603" s="263"/>
      <c r="VTX603" s="271"/>
      <c r="VTY603" s="271"/>
      <c r="VTZ603" s="271"/>
      <c r="VUA603" s="271"/>
      <c r="VUB603" s="271"/>
      <c r="VUC603" s="395"/>
      <c r="VUD603" s="259"/>
      <c r="VUE603" s="259"/>
      <c r="VUF603" s="394"/>
      <c r="VUG603" s="394"/>
      <c r="VUH603" s="270"/>
      <c r="VUI603" s="263"/>
      <c r="VUJ603" s="271"/>
      <c r="VUK603" s="271"/>
      <c r="VUL603" s="271"/>
      <c r="VUM603" s="271"/>
      <c r="VUN603" s="271"/>
      <c r="VUO603" s="395"/>
      <c r="VUP603" s="259"/>
      <c r="VUQ603" s="259"/>
      <c r="VUR603" s="394"/>
      <c r="VUS603" s="394"/>
      <c r="VUT603" s="270"/>
      <c r="VUU603" s="263"/>
      <c r="VUV603" s="271"/>
      <c r="VUW603" s="271"/>
      <c r="VUX603" s="271"/>
      <c r="VUY603" s="271"/>
      <c r="VUZ603" s="271"/>
      <c r="VVA603" s="395"/>
      <c r="VVB603" s="259"/>
      <c r="VVC603" s="259"/>
      <c r="VVD603" s="394"/>
      <c r="VVE603" s="394"/>
      <c r="VVF603" s="270"/>
      <c r="VVG603" s="263"/>
      <c r="VVH603" s="271"/>
      <c r="VVI603" s="271"/>
      <c r="VVJ603" s="271"/>
      <c r="VVK603" s="271"/>
      <c r="VVL603" s="271"/>
      <c r="VVM603" s="395"/>
      <c r="VVN603" s="259"/>
      <c r="VVO603" s="259"/>
      <c r="VVP603" s="394"/>
      <c r="VVQ603" s="394"/>
      <c r="VVR603" s="270"/>
      <c r="VVS603" s="263"/>
      <c r="VVT603" s="271"/>
      <c r="VVU603" s="271"/>
      <c r="VVV603" s="271"/>
      <c r="VVW603" s="271"/>
      <c r="VVX603" s="271"/>
      <c r="VVY603" s="395"/>
      <c r="VVZ603" s="259"/>
      <c r="VWA603" s="259"/>
      <c r="VWB603" s="394"/>
      <c r="VWC603" s="394"/>
      <c r="VWD603" s="270"/>
      <c r="VWE603" s="263"/>
      <c r="VWF603" s="271"/>
      <c r="VWG603" s="271"/>
      <c r="VWH603" s="271"/>
      <c r="VWI603" s="271"/>
      <c r="VWJ603" s="271"/>
      <c r="VWK603" s="395"/>
      <c r="VWL603" s="259"/>
      <c r="VWM603" s="259"/>
      <c r="VWN603" s="394"/>
      <c r="VWO603" s="394"/>
      <c r="VWP603" s="270"/>
      <c r="VWQ603" s="263"/>
      <c r="VWR603" s="271"/>
      <c r="VWS603" s="271"/>
      <c r="VWT603" s="271"/>
      <c r="VWU603" s="271"/>
      <c r="VWV603" s="271"/>
      <c r="VWW603" s="395"/>
      <c r="VWX603" s="259"/>
      <c r="VWY603" s="259"/>
      <c r="VWZ603" s="394"/>
      <c r="VXA603" s="394"/>
      <c r="VXB603" s="270"/>
      <c r="VXC603" s="263"/>
      <c r="VXD603" s="271"/>
      <c r="VXE603" s="271"/>
      <c r="VXF603" s="271"/>
      <c r="VXG603" s="271"/>
      <c r="VXH603" s="271"/>
      <c r="VXI603" s="395"/>
      <c r="VXJ603" s="259"/>
      <c r="VXK603" s="259"/>
      <c r="VXL603" s="394"/>
      <c r="VXM603" s="394"/>
      <c r="VXN603" s="270"/>
      <c r="VXO603" s="263"/>
      <c r="VXP603" s="271"/>
      <c r="VXQ603" s="271"/>
      <c r="VXR603" s="271"/>
      <c r="VXS603" s="271"/>
      <c r="VXT603" s="271"/>
      <c r="VXU603" s="395"/>
      <c r="VXV603" s="259"/>
      <c r="VXW603" s="259"/>
      <c r="VXX603" s="394"/>
      <c r="VXY603" s="394"/>
      <c r="VXZ603" s="270"/>
      <c r="VYA603" s="263"/>
      <c r="VYB603" s="271"/>
      <c r="VYC603" s="271"/>
      <c r="VYD603" s="271"/>
      <c r="VYE603" s="271"/>
      <c r="VYF603" s="271"/>
      <c r="VYG603" s="395"/>
      <c r="VYH603" s="259"/>
      <c r="VYI603" s="259"/>
      <c r="VYJ603" s="394"/>
      <c r="VYK603" s="394"/>
      <c r="VYL603" s="270"/>
      <c r="VYM603" s="263"/>
      <c r="VYN603" s="271"/>
      <c r="VYO603" s="271"/>
      <c r="VYP603" s="271"/>
      <c r="VYQ603" s="271"/>
      <c r="VYR603" s="271"/>
      <c r="VYS603" s="395"/>
      <c r="VYT603" s="259"/>
      <c r="VYU603" s="259"/>
      <c r="VYV603" s="394"/>
      <c r="VYW603" s="394"/>
      <c r="VYX603" s="270"/>
      <c r="VYY603" s="263"/>
      <c r="VYZ603" s="271"/>
      <c r="VZA603" s="271"/>
      <c r="VZB603" s="271"/>
      <c r="VZC603" s="271"/>
      <c r="VZD603" s="271"/>
      <c r="VZE603" s="395"/>
      <c r="VZF603" s="259"/>
      <c r="VZG603" s="259"/>
      <c r="VZH603" s="394"/>
      <c r="VZI603" s="394"/>
      <c r="VZJ603" s="270"/>
      <c r="VZK603" s="263"/>
      <c r="VZL603" s="271"/>
      <c r="VZM603" s="271"/>
      <c r="VZN603" s="271"/>
      <c r="VZO603" s="271"/>
      <c r="VZP603" s="271"/>
      <c r="VZQ603" s="395"/>
      <c r="VZR603" s="259"/>
      <c r="VZS603" s="259"/>
      <c r="VZT603" s="394"/>
      <c r="VZU603" s="394"/>
      <c r="VZV603" s="270"/>
      <c r="VZW603" s="263"/>
      <c r="VZX603" s="271"/>
      <c r="VZY603" s="271"/>
      <c r="VZZ603" s="271"/>
      <c r="WAA603" s="271"/>
      <c r="WAB603" s="271"/>
      <c r="WAC603" s="395"/>
      <c r="WAD603" s="259"/>
      <c r="WAE603" s="259"/>
      <c r="WAF603" s="394"/>
      <c r="WAG603" s="394"/>
      <c r="WAH603" s="270"/>
      <c r="WAI603" s="263"/>
      <c r="WAJ603" s="271"/>
      <c r="WAK603" s="271"/>
      <c r="WAL603" s="271"/>
      <c r="WAM603" s="271"/>
      <c r="WAN603" s="271"/>
      <c r="WAO603" s="395"/>
      <c r="WAP603" s="259"/>
      <c r="WAQ603" s="259"/>
      <c r="WAR603" s="394"/>
      <c r="WAS603" s="394"/>
      <c r="WAT603" s="270"/>
      <c r="WAU603" s="263"/>
      <c r="WAV603" s="271"/>
      <c r="WAW603" s="271"/>
      <c r="WAX603" s="271"/>
      <c r="WAY603" s="271"/>
      <c r="WAZ603" s="271"/>
      <c r="WBA603" s="395"/>
      <c r="WBB603" s="259"/>
      <c r="WBC603" s="259"/>
      <c r="WBD603" s="394"/>
      <c r="WBE603" s="394"/>
      <c r="WBF603" s="270"/>
      <c r="WBG603" s="263"/>
      <c r="WBH603" s="271"/>
      <c r="WBI603" s="271"/>
      <c r="WBJ603" s="271"/>
      <c r="WBK603" s="271"/>
      <c r="WBL603" s="271"/>
      <c r="WBM603" s="395"/>
      <c r="WBN603" s="259"/>
      <c r="WBO603" s="259"/>
      <c r="WBP603" s="394"/>
      <c r="WBQ603" s="394"/>
      <c r="WBR603" s="270"/>
      <c r="WBS603" s="263"/>
      <c r="WBT603" s="271"/>
      <c r="WBU603" s="271"/>
      <c r="WBV603" s="271"/>
      <c r="WBW603" s="271"/>
      <c r="WBX603" s="271"/>
      <c r="WBY603" s="395"/>
      <c r="WBZ603" s="259"/>
      <c r="WCA603" s="259"/>
      <c r="WCB603" s="394"/>
      <c r="WCC603" s="394"/>
      <c r="WCD603" s="270"/>
      <c r="WCE603" s="263"/>
      <c r="WCF603" s="271"/>
      <c r="WCG603" s="271"/>
      <c r="WCH603" s="271"/>
      <c r="WCI603" s="271"/>
      <c r="WCJ603" s="271"/>
      <c r="WCK603" s="395"/>
      <c r="WCL603" s="259"/>
      <c r="WCM603" s="259"/>
      <c r="WCN603" s="394"/>
      <c r="WCO603" s="394"/>
      <c r="WCP603" s="270"/>
      <c r="WCQ603" s="263"/>
      <c r="WCR603" s="271"/>
      <c r="WCS603" s="271"/>
      <c r="WCT603" s="271"/>
      <c r="WCU603" s="271"/>
      <c r="WCV603" s="271"/>
      <c r="WCW603" s="395"/>
      <c r="WCX603" s="259"/>
      <c r="WCY603" s="259"/>
      <c r="WCZ603" s="394"/>
      <c r="WDA603" s="394"/>
      <c r="WDB603" s="270"/>
      <c r="WDC603" s="263"/>
      <c r="WDD603" s="271"/>
      <c r="WDE603" s="271"/>
      <c r="WDF603" s="271"/>
      <c r="WDG603" s="271"/>
      <c r="WDH603" s="271"/>
      <c r="WDI603" s="395"/>
      <c r="WDJ603" s="259"/>
      <c r="WDK603" s="259"/>
      <c r="WDL603" s="394"/>
      <c r="WDM603" s="394"/>
      <c r="WDN603" s="270"/>
      <c r="WDO603" s="263"/>
      <c r="WDP603" s="271"/>
      <c r="WDQ603" s="271"/>
      <c r="WDR603" s="271"/>
      <c r="WDS603" s="271"/>
      <c r="WDT603" s="271"/>
      <c r="WDU603" s="395"/>
      <c r="WDV603" s="259"/>
      <c r="WDW603" s="259"/>
      <c r="WDX603" s="394"/>
      <c r="WDY603" s="394"/>
      <c r="WDZ603" s="270"/>
      <c r="WEA603" s="263"/>
      <c r="WEB603" s="271"/>
      <c r="WEC603" s="271"/>
      <c r="WED603" s="271"/>
      <c r="WEE603" s="271"/>
      <c r="WEF603" s="271"/>
      <c r="WEG603" s="395"/>
      <c r="WEH603" s="259"/>
      <c r="WEI603" s="259"/>
      <c r="WEJ603" s="394"/>
      <c r="WEK603" s="394"/>
      <c r="WEL603" s="270"/>
      <c r="WEM603" s="263"/>
      <c r="WEN603" s="271"/>
      <c r="WEO603" s="271"/>
      <c r="WEP603" s="271"/>
      <c r="WEQ603" s="271"/>
      <c r="WER603" s="271"/>
      <c r="WES603" s="395"/>
      <c r="WET603" s="259"/>
      <c r="WEU603" s="259"/>
      <c r="WEV603" s="394"/>
      <c r="WEW603" s="394"/>
      <c r="WEX603" s="270"/>
      <c r="WEY603" s="263"/>
      <c r="WEZ603" s="271"/>
      <c r="WFA603" s="271"/>
      <c r="WFB603" s="271"/>
      <c r="WFC603" s="271"/>
      <c r="WFD603" s="271"/>
      <c r="WFE603" s="395"/>
      <c r="WFF603" s="259"/>
      <c r="WFG603" s="259"/>
      <c r="WFH603" s="394"/>
      <c r="WFI603" s="394"/>
      <c r="WFJ603" s="270"/>
      <c r="WFK603" s="263"/>
      <c r="WFL603" s="271"/>
      <c r="WFM603" s="271"/>
      <c r="WFN603" s="271"/>
      <c r="WFO603" s="271"/>
      <c r="WFP603" s="271"/>
      <c r="WFQ603" s="395"/>
      <c r="WFR603" s="259"/>
      <c r="WFS603" s="259"/>
      <c r="WFT603" s="394"/>
      <c r="WFU603" s="394"/>
      <c r="WFV603" s="270"/>
      <c r="WFW603" s="263"/>
      <c r="WFX603" s="271"/>
      <c r="WFY603" s="271"/>
      <c r="WFZ603" s="271"/>
      <c r="WGA603" s="271"/>
      <c r="WGB603" s="271"/>
      <c r="WGC603" s="395"/>
      <c r="WGD603" s="259"/>
      <c r="WGE603" s="259"/>
      <c r="WGF603" s="394"/>
      <c r="WGG603" s="394"/>
      <c r="WGH603" s="270"/>
      <c r="WGI603" s="263"/>
      <c r="WGJ603" s="271"/>
      <c r="WGK603" s="271"/>
      <c r="WGL603" s="271"/>
      <c r="WGM603" s="271"/>
      <c r="WGN603" s="271"/>
      <c r="WGO603" s="395"/>
      <c r="WGP603" s="259"/>
      <c r="WGQ603" s="259"/>
      <c r="WGR603" s="394"/>
      <c r="WGS603" s="394"/>
      <c r="WGT603" s="270"/>
      <c r="WGU603" s="263"/>
      <c r="WGV603" s="271"/>
      <c r="WGW603" s="271"/>
      <c r="WGX603" s="271"/>
      <c r="WGY603" s="271"/>
      <c r="WGZ603" s="271"/>
      <c r="WHA603" s="395"/>
      <c r="WHB603" s="259"/>
      <c r="WHC603" s="259"/>
      <c r="WHD603" s="394"/>
      <c r="WHE603" s="394"/>
      <c r="WHF603" s="270"/>
      <c r="WHG603" s="263"/>
      <c r="WHH603" s="271"/>
      <c r="WHI603" s="271"/>
      <c r="WHJ603" s="271"/>
      <c r="WHK603" s="271"/>
      <c r="WHL603" s="271"/>
      <c r="WHM603" s="395"/>
      <c r="WHN603" s="259"/>
      <c r="WHO603" s="259"/>
      <c r="WHP603" s="394"/>
      <c r="WHQ603" s="394"/>
      <c r="WHR603" s="270"/>
      <c r="WHS603" s="263"/>
      <c r="WHT603" s="271"/>
      <c r="WHU603" s="271"/>
      <c r="WHV603" s="271"/>
      <c r="WHW603" s="271"/>
      <c r="WHX603" s="271"/>
      <c r="WHY603" s="395"/>
      <c r="WHZ603" s="259"/>
      <c r="WIA603" s="259"/>
      <c r="WIB603" s="394"/>
      <c r="WIC603" s="394"/>
      <c r="WID603" s="270"/>
      <c r="WIE603" s="263"/>
      <c r="WIF603" s="271"/>
      <c r="WIG603" s="271"/>
      <c r="WIH603" s="271"/>
      <c r="WII603" s="271"/>
      <c r="WIJ603" s="271"/>
      <c r="WIK603" s="395"/>
      <c r="WIL603" s="259"/>
      <c r="WIM603" s="259"/>
      <c r="WIN603" s="394"/>
      <c r="WIO603" s="394"/>
      <c r="WIP603" s="270"/>
      <c r="WIQ603" s="263"/>
      <c r="WIR603" s="271"/>
      <c r="WIS603" s="271"/>
      <c r="WIT603" s="271"/>
      <c r="WIU603" s="271"/>
      <c r="WIV603" s="271"/>
      <c r="WIW603" s="395"/>
      <c r="WIX603" s="259"/>
      <c r="WIY603" s="259"/>
      <c r="WIZ603" s="394"/>
      <c r="WJA603" s="394"/>
      <c r="WJB603" s="270"/>
      <c r="WJC603" s="263"/>
      <c r="WJD603" s="271"/>
      <c r="WJE603" s="271"/>
      <c r="WJF603" s="271"/>
      <c r="WJG603" s="271"/>
      <c r="WJH603" s="271"/>
      <c r="WJI603" s="395"/>
      <c r="WJJ603" s="259"/>
      <c r="WJK603" s="259"/>
      <c r="WJL603" s="394"/>
      <c r="WJM603" s="394"/>
      <c r="WJN603" s="270"/>
      <c r="WJO603" s="263"/>
      <c r="WJP603" s="271"/>
      <c r="WJQ603" s="271"/>
      <c r="WJR603" s="271"/>
      <c r="WJS603" s="271"/>
      <c r="WJT603" s="271"/>
      <c r="WJU603" s="395"/>
      <c r="WJV603" s="259"/>
      <c r="WJW603" s="259"/>
      <c r="WJX603" s="394"/>
      <c r="WJY603" s="394"/>
      <c r="WJZ603" s="270"/>
      <c r="WKA603" s="263"/>
      <c r="WKB603" s="271"/>
      <c r="WKC603" s="271"/>
      <c r="WKD603" s="271"/>
      <c r="WKE603" s="271"/>
      <c r="WKF603" s="271"/>
      <c r="WKG603" s="395"/>
      <c r="WKH603" s="259"/>
      <c r="WKI603" s="259"/>
      <c r="WKJ603" s="394"/>
      <c r="WKK603" s="394"/>
      <c r="WKL603" s="270"/>
      <c r="WKM603" s="263"/>
      <c r="WKN603" s="271"/>
      <c r="WKO603" s="271"/>
      <c r="WKP603" s="271"/>
      <c r="WKQ603" s="271"/>
      <c r="WKR603" s="271"/>
      <c r="WKS603" s="395"/>
      <c r="WKT603" s="259"/>
      <c r="WKU603" s="259"/>
      <c r="WKV603" s="394"/>
      <c r="WKW603" s="394"/>
      <c r="WKX603" s="270"/>
      <c r="WKY603" s="263"/>
      <c r="WKZ603" s="271"/>
      <c r="WLA603" s="271"/>
      <c r="WLB603" s="271"/>
      <c r="WLC603" s="271"/>
      <c r="WLD603" s="271"/>
      <c r="WLE603" s="395"/>
      <c r="WLF603" s="259"/>
      <c r="WLG603" s="259"/>
      <c r="WLH603" s="394"/>
      <c r="WLI603" s="394"/>
      <c r="WLJ603" s="270"/>
      <c r="WLK603" s="263"/>
      <c r="WLL603" s="271"/>
      <c r="WLM603" s="271"/>
      <c r="WLN603" s="271"/>
      <c r="WLO603" s="271"/>
      <c r="WLP603" s="271"/>
      <c r="WLQ603" s="395"/>
      <c r="WLR603" s="259"/>
      <c r="WLS603" s="259"/>
      <c r="WLT603" s="394"/>
      <c r="WLU603" s="394"/>
      <c r="WLV603" s="270"/>
      <c r="WLW603" s="263"/>
      <c r="WLX603" s="271"/>
      <c r="WLY603" s="271"/>
      <c r="WLZ603" s="271"/>
      <c r="WMA603" s="271"/>
      <c r="WMB603" s="271"/>
      <c r="WMC603" s="395"/>
      <c r="WMD603" s="259"/>
      <c r="WME603" s="259"/>
      <c r="WMF603" s="394"/>
      <c r="WMG603" s="394"/>
      <c r="WMH603" s="270"/>
      <c r="WMI603" s="263"/>
      <c r="WMJ603" s="271"/>
      <c r="WMK603" s="271"/>
      <c r="WML603" s="271"/>
      <c r="WMM603" s="271"/>
      <c r="WMN603" s="271"/>
      <c r="WMO603" s="395"/>
      <c r="WMP603" s="259"/>
      <c r="WMQ603" s="259"/>
      <c r="WMR603" s="394"/>
      <c r="WMS603" s="394"/>
      <c r="WMT603" s="270"/>
      <c r="WMU603" s="263"/>
      <c r="WMV603" s="271"/>
      <c r="WMW603" s="271"/>
      <c r="WMX603" s="271"/>
      <c r="WMY603" s="271"/>
      <c r="WMZ603" s="271"/>
      <c r="WNA603" s="395"/>
      <c r="WNB603" s="259"/>
      <c r="WNC603" s="259"/>
      <c r="WND603" s="394"/>
      <c r="WNE603" s="394"/>
      <c r="WNF603" s="270"/>
      <c r="WNG603" s="263"/>
      <c r="WNH603" s="271"/>
      <c r="WNI603" s="271"/>
      <c r="WNJ603" s="271"/>
      <c r="WNK603" s="271"/>
      <c r="WNL603" s="271"/>
      <c r="WNM603" s="395"/>
      <c r="WNN603" s="259"/>
      <c r="WNO603" s="259"/>
      <c r="WNP603" s="394"/>
      <c r="WNQ603" s="394"/>
      <c r="WNR603" s="270"/>
      <c r="WNS603" s="263"/>
      <c r="WNT603" s="271"/>
      <c r="WNU603" s="271"/>
      <c r="WNV603" s="271"/>
      <c r="WNW603" s="271"/>
      <c r="WNX603" s="271"/>
      <c r="WNY603" s="395"/>
      <c r="WNZ603" s="259"/>
      <c r="WOA603" s="259"/>
      <c r="WOB603" s="394"/>
      <c r="WOC603" s="394"/>
      <c r="WOD603" s="270"/>
      <c r="WOE603" s="263"/>
      <c r="WOF603" s="271"/>
      <c r="WOG603" s="271"/>
      <c r="WOH603" s="271"/>
      <c r="WOI603" s="271"/>
      <c r="WOJ603" s="271"/>
      <c r="WOK603" s="395"/>
      <c r="WOL603" s="259"/>
      <c r="WOM603" s="259"/>
      <c r="WON603" s="394"/>
      <c r="WOO603" s="394"/>
      <c r="WOP603" s="270"/>
      <c r="WOQ603" s="263"/>
      <c r="WOR603" s="271"/>
      <c r="WOS603" s="271"/>
      <c r="WOT603" s="271"/>
      <c r="WOU603" s="271"/>
      <c r="WOV603" s="271"/>
      <c r="WOW603" s="395"/>
      <c r="WOX603" s="259"/>
      <c r="WOY603" s="259"/>
      <c r="WOZ603" s="394"/>
      <c r="WPA603" s="394"/>
      <c r="WPB603" s="270"/>
      <c r="WPC603" s="263"/>
      <c r="WPD603" s="271"/>
      <c r="WPE603" s="271"/>
      <c r="WPF603" s="271"/>
      <c r="WPG603" s="271"/>
      <c r="WPH603" s="271"/>
      <c r="WPI603" s="395"/>
      <c r="WPJ603" s="259"/>
      <c r="WPK603" s="259"/>
      <c r="WPL603" s="394"/>
      <c r="WPM603" s="394"/>
      <c r="WPN603" s="270"/>
      <c r="WPO603" s="263"/>
      <c r="WPP603" s="271"/>
      <c r="WPQ603" s="271"/>
      <c r="WPR603" s="271"/>
      <c r="WPS603" s="271"/>
      <c r="WPT603" s="271"/>
      <c r="WPU603" s="395"/>
      <c r="WPV603" s="259"/>
      <c r="WPW603" s="259"/>
      <c r="WPX603" s="394"/>
      <c r="WPY603" s="394"/>
      <c r="WPZ603" s="270"/>
      <c r="WQA603" s="263"/>
      <c r="WQB603" s="271"/>
      <c r="WQC603" s="271"/>
      <c r="WQD603" s="271"/>
      <c r="WQE603" s="271"/>
      <c r="WQF603" s="271"/>
      <c r="WQG603" s="395"/>
      <c r="WQH603" s="259"/>
      <c r="WQI603" s="259"/>
      <c r="WQJ603" s="394"/>
      <c r="WQK603" s="394"/>
      <c r="WQL603" s="270"/>
      <c r="WQM603" s="263"/>
      <c r="WQN603" s="271"/>
      <c r="WQO603" s="271"/>
      <c r="WQP603" s="271"/>
      <c r="WQQ603" s="271"/>
      <c r="WQR603" s="271"/>
      <c r="WQS603" s="395"/>
      <c r="WQT603" s="259"/>
      <c r="WQU603" s="259"/>
      <c r="WQV603" s="394"/>
      <c r="WQW603" s="394"/>
      <c r="WQX603" s="270"/>
      <c r="WQY603" s="263"/>
      <c r="WQZ603" s="271"/>
      <c r="WRA603" s="271"/>
      <c r="WRB603" s="271"/>
      <c r="WRC603" s="271"/>
      <c r="WRD603" s="271"/>
      <c r="WRE603" s="395"/>
      <c r="WRF603" s="259"/>
      <c r="WRG603" s="259"/>
      <c r="WRH603" s="394"/>
      <c r="WRI603" s="394"/>
      <c r="WRJ603" s="270"/>
      <c r="WRK603" s="263"/>
      <c r="WRL603" s="271"/>
      <c r="WRM603" s="271"/>
      <c r="WRN603" s="271"/>
      <c r="WRO603" s="271"/>
      <c r="WRP603" s="271"/>
      <c r="WRQ603" s="395"/>
      <c r="WRR603" s="259"/>
      <c r="WRS603" s="259"/>
      <c r="WRT603" s="394"/>
      <c r="WRU603" s="394"/>
      <c r="WRV603" s="270"/>
      <c r="WRW603" s="263"/>
      <c r="WRX603" s="271"/>
      <c r="WRY603" s="271"/>
      <c r="WRZ603" s="271"/>
      <c r="WSA603" s="271"/>
      <c r="WSB603" s="271"/>
      <c r="WSC603" s="395"/>
      <c r="WSD603" s="259"/>
      <c r="WSE603" s="259"/>
      <c r="WSF603" s="394"/>
      <c r="WSG603" s="394"/>
      <c r="WSH603" s="270"/>
      <c r="WSI603" s="263"/>
      <c r="WSJ603" s="271"/>
      <c r="WSK603" s="271"/>
      <c r="WSL603" s="271"/>
      <c r="WSM603" s="271"/>
      <c r="WSN603" s="271"/>
      <c r="WSO603" s="395"/>
      <c r="WSP603" s="259"/>
      <c r="WSQ603" s="259"/>
      <c r="WSR603" s="394"/>
      <c r="WSS603" s="394"/>
      <c r="WST603" s="270"/>
      <c r="WSU603" s="263"/>
      <c r="WSV603" s="271"/>
      <c r="WSW603" s="271"/>
      <c r="WSX603" s="271"/>
      <c r="WSY603" s="271"/>
      <c r="WSZ603" s="271"/>
      <c r="WTA603" s="395"/>
      <c r="WTB603" s="259"/>
      <c r="WTC603" s="259"/>
      <c r="WTD603" s="394"/>
      <c r="WTE603" s="394"/>
      <c r="WTF603" s="270"/>
      <c r="WTG603" s="263"/>
      <c r="WTH603" s="271"/>
      <c r="WTI603" s="271"/>
      <c r="WTJ603" s="271"/>
      <c r="WTK603" s="271"/>
      <c r="WTL603" s="271"/>
      <c r="WTM603" s="395"/>
      <c r="WTN603" s="259"/>
      <c r="WTO603" s="259"/>
      <c r="WTP603" s="394"/>
      <c r="WTQ603" s="394"/>
      <c r="WTR603" s="270"/>
      <c r="WTS603" s="263"/>
      <c r="WTT603" s="271"/>
      <c r="WTU603" s="271"/>
      <c r="WTV603" s="271"/>
      <c r="WTW603" s="271"/>
      <c r="WTX603" s="271"/>
      <c r="WTY603" s="395"/>
      <c r="WTZ603" s="259"/>
      <c r="WUA603" s="259"/>
      <c r="WUB603" s="394"/>
      <c r="WUC603" s="394"/>
      <c r="WUD603" s="270"/>
      <c r="WUE603" s="263"/>
      <c r="WUF603" s="271"/>
      <c r="WUG603" s="271"/>
      <c r="WUH603" s="271"/>
      <c r="WUI603" s="271"/>
      <c r="WUJ603" s="271"/>
      <c r="WUK603" s="395"/>
      <c r="WUL603" s="259"/>
      <c r="WUM603" s="259"/>
      <c r="WUN603" s="394"/>
      <c r="WUO603" s="394"/>
      <c r="WUP603" s="270"/>
      <c r="WUQ603" s="263"/>
      <c r="WUR603" s="271"/>
      <c r="WUS603" s="271"/>
      <c r="WUT603" s="271"/>
      <c r="WUU603" s="271"/>
      <c r="WUV603" s="271"/>
      <c r="WUW603" s="395"/>
      <c r="WUX603" s="259"/>
      <c r="WUY603" s="259"/>
      <c r="WUZ603" s="394"/>
      <c r="WVA603" s="394"/>
      <c r="WVB603" s="270"/>
      <c r="WVC603" s="263"/>
      <c r="WVD603" s="271"/>
      <c r="WVE603" s="271"/>
      <c r="WVF603" s="271"/>
      <c r="WVG603" s="271"/>
      <c r="WVH603" s="271"/>
      <c r="WVI603" s="395"/>
      <c r="WVJ603" s="259"/>
      <c r="WVK603" s="259"/>
      <c r="WVL603" s="394"/>
      <c r="WVM603" s="394"/>
      <c r="WVN603" s="270"/>
      <c r="WVO603" s="263"/>
      <c r="WVP603" s="271"/>
      <c r="WVQ603" s="271"/>
      <c r="WVR603" s="271"/>
      <c r="WVS603" s="271"/>
      <c r="WVT603" s="271"/>
      <c r="WVU603" s="395"/>
      <c r="WVV603" s="259"/>
      <c r="WVW603" s="259"/>
      <c r="WVX603" s="394"/>
      <c r="WVY603" s="394"/>
      <c r="WVZ603" s="270"/>
      <c r="WWA603" s="263"/>
      <c r="WWB603" s="271"/>
      <c r="WWC603" s="271"/>
      <c r="WWD603" s="271"/>
      <c r="WWE603" s="271"/>
      <c r="WWF603" s="271"/>
      <c r="WWG603" s="395"/>
      <c r="WWH603" s="259"/>
      <c r="WWI603" s="259"/>
      <c r="WWJ603" s="394"/>
      <c r="WWK603" s="394"/>
      <c r="WWL603" s="270"/>
      <c r="WWM603" s="263"/>
      <c r="WWN603" s="271"/>
      <c r="WWO603" s="271"/>
      <c r="WWP603" s="271"/>
      <c r="WWQ603" s="271"/>
      <c r="WWR603" s="271"/>
      <c r="WWS603" s="395"/>
      <c r="WWT603" s="259"/>
      <c r="WWU603" s="259"/>
      <c r="WWV603" s="394"/>
      <c r="WWW603" s="394"/>
      <c r="WWX603" s="270"/>
      <c r="WWY603" s="263"/>
      <c r="WWZ603" s="271"/>
      <c r="WXA603" s="271"/>
      <c r="WXB603" s="271"/>
      <c r="WXC603" s="271"/>
      <c r="WXD603" s="271"/>
      <c r="WXE603" s="395"/>
      <c r="WXF603" s="259"/>
      <c r="WXG603" s="259"/>
      <c r="WXH603" s="394"/>
      <c r="WXI603" s="394"/>
      <c r="WXJ603" s="270"/>
      <c r="WXK603" s="263"/>
      <c r="WXL603" s="271"/>
      <c r="WXM603" s="271"/>
      <c r="WXN603" s="271"/>
      <c r="WXO603" s="271"/>
      <c r="WXP603" s="271"/>
      <c r="WXQ603" s="395"/>
      <c r="WXR603" s="259"/>
      <c r="WXS603" s="259"/>
      <c r="WXT603" s="394"/>
      <c r="WXU603" s="394"/>
      <c r="WXV603" s="270"/>
      <c r="WXW603" s="263"/>
      <c r="WXX603" s="271"/>
      <c r="WXY603" s="271"/>
      <c r="WXZ603" s="271"/>
      <c r="WYA603" s="271"/>
      <c r="WYB603" s="271"/>
      <c r="WYC603" s="395"/>
      <c r="WYD603" s="259"/>
      <c r="WYE603" s="259"/>
      <c r="WYF603" s="394"/>
      <c r="WYG603" s="394"/>
      <c r="WYH603" s="270"/>
      <c r="WYI603" s="263"/>
      <c r="WYJ603" s="271"/>
      <c r="WYK603" s="271"/>
      <c r="WYL603" s="271"/>
      <c r="WYM603" s="271"/>
      <c r="WYN603" s="271"/>
      <c r="WYO603" s="395"/>
      <c r="WYP603" s="259"/>
      <c r="WYQ603" s="259"/>
      <c r="WYR603" s="394"/>
      <c r="WYS603" s="394"/>
      <c r="WYT603" s="270"/>
      <c r="WYU603" s="263"/>
      <c r="WYV603" s="271"/>
      <c r="WYW603" s="271"/>
      <c r="WYX603" s="271"/>
      <c r="WYY603" s="271"/>
      <c r="WYZ603" s="271"/>
      <c r="WZA603" s="395"/>
      <c r="WZB603" s="259"/>
      <c r="WZC603" s="259"/>
      <c r="WZD603" s="394"/>
      <c r="WZE603" s="394"/>
      <c r="WZF603" s="270"/>
      <c r="WZG603" s="263"/>
      <c r="WZH603" s="271"/>
      <c r="WZI603" s="271"/>
      <c r="WZJ603" s="271"/>
      <c r="WZK603" s="271"/>
      <c r="WZL603" s="271"/>
      <c r="WZM603" s="395"/>
      <c r="WZN603" s="259"/>
      <c r="WZO603" s="259"/>
      <c r="WZP603" s="394"/>
      <c r="WZQ603" s="394"/>
      <c r="WZR603" s="270"/>
      <c r="WZS603" s="263"/>
      <c r="WZT603" s="271"/>
      <c r="WZU603" s="271"/>
      <c r="WZV603" s="271"/>
      <c r="WZW603" s="271"/>
      <c r="WZX603" s="271"/>
      <c r="WZY603" s="395"/>
      <c r="WZZ603" s="259"/>
      <c r="XAA603" s="259"/>
      <c r="XAB603" s="394"/>
      <c r="XAC603" s="394"/>
      <c r="XAD603" s="270"/>
      <c r="XAE603" s="263"/>
      <c r="XAF603" s="271"/>
      <c r="XAG603" s="271"/>
      <c r="XAH603" s="271"/>
      <c r="XAI603" s="271"/>
      <c r="XAJ603" s="271"/>
      <c r="XAK603" s="395"/>
      <c r="XAL603" s="259"/>
      <c r="XAM603" s="259"/>
      <c r="XAN603" s="394"/>
      <c r="XAO603" s="394"/>
      <c r="XAP603" s="270"/>
      <c r="XAQ603" s="263"/>
      <c r="XAR603" s="271"/>
      <c r="XAS603" s="271"/>
      <c r="XAT603" s="271"/>
      <c r="XAU603" s="271"/>
      <c r="XAV603" s="271"/>
      <c r="XAW603" s="395"/>
      <c r="XAX603" s="259"/>
      <c r="XAY603" s="259"/>
      <c r="XAZ603" s="394"/>
      <c r="XBA603" s="394"/>
      <c r="XBB603" s="270"/>
      <c r="XBC603" s="263"/>
      <c r="XBD603" s="271"/>
      <c r="XBE603" s="271"/>
      <c r="XBF603" s="271"/>
      <c r="XBG603" s="271"/>
      <c r="XBH603" s="271"/>
      <c r="XBI603" s="395"/>
      <c r="XBJ603" s="259"/>
      <c r="XBK603" s="259"/>
      <c r="XBL603" s="394"/>
      <c r="XBM603" s="394"/>
      <c r="XBN603" s="270"/>
      <c r="XBO603" s="263"/>
      <c r="XBP603" s="271"/>
      <c r="XBQ603" s="271"/>
      <c r="XBR603" s="271"/>
      <c r="XBS603" s="271"/>
      <c r="XBT603" s="271"/>
      <c r="XBU603" s="395"/>
      <c r="XBV603" s="259"/>
      <c r="XBW603" s="259"/>
      <c r="XBX603" s="394"/>
      <c r="XBY603" s="394"/>
      <c r="XBZ603" s="270"/>
      <c r="XCA603" s="263"/>
      <c r="XCB603" s="271"/>
      <c r="XCC603" s="271"/>
      <c r="XCD603" s="271"/>
      <c r="XCE603" s="271"/>
      <c r="XCF603" s="271"/>
      <c r="XCG603" s="395"/>
      <c r="XCH603" s="259"/>
      <c r="XCI603" s="259"/>
      <c r="XCJ603" s="394"/>
      <c r="XCK603" s="394"/>
      <c r="XCL603" s="270"/>
      <c r="XCM603" s="263"/>
      <c r="XCN603" s="271"/>
      <c r="XCO603" s="271"/>
      <c r="XCP603" s="271"/>
      <c r="XCQ603" s="271"/>
      <c r="XCR603" s="271"/>
      <c r="XCS603" s="395"/>
      <c r="XCT603" s="259"/>
      <c r="XCU603" s="259"/>
      <c r="XCV603" s="394"/>
      <c r="XCW603" s="394"/>
      <c r="XCX603" s="270"/>
      <c r="XCY603" s="263"/>
      <c r="XCZ603" s="271"/>
      <c r="XDA603" s="271"/>
      <c r="XDB603" s="271"/>
      <c r="XDC603" s="271"/>
      <c r="XDD603" s="271"/>
      <c r="XDE603" s="395"/>
      <c r="XDF603" s="259"/>
      <c r="XDG603" s="259"/>
      <c r="XDH603" s="394"/>
      <c r="XDI603" s="394"/>
      <c r="XDJ603" s="270"/>
      <c r="XDK603" s="263"/>
      <c r="XDL603" s="271"/>
      <c r="XDM603" s="271"/>
      <c r="XDN603" s="271"/>
      <c r="XDO603" s="271"/>
      <c r="XDP603" s="271"/>
      <c r="XDQ603" s="395"/>
      <c r="XDR603" s="259"/>
      <c r="XDS603" s="259"/>
      <c r="XDT603" s="394"/>
      <c r="XDU603" s="394"/>
      <c r="XDV603" s="270"/>
      <c r="XDW603" s="263"/>
      <c r="XDX603" s="271"/>
      <c r="XDY603" s="271"/>
      <c r="XDZ603" s="271"/>
      <c r="XEA603" s="271"/>
      <c r="XEB603" s="271"/>
      <c r="XEC603" s="395"/>
      <c r="XED603" s="259"/>
      <c r="XEE603" s="259"/>
      <c r="XEF603" s="394"/>
      <c r="XEG603" s="394"/>
      <c r="XEH603" s="270"/>
      <c r="XEI603" s="263"/>
      <c r="XEJ603" s="271"/>
      <c r="XEK603" s="271"/>
      <c r="XEL603" s="271"/>
      <c r="XEM603" s="271"/>
      <c r="XEN603" s="271"/>
      <c r="XEO603" s="395"/>
      <c r="XEP603" s="259"/>
      <c r="XEQ603" s="259"/>
      <c r="XER603" s="394"/>
    </row>
    <row r="604" spans="1:16372" x14ac:dyDescent="0.25">
      <c r="A604" s="241" t="s">
        <v>663</v>
      </c>
      <c r="B604" s="285" t="s">
        <v>638</v>
      </c>
      <c r="C604" s="286">
        <v>11</v>
      </c>
      <c r="D604" s="287"/>
      <c r="E604" s="317">
        <v>32</v>
      </c>
      <c r="F604" s="288"/>
      <c r="G604" s="289"/>
      <c r="H604" s="290">
        <f t="shared" ref="H604" si="233">H605+H607</f>
        <v>20000</v>
      </c>
    </row>
    <row r="605" spans="1:16372" s="166" customFormat="1" ht="15.6" customHeight="1" x14ac:dyDescent="0.25">
      <c r="A605" s="241" t="s">
        <v>663</v>
      </c>
      <c r="B605" s="168" t="s">
        <v>638</v>
      </c>
      <c r="C605" s="169">
        <v>11</v>
      </c>
      <c r="D605" s="187"/>
      <c r="E605" s="189">
        <v>321</v>
      </c>
      <c r="F605" s="250"/>
      <c r="G605" s="202"/>
      <c r="H605" s="159">
        <f t="shared" ref="H605" si="234">H606</f>
        <v>10000</v>
      </c>
    </row>
    <row r="606" spans="1:16372" s="166" customFormat="1" ht="15" customHeight="1" x14ac:dyDescent="0.25">
      <c r="A606" s="241" t="s">
        <v>663</v>
      </c>
      <c r="B606" s="144" t="s">
        <v>638</v>
      </c>
      <c r="C606" s="145">
        <v>11</v>
      </c>
      <c r="D606" s="146" t="s">
        <v>25</v>
      </c>
      <c r="E606" s="190">
        <v>3211</v>
      </c>
      <c r="F606" s="248" t="s">
        <v>110</v>
      </c>
      <c r="G606" s="191"/>
      <c r="H606" s="234">
        <v>10000</v>
      </c>
    </row>
    <row r="607" spans="1:16372" s="166" customFormat="1" ht="15.6" customHeight="1" x14ac:dyDescent="0.25">
      <c r="A607" s="241" t="s">
        <v>663</v>
      </c>
      <c r="B607" s="168" t="s">
        <v>638</v>
      </c>
      <c r="C607" s="169">
        <v>11</v>
      </c>
      <c r="D607" s="187"/>
      <c r="E607" s="189">
        <v>323</v>
      </c>
      <c r="F607" s="250"/>
      <c r="G607" s="202"/>
      <c r="H607" s="159">
        <f t="shared" ref="H607" si="235">H608</f>
        <v>10000</v>
      </c>
    </row>
    <row r="608" spans="1:16372" s="166" customFormat="1" ht="15" customHeight="1" x14ac:dyDescent="0.25">
      <c r="A608" s="241" t="s">
        <v>663</v>
      </c>
      <c r="B608" s="144" t="s">
        <v>638</v>
      </c>
      <c r="C608" s="145">
        <v>11</v>
      </c>
      <c r="D608" s="146" t="s">
        <v>25</v>
      </c>
      <c r="E608" s="190">
        <v>3237</v>
      </c>
      <c r="F608" s="248" t="s">
        <v>36</v>
      </c>
      <c r="G608" s="191"/>
      <c r="H608" s="234">
        <v>10000</v>
      </c>
    </row>
    <row r="609" spans="1:8" s="166" customFormat="1" x14ac:dyDescent="0.25">
      <c r="A609" s="241" t="s">
        <v>663</v>
      </c>
      <c r="B609" s="285" t="s">
        <v>638</v>
      </c>
      <c r="C609" s="286">
        <v>12</v>
      </c>
      <c r="D609" s="287"/>
      <c r="E609" s="317">
        <v>31</v>
      </c>
      <c r="F609" s="288"/>
      <c r="G609" s="289"/>
      <c r="H609" s="290">
        <f t="shared" ref="H609" si="236">H610+H612</f>
        <v>36600</v>
      </c>
    </row>
    <row r="610" spans="1:8" s="166" customFormat="1" ht="15.6" customHeight="1" x14ac:dyDescent="0.25">
      <c r="A610" s="241" t="s">
        <v>663</v>
      </c>
      <c r="B610" s="209" t="s">
        <v>638</v>
      </c>
      <c r="C610" s="209">
        <v>12</v>
      </c>
      <c r="D610" s="187"/>
      <c r="E610" s="210">
        <v>311</v>
      </c>
      <c r="F610" s="251"/>
      <c r="G610" s="211"/>
      <c r="H610" s="159">
        <f t="shared" ref="H610" si="237">H611</f>
        <v>30000</v>
      </c>
    </row>
    <row r="611" spans="1:8" s="166" customFormat="1" ht="15" customHeight="1" x14ac:dyDescent="0.25">
      <c r="A611" s="241" t="s">
        <v>663</v>
      </c>
      <c r="B611" s="212" t="s">
        <v>638</v>
      </c>
      <c r="C611" s="212">
        <v>12</v>
      </c>
      <c r="D611" s="146" t="s">
        <v>25</v>
      </c>
      <c r="E611" s="213">
        <v>3111</v>
      </c>
      <c r="F611" s="252" t="s">
        <v>19</v>
      </c>
      <c r="G611" s="214"/>
      <c r="H611" s="234">
        <v>30000</v>
      </c>
    </row>
    <row r="612" spans="1:8" s="166" customFormat="1" ht="15.6" customHeight="1" x14ac:dyDescent="0.25">
      <c r="A612" s="241" t="s">
        <v>663</v>
      </c>
      <c r="B612" s="209" t="s">
        <v>638</v>
      </c>
      <c r="C612" s="209">
        <v>12</v>
      </c>
      <c r="D612" s="215"/>
      <c r="E612" s="210">
        <v>313</v>
      </c>
      <c r="F612" s="251"/>
      <c r="G612" s="211"/>
      <c r="H612" s="159">
        <f t="shared" ref="H612" si="238">SUM(H613:H614)</f>
        <v>6600</v>
      </c>
    </row>
    <row r="613" spans="1:8" s="166" customFormat="1" ht="15" customHeight="1" x14ac:dyDescent="0.25">
      <c r="A613" s="241" t="s">
        <v>663</v>
      </c>
      <c r="B613" s="212" t="s">
        <v>638</v>
      </c>
      <c r="C613" s="212">
        <v>12</v>
      </c>
      <c r="D613" s="216" t="s">
        <v>25</v>
      </c>
      <c r="E613" s="213">
        <v>3132</v>
      </c>
      <c r="F613" s="252" t="s">
        <v>280</v>
      </c>
      <c r="G613" s="214"/>
      <c r="H613" s="234">
        <v>5600</v>
      </c>
    </row>
    <row r="614" spans="1:8" s="166" customFormat="1" ht="30" customHeight="1" x14ac:dyDescent="0.25">
      <c r="A614" s="241" t="s">
        <v>663</v>
      </c>
      <c r="B614" s="212" t="s">
        <v>638</v>
      </c>
      <c r="C614" s="212">
        <v>12</v>
      </c>
      <c r="D614" s="216" t="s">
        <v>25</v>
      </c>
      <c r="E614" s="213">
        <v>3133</v>
      </c>
      <c r="F614" s="248" t="s">
        <v>258</v>
      </c>
      <c r="G614" s="191"/>
      <c r="H614" s="234">
        <v>1000</v>
      </c>
    </row>
    <row r="615" spans="1:8" s="166" customFormat="1" x14ac:dyDescent="0.25">
      <c r="A615" s="241" t="s">
        <v>663</v>
      </c>
      <c r="B615" s="285" t="s">
        <v>638</v>
      </c>
      <c r="C615" s="286">
        <v>12</v>
      </c>
      <c r="D615" s="287"/>
      <c r="E615" s="317">
        <v>32</v>
      </c>
      <c r="F615" s="288"/>
      <c r="G615" s="289"/>
      <c r="H615" s="290">
        <f t="shared" ref="H615" si="239">H616+H618+H620+H626</f>
        <v>338500</v>
      </c>
    </row>
    <row r="616" spans="1:8" ht="15.6" customHeight="1" x14ac:dyDescent="0.25">
      <c r="A616" s="241" t="s">
        <v>663</v>
      </c>
      <c r="B616" s="153" t="s">
        <v>638</v>
      </c>
      <c r="C616" s="154">
        <v>12</v>
      </c>
      <c r="D616" s="182"/>
      <c r="E616" s="177">
        <v>321</v>
      </c>
      <c r="F616" s="245"/>
      <c r="G616" s="164"/>
      <c r="H616" s="159">
        <f t="shared" ref="H616" si="240">H617</f>
        <v>18000</v>
      </c>
    </row>
    <row r="617" spans="1:8" ht="15" customHeight="1" x14ac:dyDescent="0.25">
      <c r="A617" s="241" t="s">
        <v>663</v>
      </c>
      <c r="B617" s="160" t="s">
        <v>638</v>
      </c>
      <c r="C617" s="161">
        <v>12</v>
      </c>
      <c r="D617" s="183" t="s">
        <v>25</v>
      </c>
      <c r="E617" s="184">
        <v>3211</v>
      </c>
      <c r="F617" s="245" t="s">
        <v>110</v>
      </c>
      <c r="G617" s="164"/>
      <c r="H617" s="234">
        <v>18000</v>
      </c>
    </row>
    <row r="618" spans="1:8" s="152" customFormat="1" ht="15.6" customHeight="1" x14ac:dyDescent="0.25">
      <c r="A618" s="241" t="s">
        <v>663</v>
      </c>
      <c r="B618" s="168" t="s">
        <v>638</v>
      </c>
      <c r="C618" s="169">
        <v>12</v>
      </c>
      <c r="D618" s="187"/>
      <c r="E618" s="189">
        <v>322</v>
      </c>
      <c r="F618" s="250"/>
      <c r="G618" s="202"/>
      <c r="H618" s="159">
        <f t="shared" ref="H618" si="241">SUM(H619)</f>
        <v>19000</v>
      </c>
    </row>
    <row r="619" spans="1:8" ht="15" customHeight="1" x14ac:dyDescent="0.25">
      <c r="A619" s="241" t="s">
        <v>663</v>
      </c>
      <c r="B619" s="144" t="s">
        <v>638</v>
      </c>
      <c r="C619" s="145">
        <v>12</v>
      </c>
      <c r="D619" s="146" t="s">
        <v>25</v>
      </c>
      <c r="E619" s="190">
        <v>3223</v>
      </c>
      <c r="F619" s="248" t="s">
        <v>115</v>
      </c>
      <c r="G619" s="191"/>
      <c r="H619" s="234">
        <v>19000</v>
      </c>
    </row>
    <row r="620" spans="1:8" ht="15.6" customHeight="1" x14ac:dyDescent="0.25">
      <c r="A620" s="241" t="s">
        <v>663</v>
      </c>
      <c r="B620" s="153" t="s">
        <v>638</v>
      </c>
      <c r="C620" s="154">
        <v>12</v>
      </c>
      <c r="D620" s="182"/>
      <c r="E620" s="177">
        <v>323</v>
      </c>
      <c r="F620" s="245"/>
      <c r="G620" s="164"/>
      <c r="H620" s="159">
        <f t="shared" ref="H620" si="242">SUM(H621:H625)</f>
        <v>291500</v>
      </c>
    </row>
    <row r="621" spans="1:8" ht="15" customHeight="1" x14ac:dyDescent="0.25">
      <c r="A621" s="241" t="s">
        <v>663</v>
      </c>
      <c r="B621" s="160" t="s">
        <v>638</v>
      </c>
      <c r="C621" s="161">
        <v>12</v>
      </c>
      <c r="D621" s="183" t="s">
        <v>25</v>
      </c>
      <c r="E621" s="184">
        <v>3232</v>
      </c>
      <c r="F621" s="245" t="s">
        <v>118</v>
      </c>
      <c r="G621" s="164"/>
      <c r="H621" s="234">
        <v>12000</v>
      </c>
    </row>
    <row r="622" spans="1:8" ht="15" customHeight="1" x14ac:dyDescent="0.25">
      <c r="A622" s="241" t="s">
        <v>663</v>
      </c>
      <c r="B622" s="160" t="s">
        <v>638</v>
      </c>
      <c r="C622" s="161">
        <v>12</v>
      </c>
      <c r="D622" s="183" t="s">
        <v>25</v>
      </c>
      <c r="E622" s="184">
        <v>3233</v>
      </c>
      <c r="F622" s="245" t="s">
        <v>119</v>
      </c>
      <c r="G622" s="164"/>
      <c r="H622" s="234">
        <v>500</v>
      </c>
    </row>
    <row r="623" spans="1:8" ht="15" customHeight="1" x14ac:dyDescent="0.25">
      <c r="A623" s="241" t="s">
        <v>663</v>
      </c>
      <c r="B623" s="144" t="s">
        <v>638</v>
      </c>
      <c r="C623" s="145">
        <v>12</v>
      </c>
      <c r="D623" s="146" t="s">
        <v>25</v>
      </c>
      <c r="E623" s="190">
        <v>3235</v>
      </c>
      <c r="F623" s="248" t="s">
        <v>42</v>
      </c>
      <c r="G623" s="191"/>
      <c r="H623" s="234">
        <v>500</v>
      </c>
    </row>
    <row r="624" spans="1:8" ht="15" customHeight="1" x14ac:dyDescent="0.25">
      <c r="A624" s="241" t="s">
        <v>663</v>
      </c>
      <c r="B624" s="160" t="s">
        <v>638</v>
      </c>
      <c r="C624" s="161">
        <v>12</v>
      </c>
      <c r="D624" s="183" t="s">
        <v>25</v>
      </c>
      <c r="E624" s="184">
        <v>3237</v>
      </c>
      <c r="F624" s="245" t="s">
        <v>36</v>
      </c>
      <c r="G624" s="164"/>
      <c r="H624" s="234">
        <v>9000</v>
      </c>
    </row>
    <row r="625" spans="1:8" ht="15" customHeight="1" x14ac:dyDescent="0.25">
      <c r="A625" s="241" t="s">
        <v>663</v>
      </c>
      <c r="B625" s="144" t="s">
        <v>638</v>
      </c>
      <c r="C625" s="145">
        <v>12</v>
      </c>
      <c r="D625" s="146" t="s">
        <v>25</v>
      </c>
      <c r="E625" s="190">
        <v>3238</v>
      </c>
      <c r="F625" s="248" t="s">
        <v>122</v>
      </c>
      <c r="G625" s="191"/>
      <c r="H625" s="234">
        <v>269500</v>
      </c>
    </row>
    <row r="626" spans="1:8" s="265" customFormat="1" ht="15" customHeight="1" x14ac:dyDescent="0.25">
      <c r="A626" s="241" t="s">
        <v>663</v>
      </c>
      <c r="B626" s="209" t="s">
        <v>638</v>
      </c>
      <c r="C626" s="275">
        <v>12</v>
      </c>
      <c r="D626" s="215"/>
      <c r="E626" s="210">
        <v>329</v>
      </c>
      <c r="F626" s="251"/>
      <c r="G626" s="211"/>
      <c r="H626" s="276">
        <f t="shared" ref="H626" si="243">H628+H627</f>
        <v>10000</v>
      </c>
    </row>
    <row r="627" spans="1:8" s="235" customFormat="1" ht="15" customHeight="1" x14ac:dyDescent="0.25">
      <c r="A627" s="241" t="s">
        <v>663</v>
      </c>
      <c r="B627" s="212" t="s">
        <v>638</v>
      </c>
      <c r="C627" s="266">
        <v>12</v>
      </c>
      <c r="D627" s="216" t="s">
        <v>25</v>
      </c>
      <c r="E627" s="213">
        <v>3292</v>
      </c>
      <c r="F627" s="252" t="s">
        <v>123</v>
      </c>
      <c r="G627" s="214"/>
      <c r="H627" s="234">
        <v>8000</v>
      </c>
    </row>
    <row r="628" spans="1:8" s="235" customFormat="1" ht="15" customHeight="1" x14ac:dyDescent="0.25">
      <c r="A628" s="241" t="s">
        <v>663</v>
      </c>
      <c r="B628" s="212" t="s">
        <v>638</v>
      </c>
      <c r="C628" s="266">
        <v>12</v>
      </c>
      <c r="D628" s="216" t="s">
        <v>25</v>
      </c>
      <c r="E628" s="213">
        <v>3293</v>
      </c>
      <c r="F628" s="252" t="s">
        <v>124</v>
      </c>
      <c r="G628" s="214"/>
      <c r="H628" s="234">
        <v>2000</v>
      </c>
    </row>
    <row r="629" spans="1:8" s="235" customFormat="1" x14ac:dyDescent="0.25">
      <c r="A629" s="241" t="s">
        <v>663</v>
      </c>
      <c r="B629" s="285" t="s">
        <v>638</v>
      </c>
      <c r="C629" s="286">
        <v>12</v>
      </c>
      <c r="D629" s="287"/>
      <c r="E629" s="317">
        <v>42</v>
      </c>
      <c r="F629" s="288"/>
      <c r="G629" s="289"/>
      <c r="H629" s="290">
        <f>H630</f>
        <v>23000</v>
      </c>
    </row>
    <row r="630" spans="1:8" ht="15.6" customHeight="1" x14ac:dyDescent="0.25">
      <c r="A630" s="241" t="s">
        <v>663</v>
      </c>
      <c r="B630" s="168" t="s">
        <v>638</v>
      </c>
      <c r="C630" s="169">
        <v>12</v>
      </c>
      <c r="D630" s="187"/>
      <c r="E630" s="189">
        <v>422</v>
      </c>
      <c r="F630" s="250"/>
      <c r="G630" s="202"/>
      <c r="H630" s="217">
        <f>H631</f>
        <v>23000</v>
      </c>
    </row>
    <row r="631" spans="1:8" ht="15" customHeight="1" x14ac:dyDescent="0.25">
      <c r="A631" s="241" t="s">
        <v>663</v>
      </c>
      <c r="B631" s="144" t="s">
        <v>638</v>
      </c>
      <c r="C631" s="145">
        <v>12</v>
      </c>
      <c r="D631" s="146" t="s">
        <v>25</v>
      </c>
      <c r="E631" s="190">
        <v>4221</v>
      </c>
      <c r="F631" s="248" t="s">
        <v>129</v>
      </c>
      <c r="G631" s="191"/>
      <c r="H631" s="234">
        <v>23000</v>
      </c>
    </row>
    <row r="632" spans="1:8" x14ac:dyDescent="0.25">
      <c r="A632" s="241" t="s">
        <v>663</v>
      </c>
      <c r="B632" s="285" t="s">
        <v>638</v>
      </c>
      <c r="C632" s="286">
        <v>51</v>
      </c>
      <c r="D632" s="287"/>
      <c r="E632" s="317">
        <v>31</v>
      </c>
      <c r="F632" s="288"/>
      <c r="G632" s="289"/>
      <c r="H632" s="290">
        <f t="shared" ref="H632" si="244">H633+H635</f>
        <v>25000</v>
      </c>
    </row>
    <row r="633" spans="1:8" ht="15.6" customHeight="1" x14ac:dyDescent="0.25">
      <c r="A633" s="241" t="s">
        <v>663</v>
      </c>
      <c r="B633" s="168" t="s">
        <v>638</v>
      </c>
      <c r="C633" s="169">
        <v>51</v>
      </c>
      <c r="D633" s="187"/>
      <c r="E633" s="189">
        <v>311</v>
      </c>
      <c r="F633" s="250"/>
      <c r="G633" s="202"/>
      <c r="H633" s="159">
        <f t="shared" ref="H633" si="245">H634</f>
        <v>20000</v>
      </c>
    </row>
    <row r="634" spans="1:8" ht="15" customHeight="1" x14ac:dyDescent="0.25">
      <c r="A634" s="241" t="s">
        <v>663</v>
      </c>
      <c r="B634" s="144" t="s">
        <v>638</v>
      </c>
      <c r="C634" s="145">
        <v>51</v>
      </c>
      <c r="D634" s="146" t="s">
        <v>25</v>
      </c>
      <c r="E634" s="190">
        <v>3111</v>
      </c>
      <c r="F634" s="248" t="s">
        <v>19</v>
      </c>
      <c r="G634" s="191"/>
      <c r="H634" s="359">
        <v>20000</v>
      </c>
    </row>
    <row r="635" spans="1:8" ht="15.6" customHeight="1" x14ac:dyDescent="0.25">
      <c r="A635" s="241" t="s">
        <v>663</v>
      </c>
      <c r="B635" s="168" t="s">
        <v>638</v>
      </c>
      <c r="C635" s="169">
        <v>51</v>
      </c>
      <c r="D635" s="187"/>
      <c r="E635" s="189">
        <v>313</v>
      </c>
      <c r="F635" s="250"/>
      <c r="G635" s="202"/>
      <c r="H635" s="159">
        <f t="shared" ref="H635" si="246">SUM(H636:H637)</f>
        <v>5000</v>
      </c>
    </row>
    <row r="636" spans="1:8" ht="15" customHeight="1" x14ac:dyDescent="0.25">
      <c r="A636" s="241" t="s">
        <v>663</v>
      </c>
      <c r="B636" s="144" t="s">
        <v>638</v>
      </c>
      <c r="C636" s="145">
        <v>51</v>
      </c>
      <c r="D636" s="146" t="s">
        <v>25</v>
      </c>
      <c r="E636" s="190">
        <v>3132</v>
      </c>
      <c r="F636" s="248" t="s">
        <v>280</v>
      </c>
      <c r="G636" s="191"/>
      <c r="H636" s="359">
        <v>4000</v>
      </c>
    </row>
    <row r="637" spans="1:8" ht="30" customHeight="1" x14ac:dyDescent="0.25">
      <c r="A637" s="241" t="s">
        <v>663</v>
      </c>
      <c r="B637" s="144" t="s">
        <v>638</v>
      </c>
      <c r="C637" s="145">
        <v>51</v>
      </c>
      <c r="D637" s="146" t="s">
        <v>25</v>
      </c>
      <c r="E637" s="190">
        <v>3133</v>
      </c>
      <c r="F637" s="248" t="s">
        <v>258</v>
      </c>
      <c r="G637" s="191"/>
      <c r="H637" s="359">
        <v>1000</v>
      </c>
    </row>
    <row r="638" spans="1:8" x14ac:dyDescent="0.25">
      <c r="A638" s="241" t="s">
        <v>663</v>
      </c>
      <c r="B638" s="285" t="s">
        <v>638</v>
      </c>
      <c r="C638" s="286">
        <v>51</v>
      </c>
      <c r="D638" s="287"/>
      <c r="E638" s="317">
        <v>32</v>
      </c>
      <c r="F638" s="288"/>
      <c r="G638" s="289"/>
      <c r="H638" s="290">
        <f t="shared" ref="H638" si="247">H639+H641+H643+H649</f>
        <v>157000</v>
      </c>
    </row>
    <row r="639" spans="1:8" ht="15.6" customHeight="1" x14ac:dyDescent="0.25">
      <c r="A639" s="241" t="s">
        <v>663</v>
      </c>
      <c r="B639" s="168" t="s">
        <v>638</v>
      </c>
      <c r="C639" s="168">
        <v>51</v>
      </c>
      <c r="D639" s="187"/>
      <c r="E639" s="189">
        <v>321</v>
      </c>
      <c r="F639" s="248"/>
      <c r="G639" s="191"/>
      <c r="H639" s="159">
        <f t="shared" ref="H639" si="248">H640</f>
        <v>20000</v>
      </c>
    </row>
    <row r="640" spans="1:8" ht="15" customHeight="1" x14ac:dyDescent="0.25">
      <c r="A640" s="241" t="s">
        <v>663</v>
      </c>
      <c r="B640" s="144" t="s">
        <v>638</v>
      </c>
      <c r="C640" s="144">
        <v>51</v>
      </c>
      <c r="D640" s="146" t="s">
        <v>25</v>
      </c>
      <c r="E640" s="190">
        <v>3211</v>
      </c>
      <c r="F640" s="248" t="s">
        <v>110</v>
      </c>
      <c r="G640" s="191"/>
      <c r="H640" s="234">
        <v>20000</v>
      </c>
    </row>
    <row r="641" spans="1:8" s="152" customFormat="1" ht="15.6" customHeight="1" x14ac:dyDescent="0.25">
      <c r="A641" s="241" t="s">
        <v>663</v>
      </c>
      <c r="B641" s="168" t="s">
        <v>638</v>
      </c>
      <c r="C641" s="168">
        <v>51</v>
      </c>
      <c r="D641" s="187"/>
      <c r="E641" s="189">
        <v>322</v>
      </c>
      <c r="F641" s="250"/>
      <c r="G641" s="202"/>
      <c r="H641" s="159">
        <f t="shared" ref="H641" si="249">SUM(H642)</f>
        <v>20000</v>
      </c>
    </row>
    <row r="642" spans="1:8" ht="15" customHeight="1" x14ac:dyDescent="0.25">
      <c r="A642" s="241" t="s">
        <v>663</v>
      </c>
      <c r="B642" s="144" t="s">
        <v>638</v>
      </c>
      <c r="C642" s="144">
        <v>51</v>
      </c>
      <c r="D642" s="146" t="s">
        <v>25</v>
      </c>
      <c r="E642" s="190">
        <v>3223</v>
      </c>
      <c r="F642" s="248" t="s">
        <v>115</v>
      </c>
      <c r="G642" s="191"/>
      <c r="H642" s="234">
        <v>20000</v>
      </c>
    </row>
    <row r="643" spans="1:8" ht="15.6" customHeight="1" x14ac:dyDescent="0.25">
      <c r="A643" s="241" t="s">
        <v>663</v>
      </c>
      <c r="B643" s="168" t="s">
        <v>638</v>
      </c>
      <c r="C643" s="168">
        <v>51</v>
      </c>
      <c r="D643" s="187"/>
      <c r="E643" s="189">
        <v>323</v>
      </c>
      <c r="F643" s="250"/>
      <c r="G643" s="202"/>
      <c r="H643" s="159">
        <f t="shared" ref="H643" si="250">SUM(H644:H648)</f>
        <v>97000</v>
      </c>
    </row>
    <row r="644" spans="1:8" ht="15" customHeight="1" x14ac:dyDescent="0.25">
      <c r="A644" s="241" t="s">
        <v>663</v>
      </c>
      <c r="B644" s="144" t="s">
        <v>638</v>
      </c>
      <c r="C644" s="144">
        <v>51</v>
      </c>
      <c r="D644" s="146" t="s">
        <v>25</v>
      </c>
      <c r="E644" s="190">
        <v>3232</v>
      </c>
      <c r="F644" s="248" t="s">
        <v>118</v>
      </c>
      <c r="G644" s="191"/>
      <c r="H644" s="234">
        <v>10000</v>
      </c>
    </row>
    <row r="645" spans="1:8" ht="15" customHeight="1" x14ac:dyDescent="0.25">
      <c r="A645" s="241" t="s">
        <v>663</v>
      </c>
      <c r="B645" s="144" t="s">
        <v>638</v>
      </c>
      <c r="C645" s="144">
        <v>51</v>
      </c>
      <c r="D645" s="146" t="s">
        <v>25</v>
      </c>
      <c r="E645" s="190">
        <v>3233</v>
      </c>
      <c r="F645" s="248" t="s">
        <v>119</v>
      </c>
      <c r="G645" s="191"/>
      <c r="H645" s="234">
        <v>3000</v>
      </c>
    </row>
    <row r="646" spans="1:8" ht="15" customHeight="1" x14ac:dyDescent="0.25">
      <c r="A646" s="241" t="s">
        <v>663</v>
      </c>
      <c r="B646" s="144" t="s">
        <v>638</v>
      </c>
      <c r="C646" s="144">
        <v>51</v>
      </c>
      <c r="D646" s="146" t="s">
        <v>25</v>
      </c>
      <c r="E646" s="190">
        <v>3235</v>
      </c>
      <c r="F646" s="248" t="s">
        <v>42</v>
      </c>
      <c r="G646" s="191"/>
      <c r="H646" s="234">
        <v>4000</v>
      </c>
    </row>
    <row r="647" spans="1:8" ht="15" customHeight="1" x14ac:dyDescent="0.25">
      <c r="A647" s="241" t="s">
        <v>663</v>
      </c>
      <c r="B647" s="144" t="s">
        <v>638</v>
      </c>
      <c r="C647" s="144">
        <v>51</v>
      </c>
      <c r="D647" s="146" t="s">
        <v>25</v>
      </c>
      <c r="E647" s="190">
        <v>3237</v>
      </c>
      <c r="F647" s="248" t="s">
        <v>36</v>
      </c>
      <c r="G647" s="191"/>
      <c r="H647" s="234">
        <v>30000</v>
      </c>
    </row>
    <row r="648" spans="1:8" ht="15" customHeight="1" x14ac:dyDescent="0.25">
      <c r="A648" s="241" t="s">
        <v>663</v>
      </c>
      <c r="B648" s="144" t="s">
        <v>638</v>
      </c>
      <c r="C648" s="144">
        <v>51</v>
      </c>
      <c r="D648" s="146" t="s">
        <v>25</v>
      </c>
      <c r="E648" s="190">
        <v>3238</v>
      </c>
      <c r="F648" s="248" t="s">
        <v>122</v>
      </c>
      <c r="G648" s="191"/>
      <c r="H648" s="234">
        <v>50000</v>
      </c>
    </row>
    <row r="649" spans="1:8" s="265" customFormat="1" ht="15" customHeight="1" x14ac:dyDescent="0.25">
      <c r="A649" s="241" t="s">
        <v>663</v>
      </c>
      <c r="B649" s="209" t="s">
        <v>638</v>
      </c>
      <c r="C649" s="209">
        <v>51</v>
      </c>
      <c r="D649" s="215"/>
      <c r="E649" s="210">
        <v>329</v>
      </c>
      <c r="F649" s="251"/>
      <c r="G649" s="211"/>
      <c r="H649" s="276">
        <f t="shared" ref="H649" si="251">H651+H650</f>
        <v>20000</v>
      </c>
    </row>
    <row r="650" spans="1:8" s="235" customFormat="1" ht="15" customHeight="1" x14ac:dyDescent="0.25">
      <c r="A650" s="241" t="s">
        <v>663</v>
      </c>
      <c r="B650" s="212" t="s">
        <v>638</v>
      </c>
      <c r="C650" s="212">
        <v>51</v>
      </c>
      <c r="D650" s="216" t="s">
        <v>25</v>
      </c>
      <c r="E650" s="213">
        <v>3292</v>
      </c>
      <c r="F650" s="252" t="s">
        <v>123</v>
      </c>
      <c r="G650" s="214"/>
      <c r="H650" s="234">
        <v>10000</v>
      </c>
    </row>
    <row r="651" spans="1:8" s="235" customFormat="1" ht="15" customHeight="1" x14ac:dyDescent="0.25">
      <c r="A651" s="241" t="s">
        <v>663</v>
      </c>
      <c r="B651" s="212" t="s">
        <v>638</v>
      </c>
      <c r="C651" s="212">
        <v>51</v>
      </c>
      <c r="D651" s="216" t="s">
        <v>25</v>
      </c>
      <c r="E651" s="213">
        <v>3293</v>
      </c>
      <c r="F651" s="252" t="s">
        <v>124</v>
      </c>
      <c r="G651" s="214"/>
      <c r="H651" s="234">
        <v>10000</v>
      </c>
    </row>
    <row r="652" spans="1:8" s="235" customFormat="1" x14ac:dyDescent="0.25">
      <c r="A652" s="241" t="s">
        <v>663</v>
      </c>
      <c r="B652" s="285" t="s">
        <v>638</v>
      </c>
      <c r="C652" s="286">
        <v>51</v>
      </c>
      <c r="D652" s="287"/>
      <c r="E652" s="317">
        <v>42</v>
      </c>
      <c r="F652" s="288"/>
      <c r="G652" s="289"/>
      <c r="H652" s="290">
        <f>H653</f>
        <v>20000</v>
      </c>
    </row>
    <row r="653" spans="1:8" ht="15.6" customHeight="1" x14ac:dyDescent="0.25">
      <c r="A653" s="241" t="s">
        <v>663</v>
      </c>
      <c r="B653" s="168" t="s">
        <v>638</v>
      </c>
      <c r="C653" s="168">
        <v>51</v>
      </c>
      <c r="D653" s="187"/>
      <c r="E653" s="189">
        <v>422</v>
      </c>
      <c r="F653" s="250"/>
      <c r="G653" s="202"/>
      <c r="H653" s="159">
        <f>H654</f>
        <v>20000</v>
      </c>
    </row>
    <row r="654" spans="1:8" ht="15" customHeight="1" x14ac:dyDescent="0.25">
      <c r="A654" s="241" t="s">
        <v>663</v>
      </c>
      <c r="B654" s="144" t="s">
        <v>638</v>
      </c>
      <c r="C654" s="144">
        <v>51</v>
      </c>
      <c r="D654" s="146" t="s">
        <v>25</v>
      </c>
      <c r="E654" s="190">
        <v>4221</v>
      </c>
      <c r="F654" s="248" t="s">
        <v>129</v>
      </c>
      <c r="G654" s="191"/>
      <c r="H654" s="234">
        <v>20000</v>
      </c>
    </row>
    <row r="655" spans="1:8" x14ac:dyDescent="0.25">
      <c r="A655" s="241" t="s">
        <v>663</v>
      </c>
      <c r="B655" s="285" t="s">
        <v>638</v>
      </c>
      <c r="C655" s="285">
        <v>559</v>
      </c>
      <c r="D655" s="287"/>
      <c r="E655" s="317">
        <v>31</v>
      </c>
      <c r="F655" s="288"/>
      <c r="G655" s="289"/>
      <c r="H655" s="290">
        <f t="shared" ref="H655" si="252">H656+H658</f>
        <v>199300</v>
      </c>
    </row>
    <row r="656" spans="1:8" x14ac:dyDescent="0.25">
      <c r="A656" s="241" t="s">
        <v>663</v>
      </c>
      <c r="B656" s="168" t="s">
        <v>638</v>
      </c>
      <c r="C656" s="168">
        <v>559</v>
      </c>
      <c r="D656" s="187"/>
      <c r="E656" s="189">
        <v>311</v>
      </c>
      <c r="F656" s="250"/>
      <c r="G656" s="202"/>
      <c r="H656" s="159">
        <f t="shared" ref="H656" si="253">H657</f>
        <v>163500</v>
      </c>
    </row>
    <row r="657" spans="1:8" x14ac:dyDescent="0.25">
      <c r="A657" s="241" t="s">
        <v>663</v>
      </c>
      <c r="B657" s="144" t="s">
        <v>638</v>
      </c>
      <c r="C657" s="144">
        <v>559</v>
      </c>
      <c r="D657" s="146" t="s">
        <v>25</v>
      </c>
      <c r="E657" s="190">
        <v>3111</v>
      </c>
      <c r="F657" s="248" t="s">
        <v>19</v>
      </c>
      <c r="G657" s="191"/>
      <c r="H657" s="234">
        <v>163500</v>
      </c>
    </row>
    <row r="658" spans="1:8" x14ac:dyDescent="0.25">
      <c r="A658" s="241" t="s">
        <v>663</v>
      </c>
      <c r="B658" s="168" t="s">
        <v>638</v>
      </c>
      <c r="C658" s="168">
        <v>559</v>
      </c>
      <c r="D658" s="187"/>
      <c r="E658" s="189">
        <v>313</v>
      </c>
      <c r="F658" s="250"/>
      <c r="G658" s="202"/>
      <c r="H658" s="264">
        <f t="shared" ref="H658" si="254">SUM(H659:H660)</f>
        <v>35800</v>
      </c>
    </row>
    <row r="659" spans="1:8" x14ac:dyDescent="0.25">
      <c r="A659" s="241" t="s">
        <v>663</v>
      </c>
      <c r="B659" s="144" t="s">
        <v>638</v>
      </c>
      <c r="C659" s="144">
        <v>559</v>
      </c>
      <c r="D659" s="146" t="s">
        <v>25</v>
      </c>
      <c r="E659" s="190">
        <v>3132</v>
      </c>
      <c r="F659" s="248" t="s">
        <v>280</v>
      </c>
      <c r="G659" s="191"/>
      <c r="H659" s="234">
        <v>30000</v>
      </c>
    </row>
    <row r="660" spans="1:8" ht="30" x14ac:dyDescent="0.25">
      <c r="A660" s="241" t="s">
        <v>663</v>
      </c>
      <c r="B660" s="144" t="s">
        <v>638</v>
      </c>
      <c r="C660" s="144">
        <v>559</v>
      </c>
      <c r="D660" s="146" t="s">
        <v>25</v>
      </c>
      <c r="E660" s="190">
        <v>3133</v>
      </c>
      <c r="F660" s="248" t="s">
        <v>258</v>
      </c>
      <c r="G660" s="191"/>
      <c r="H660" s="234">
        <v>5800</v>
      </c>
    </row>
    <row r="661" spans="1:8" x14ac:dyDescent="0.25">
      <c r="A661" s="241" t="s">
        <v>663</v>
      </c>
      <c r="B661" s="285" t="s">
        <v>638</v>
      </c>
      <c r="C661" s="285">
        <v>559</v>
      </c>
      <c r="D661" s="287"/>
      <c r="E661" s="317">
        <v>32</v>
      </c>
      <c r="F661" s="288"/>
      <c r="G661" s="289"/>
      <c r="H661" s="290">
        <f t="shared" ref="H661" si="255">H662+H664+H666+H672</f>
        <v>1921000</v>
      </c>
    </row>
    <row r="662" spans="1:8" x14ac:dyDescent="0.25">
      <c r="A662" s="241" t="s">
        <v>663</v>
      </c>
      <c r="B662" s="168" t="s">
        <v>638</v>
      </c>
      <c r="C662" s="168">
        <v>559</v>
      </c>
      <c r="D662" s="187"/>
      <c r="E662" s="189">
        <v>321</v>
      </c>
      <c r="F662" s="248"/>
      <c r="G662" s="191"/>
      <c r="H662" s="264">
        <f t="shared" ref="H662" si="256">H663</f>
        <v>100000</v>
      </c>
    </row>
    <row r="663" spans="1:8" x14ac:dyDescent="0.25">
      <c r="A663" s="241" t="s">
        <v>663</v>
      </c>
      <c r="B663" s="144" t="s">
        <v>638</v>
      </c>
      <c r="C663" s="144">
        <v>559</v>
      </c>
      <c r="D663" s="146" t="s">
        <v>25</v>
      </c>
      <c r="E663" s="190">
        <v>3211</v>
      </c>
      <c r="F663" s="248" t="s">
        <v>110</v>
      </c>
      <c r="G663" s="191"/>
      <c r="H663" s="234">
        <v>100000</v>
      </c>
    </row>
    <row r="664" spans="1:8" x14ac:dyDescent="0.25">
      <c r="A664" s="241" t="s">
        <v>663</v>
      </c>
      <c r="B664" s="168" t="s">
        <v>638</v>
      </c>
      <c r="C664" s="168">
        <v>559</v>
      </c>
      <c r="D664" s="187"/>
      <c r="E664" s="189">
        <v>322</v>
      </c>
      <c r="F664" s="250"/>
      <c r="G664" s="202"/>
      <c r="H664" s="264">
        <f t="shared" ref="H664" si="257">SUM(H665)</f>
        <v>110000</v>
      </c>
    </row>
    <row r="665" spans="1:8" ht="27" customHeight="1" x14ac:dyDescent="0.25">
      <c r="A665" s="241" t="s">
        <v>663</v>
      </c>
      <c r="B665" s="144" t="s">
        <v>638</v>
      </c>
      <c r="C665" s="144">
        <v>559</v>
      </c>
      <c r="D665" s="146" t="s">
        <v>25</v>
      </c>
      <c r="E665" s="190">
        <v>3223</v>
      </c>
      <c r="F665" s="248" t="s">
        <v>115</v>
      </c>
      <c r="G665" s="191"/>
      <c r="H665" s="234">
        <v>110000</v>
      </c>
    </row>
    <row r="666" spans="1:8" x14ac:dyDescent="0.25">
      <c r="A666" s="241" t="s">
        <v>663</v>
      </c>
      <c r="B666" s="168" t="s">
        <v>638</v>
      </c>
      <c r="C666" s="168">
        <v>559</v>
      </c>
      <c r="D666" s="187"/>
      <c r="E666" s="189">
        <v>323</v>
      </c>
      <c r="F666" s="250"/>
      <c r="G666" s="202"/>
      <c r="H666" s="264">
        <f t="shared" ref="H666" si="258">SUM(H667:H671)</f>
        <v>1654000</v>
      </c>
    </row>
    <row r="667" spans="1:8" x14ac:dyDescent="0.25">
      <c r="A667" s="241" t="s">
        <v>663</v>
      </c>
      <c r="B667" s="144" t="s">
        <v>638</v>
      </c>
      <c r="C667" s="144">
        <v>559</v>
      </c>
      <c r="D667" s="146" t="s">
        <v>25</v>
      </c>
      <c r="E667" s="190">
        <v>3232</v>
      </c>
      <c r="F667" s="248" t="s">
        <v>118</v>
      </c>
      <c r="G667" s="191"/>
      <c r="H667" s="234">
        <v>65000</v>
      </c>
    </row>
    <row r="668" spans="1:8" x14ac:dyDescent="0.25">
      <c r="A668" s="241" t="s">
        <v>663</v>
      </c>
      <c r="B668" s="144" t="s">
        <v>638</v>
      </c>
      <c r="C668" s="144">
        <v>559</v>
      </c>
      <c r="D668" s="146" t="s">
        <v>25</v>
      </c>
      <c r="E668" s="190">
        <v>3233</v>
      </c>
      <c r="F668" s="248" t="s">
        <v>119</v>
      </c>
      <c r="G668" s="191"/>
      <c r="H668" s="234">
        <v>3000</v>
      </c>
    </row>
    <row r="669" spans="1:8" x14ac:dyDescent="0.25">
      <c r="A669" s="241" t="s">
        <v>663</v>
      </c>
      <c r="B669" s="144" t="s">
        <v>638</v>
      </c>
      <c r="C669" s="144">
        <v>559</v>
      </c>
      <c r="D669" s="146" t="s">
        <v>25</v>
      </c>
      <c r="E669" s="190">
        <v>3235</v>
      </c>
      <c r="F669" s="248" t="s">
        <v>42</v>
      </c>
      <c r="G669" s="191"/>
      <c r="H669" s="234">
        <v>4000</v>
      </c>
    </row>
    <row r="670" spans="1:8" x14ac:dyDescent="0.25">
      <c r="A670" s="241" t="s">
        <v>663</v>
      </c>
      <c r="B670" s="144" t="s">
        <v>638</v>
      </c>
      <c r="C670" s="144">
        <v>559</v>
      </c>
      <c r="D670" s="146" t="s">
        <v>25</v>
      </c>
      <c r="E670" s="190">
        <v>3237</v>
      </c>
      <c r="F670" s="248" t="s">
        <v>36</v>
      </c>
      <c r="G670" s="191"/>
      <c r="H670" s="234">
        <v>50000</v>
      </c>
    </row>
    <row r="671" spans="1:8" x14ac:dyDescent="0.25">
      <c r="A671" s="241" t="s">
        <v>663</v>
      </c>
      <c r="B671" s="144" t="s">
        <v>638</v>
      </c>
      <c r="C671" s="144">
        <v>559</v>
      </c>
      <c r="D671" s="146" t="s">
        <v>25</v>
      </c>
      <c r="E671" s="190">
        <v>3238</v>
      </c>
      <c r="F671" s="248" t="s">
        <v>122</v>
      </c>
      <c r="G671" s="191"/>
      <c r="H671" s="234">
        <v>1532000</v>
      </c>
    </row>
    <row r="672" spans="1:8" x14ac:dyDescent="0.25">
      <c r="A672" s="241" t="s">
        <v>663</v>
      </c>
      <c r="B672" s="209" t="s">
        <v>638</v>
      </c>
      <c r="C672" s="209">
        <v>559</v>
      </c>
      <c r="D672" s="215"/>
      <c r="E672" s="210">
        <v>329</v>
      </c>
      <c r="F672" s="251"/>
      <c r="G672" s="211"/>
      <c r="H672" s="276">
        <f t="shared" ref="H672" si="259">H674+H673</f>
        <v>57000</v>
      </c>
    </row>
    <row r="673" spans="1:16372" x14ac:dyDescent="0.25">
      <c r="A673" s="241" t="s">
        <v>663</v>
      </c>
      <c r="B673" s="212" t="s">
        <v>638</v>
      </c>
      <c r="C673" s="212">
        <v>559</v>
      </c>
      <c r="D673" s="216" t="s">
        <v>25</v>
      </c>
      <c r="E673" s="213">
        <v>3292</v>
      </c>
      <c r="F673" s="252" t="s">
        <v>123</v>
      </c>
      <c r="G673" s="214"/>
      <c r="H673" s="234">
        <v>43000</v>
      </c>
    </row>
    <row r="674" spans="1:16372" x14ac:dyDescent="0.25">
      <c r="A674" s="241" t="s">
        <v>663</v>
      </c>
      <c r="B674" s="212" t="s">
        <v>638</v>
      </c>
      <c r="C674" s="212">
        <v>559</v>
      </c>
      <c r="D674" s="216" t="s">
        <v>25</v>
      </c>
      <c r="E674" s="213">
        <v>3293</v>
      </c>
      <c r="F674" s="252" t="s">
        <v>124</v>
      </c>
      <c r="G674" s="214"/>
      <c r="H674" s="234">
        <v>14000</v>
      </c>
    </row>
    <row r="675" spans="1:16372" s="166" customFormat="1" x14ac:dyDescent="0.25">
      <c r="A675" s="241" t="s">
        <v>663</v>
      </c>
      <c r="B675" s="285" t="s">
        <v>638</v>
      </c>
      <c r="C675" s="285">
        <v>559</v>
      </c>
      <c r="D675" s="287"/>
      <c r="E675" s="317">
        <v>42</v>
      </c>
      <c r="F675" s="288"/>
      <c r="G675" s="289"/>
      <c r="H675" s="290">
        <f>H676</f>
        <v>128000</v>
      </c>
    </row>
    <row r="676" spans="1:16372" x14ac:dyDescent="0.25">
      <c r="A676" s="241" t="s">
        <v>663</v>
      </c>
      <c r="B676" s="168" t="s">
        <v>638</v>
      </c>
      <c r="C676" s="168">
        <v>559</v>
      </c>
      <c r="D676" s="187"/>
      <c r="E676" s="189">
        <v>422</v>
      </c>
      <c r="F676" s="250"/>
      <c r="G676" s="202"/>
      <c r="H676" s="159">
        <f>H677</f>
        <v>128000</v>
      </c>
    </row>
    <row r="677" spans="1:16372" s="152" customFormat="1" x14ac:dyDescent="0.25">
      <c r="A677" s="241" t="s">
        <v>663</v>
      </c>
      <c r="B677" s="144" t="s">
        <v>638</v>
      </c>
      <c r="C677" s="144">
        <v>559</v>
      </c>
      <c r="D677" s="146" t="s">
        <v>25</v>
      </c>
      <c r="E677" s="190">
        <v>4221</v>
      </c>
      <c r="F677" s="248" t="s">
        <v>129</v>
      </c>
      <c r="G677" s="191"/>
      <c r="H677" s="234">
        <v>128000</v>
      </c>
    </row>
    <row r="678" spans="1:16372" s="396" customFormat="1" ht="51" x14ac:dyDescent="0.25">
      <c r="A678" s="354" t="s">
        <v>663</v>
      </c>
      <c r="B678" s="292" t="s">
        <v>706</v>
      </c>
      <c r="C678" s="292"/>
      <c r="D678" s="293"/>
      <c r="E678" s="293"/>
      <c r="F678" s="294" t="s">
        <v>688</v>
      </c>
      <c r="G678" s="295" t="s">
        <v>658</v>
      </c>
      <c r="H678" s="296">
        <f>H679+H685+H698+H701+H707+H720</f>
        <v>315000</v>
      </c>
      <c r="I678" s="271"/>
      <c r="J678" s="271"/>
      <c r="K678" s="271"/>
      <c r="L678" s="271"/>
      <c r="M678" s="395"/>
      <c r="N678" s="259"/>
      <c r="O678" s="259"/>
      <c r="P678" s="394"/>
      <c r="Q678" s="394"/>
      <c r="R678" s="270"/>
      <c r="S678" s="263"/>
      <c r="T678" s="271"/>
      <c r="U678" s="271"/>
      <c r="V678" s="271"/>
      <c r="W678" s="271"/>
      <c r="X678" s="271"/>
      <c r="Y678" s="395"/>
      <c r="Z678" s="259"/>
      <c r="AA678" s="259"/>
      <c r="AB678" s="394"/>
      <c r="AC678" s="394"/>
      <c r="AD678" s="270"/>
      <c r="AE678" s="263"/>
      <c r="AF678" s="271"/>
      <c r="AG678" s="271"/>
      <c r="AH678" s="271"/>
      <c r="AI678" s="271"/>
      <c r="AJ678" s="271"/>
      <c r="AK678" s="395"/>
      <c r="AL678" s="259"/>
      <c r="AM678" s="259"/>
      <c r="AN678" s="394"/>
      <c r="AO678" s="394"/>
      <c r="AP678" s="270"/>
      <c r="AQ678" s="263"/>
      <c r="AR678" s="271"/>
      <c r="AS678" s="271"/>
      <c r="AT678" s="271"/>
      <c r="AU678" s="271"/>
      <c r="AV678" s="271"/>
      <c r="AW678" s="395"/>
      <c r="AX678" s="259"/>
      <c r="AY678" s="259"/>
      <c r="AZ678" s="394"/>
      <c r="BA678" s="394"/>
      <c r="BB678" s="270"/>
      <c r="BC678" s="263"/>
      <c r="BD678" s="271"/>
      <c r="BE678" s="271"/>
      <c r="BF678" s="271"/>
      <c r="BG678" s="271"/>
      <c r="BH678" s="271"/>
      <c r="BI678" s="395"/>
      <c r="BJ678" s="259"/>
      <c r="BK678" s="259"/>
      <c r="BL678" s="394"/>
      <c r="BM678" s="394"/>
      <c r="BN678" s="270"/>
      <c r="BO678" s="263"/>
      <c r="BP678" s="271"/>
      <c r="BQ678" s="271"/>
      <c r="BR678" s="271"/>
      <c r="BS678" s="271"/>
      <c r="BT678" s="271"/>
      <c r="BU678" s="395"/>
      <c r="BV678" s="259"/>
      <c r="BW678" s="259"/>
      <c r="BX678" s="394"/>
      <c r="BY678" s="394"/>
      <c r="BZ678" s="270"/>
      <c r="CA678" s="263"/>
      <c r="CB678" s="271"/>
      <c r="CC678" s="271"/>
      <c r="CD678" s="271"/>
      <c r="CE678" s="271"/>
      <c r="CF678" s="271"/>
      <c r="CG678" s="395"/>
      <c r="CH678" s="259"/>
      <c r="CI678" s="259"/>
      <c r="CJ678" s="394"/>
      <c r="CK678" s="394"/>
      <c r="CL678" s="270"/>
      <c r="CM678" s="263"/>
      <c r="CN678" s="271"/>
      <c r="CO678" s="271"/>
      <c r="CP678" s="271"/>
      <c r="CQ678" s="271"/>
      <c r="CR678" s="271"/>
      <c r="CS678" s="395"/>
      <c r="CT678" s="259"/>
      <c r="CU678" s="259"/>
      <c r="CV678" s="394"/>
      <c r="CW678" s="394"/>
      <c r="CX678" s="270"/>
      <c r="CY678" s="263"/>
      <c r="CZ678" s="271"/>
      <c r="DA678" s="271"/>
      <c r="DB678" s="271"/>
      <c r="DC678" s="271"/>
      <c r="DD678" s="271"/>
      <c r="DE678" s="395"/>
      <c r="DF678" s="259"/>
      <c r="DG678" s="259"/>
      <c r="DH678" s="394"/>
      <c r="DI678" s="394"/>
      <c r="DJ678" s="270"/>
      <c r="DK678" s="263"/>
      <c r="DL678" s="271"/>
      <c r="DM678" s="271"/>
      <c r="DN678" s="271"/>
      <c r="DO678" s="271"/>
      <c r="DP678" s="271"/>
      <c r="DQ678" s="395"/>
      <c r="DR678" s="259"/>
      <c r="DS678" s="259"/>
      <c r="DT678" s="394"/>
      <c r="DU678" s="394"/>
      <c r="DV678" s="270"/>
      <c r="DW678" s="263"/>
      <c r="DX678" s="271"/>
      <c r="DY678" s="271"/>
      <c r="DZ678" s="271"/>
      <c r="EA678" s="271"/>
      <c r="EB678" s="271"/>
      <c r="EC678" s="395"/>
      <c r="ED678" s="259"/>
      <c r="EE678" s="259"/>
      <c r="EF678" s="394"/>
      <c r="EG678" s="394"/>
      <c r="EH678" s="270"/>
      <c r="EI678" s="263"/>
      <c r="EJ678" s="271"/>
      <c r="EK678" s="271"/>
      <c r="EL678" s="271"/>
      <c r="EM678" s="271"/>
      <c r="EN678" s="271"/>
      <c r="EO678" s="395"/>
      <c r="EP678" s="259"/>
      <c r="EQ678" s="259"/>
      <c r="ER678" s="394"/>
      <c r="ES678" s="394"/>
      <c r="ET678" s="270"/>
      <c r="EU678" s="263"/>
      <c r="EV678" s="271"/>
      <c r="EW678" s="271"/>
      <c r="EX678" s="271"/>
      <c r="EY678" s="271"/>
      <c r="EZ678" s="271"/>
      <c r="FA678" s="395"/>
      <c r="FB678" s="259"/>
      <c r="FC678" s="259"/>
      <c r="FD678" s="394"/>
      <c r="FE678" s="394"/>
      <c r="FF678" s="270"/>
      <c r="FG678" s="263"/>
      <c r="FH678" s="271"/>
      <c r="FI678" s="271"/>
      <c r="FJ678" s="271"/>
      <c r="FK678" s="271"/>
      <c r="FL678" s="271"/>
      <c r="FM678" s="395"/>
      <c r="FN678" s="259"/>
      <c r="FO678" s="259"/>
      <c r="FP678" s="394"/>
      <c r="FQ678" s="394"/>
      <c r="FR678" s="270"/>
      <c r="FS678" s="263"/>
      <c r="FT678" s="271"/>
      <c r="FU678" s="271"/>
      <c r="FV678" s="271"/>
      <c r="FW678" s="271"/>
      <c r="FX678" s="271"/>
      <c r="FY678" s="395"/>
      <c r="FZ678" s="259"/>
      <c r="GA678" s="259"/>
      <c r="GB678" s="394"/>
      <c r="GC678" s="394"/>
      <c r="GD678" s="270"/>
      <c r="GE678" s="263"/>
      <c r="GF678" s="271"/>
      <c r="GG678" s="271"/>
      <c r="GH678" s="271"/>
      <c r="GI678" s="271"/>
      <c r="GJ678" s="271"/>
      <c r="GK678" s="395"/>
      <c r="GL678" s="259"/>
      <c r="GM678" s="259"/>
      <c r="GN678" s="394"/>
      <c r="GO678" s="394"/>
      <c r="GP678" s="270"/>
      <c r="GQ678" s="263"/>
      <c r="GR678" s="271"/>
      <c r="GS678" s="271"/>
      <c r="GT678" s="271"/>
      <c r="GU678" s="271"/>
      <c r="GV678" s="271"/>
      <c r="GW678" s="395"/>
      <c r="GX678" s="259"/>
      <c r="GY678" s="259"/>
      <c r="GZ678" s="394"/>
      <c r="HA678" s="394"/>
      <c r="HB678" s="270"/>
      <c r="HC678" s="263"/>
      <c r="HD678" s="271"/>
      <c r="HE678" s="271"/>
      <c r="HF678" s="271"/>
      <c r="HG678" s="271"/>
      <c r="HH678" s="271"/>
      <c r="HI678" s="395"/>
      <c r="HJ678" s="259"/>
      <c r="HK678" s="259"/>
      <c r="HL678" s="394"/>
      <c r="HM678" s="394"/>
      <c r="HN678" s="270"/>
      <c r="HO678" s="263"/>
      <c r="HP678" s="271"/>
      <c r="HQ678" s="271"/>
      <c r="HR678" s="271"/>
      <c r="HS678" s="271"/>
      <c r="HT678" s="271"/>
      <c r="HU678" s="395"/>
      <c r="HV678" s="259"/>
      <c r="HW678" s="259"/>
      <c r="HX678" s="394"/>
      <c r="HY678" s="394"/>
      <c r="HZ678" s="270"/>
      <c r="IA678" s="263"/>
      <c r="IB678" s="271"/>
      <c r="IC678" s="271"/>
      <c r="ID678" s="271"/>
      <c r="IE678" s="271"/>
      <c r="IF678" s="271"/>
      <c r="IG678" s="395"/>
      <c r="IH678" s="259"/>
      <c r="II678" s="259"/>
      <c r="IJ678" s="394"/>
      <c r="IK678" s="394"/>
      <c r="IL678" s="270"/>
      <c r="IM678" s="263"/>
      <c r="IN678" s="271"/>
      <c r="IO678" s="271"/>
      <c r="IP678" s="271"/>
      <c r="IQ678" s="271"/>
      <c r="IR678" s="271"/>
      <c r="IS678" s="395"/>
      <c r="IT678" s="259"/>
      <c r="IU678" s="259"/>
      <c r="IV678" s="394"/>
      <c r="IW678" s="394"/>
      <c r="IX678" s="270"/>
      <c r="IY678" s="263"/>
      <c r="IZ678" s="271"/>
      <c r="JA678" s="271"/>
      <c r="JB678" s="271"/>
      <c r="JC678" s="271"/>
      <c r="JD678" s="271"/>
      <c r="JE678" s="395"/>
      <c r="JF678" s="259"/>
      <c r="JG678" s="259"/>
      <c r="JH678" s="394"/>
      <c r="JI678" s="394"/>
      <c r="JJ678" s="270"/>
      <c r="JK678" s="263"/>
      <c r="JL678" s="271"/>
      <c r="JM678" s="271"/>
      <c r="JN678" s="271"/>
      <c r="JO678" s="271"/>
      <c r="JP678" s="271"/>
      <c r="JQ678" s="395"/>
      <c r="JR678" s="259"/>
      <c r="JS678" s="259"/>
      <c r="JT678" s="394"/>
      <c r="JU678" s="394"/>
      <c r="JV678" s="270"/>
      <c r="JW678" s="263"/>
      <c r="JX678" s="271"/>
      <c r="JY678" s="271"/>
      <c r="JZ678" s="271"/>
      <c r="KA678" s="271"/>
      <c r="KB678" s="271"/>
      <c r="KC678" s="395"/>
      <c r="KD678" s="259"/>
      <c r="KE678" s="259"/>
      <c r="KF678" s="394"/>
      <c r="KG678" s="394"/>
      <c r="KH678" s="270"/>
      <c r="KI678" s="263"/>
      <c r="KJ678" s="271"/>
      <c r="KK678" s="271"/>
      <c r="KL678" s="271"/>
      <c r="KM678" s="271"/>
      <c r="KN678" s="271"/>
      <c r="KO678" s="395"/>
      <c r="KP678" s="259"/>
      <c r="KQ678" s="259"/>
      <c r="KR678" s="394"/>
      <c r="KS678" s="394"/>
      <c r="KT678" s="270"/>
      <c r="KU678" s="263"/>
      <c r="KV678" s="271"/>
      <c r="KW678" s="271"/>
      <c r="KX678" s="271"/>
      <c r="KY678" s="271"/>
      <c r="KZ678" s="271"/>
      <c r="LA678" s="395"/>
      <c r="LB678" s="259"/>
      <c r="LC678" s="259"/>
      <c r="LD678" s="394"/>
      <c r="LE678" s="394"/>
      <c r="LF678" s="270"/>
      <c r="LG678" s="263"/>
      <c r="LH678" s="271"/>
      <c r="LI678" s="271"/>
      <c r="LJ678" s="271"/>
      <c r="LK678" s="271"/>
      <c r="LL678" s="271"/>
      <c r="LM678" s="395"/>
      <c r="LN678" s="259"/>
      <c r="LO678" s="259"/>
      <c r="LP678" s="394"/>
      <c r="LQ678" s="394"/>
      <c r="LR678" s="270"/>
      <c r="LS678" s="263"/>
      <c r="LT678" s="271"/>
      <c r="LU678" s="271"/>
      <c r="LV678" s="271"/>
      <c r="LW678" s="271"/>
      <c r="LX678" s="271"/>
      <c r="LY678" s="395"/>
      <c r="LZ678" s="259"/>
      <c r="MA678" s="259"/>
      <c r="MB678" s="394"/>
      <c r="MC678" s="394"/>
      <c r="MD678" s="270"/>
      <c r="ME678" s="263"/>
      <c r="MF678" s="271"/>
      <c r="MG678" s="271"/>
      <c r="MH678" s="271"/>
      <c r="MI678" s="271"/>
      <c r="MJ678" s="271"/>
      <c r="MK678" s="395"/>
      <c r="ML678" s="259"/>
      <c r="MM678" s="259"/>
      <c r="MN678" s="394"/>
      <c r="MO678" s="394"/>
      <c r="MP678" s="270"/>
      <c r="MQ678" s="263"/>
      <c r="MR678" s="271"/>
      <c r="MS678" s="271"/>
      <c r="MT678" s="271"/>
      <c r="MU678" s="271"/>
      <c r="MV678" s="271"/>
      <c r="MW678" s="395"/>
      <c r="MX678" s="259"/>
      <c r="MY678" s="259"/>
      <c r="MZ678" s="394"/>
      <c r="NA678" s="394"/>
      <c r="NB678" s="270"/>
      <c r="NC678" s="263"/>
      <c r="ND678" s="271"/>
      <c r="NE678" s="271"/>
      <c r="NF678" s="271"/>
      <c r="NG678" s="271"/>
      <c r="NH678" s="271"/>
      <c r="NI678" s="395"/>
      <c r="NJ678" s="259"/>
      <c r="NK678" s="259"/>
      <c r="NL678" s="394"/>
      <c r="NM678" s="394"/>
      <c r="NN678" s="270"/>
      <c r="NO678" s="263"/>
      <c r="NP678" s="271"/>
      <c r="NQ678" s="271"/>
      <c r="NR678" s="271"/>
      <c r="NS678" s="271"/>
      <c r="NT678" s="271"/>
      <c r="NU678" s="395"/>
      <c r="NV678" s="259"/>
      <c r="NW678" s="259"/>
      <c r="NX678" s="394"/>
      <c r="NY678" s="394"/>
      <c r="NZ678" s="270"/>
      <c r="OA678" s="263"/>
      <c r="OB678" s="271"/>
      <c r="OC678" s="271"/>
      <c r="OD678" s="271"/>
      <c r="OE678" s="271"/>
      <c r="OF678" s="271"/>
      <c r="OG678" s="395"/>
      <c r="OH678" s="259"/>
      <c r="OI678" s="259"/>
      <c r="OJ678" s="394"/>
      <c r="OK678" s="394"/>
      <c r="OL678" s="270"/>
      <c r="OM678" s="263"/>
      <c r="ON678" s="271"/>
      <c r="OO678" s="271"/>
      <c r="OP678" s="271"/>
      <c r="OQ678" s="271"/>
      <c r="OR678" s="271"/>
      <c r="OS678" s="395"/>
      <c r="OT678" s="259"/>
      <c r="OU678" s="259"/>
      <c r="OV678" s="394"/>
      <c r="OW678" s="394"/>
      <c r="OX678" s="270"/>
      <c r="OY678" s="263"/>
      <c r="OZ678" s="271"/>
      <c r="PA678" s="271"/>
      <c r="PB678" s="271"/>
      <c r="PC678" s="271"/>
      <c r="PD678" s="271"/>
      <c r="PE678" s="395"/>
      <c r="PF678" s="259"/>
      <c r="PG678" s="259"/>
      <c r="PH678" s="394"/>
      <c r="PI678" s="394"/>
      <c r="PJ678" s="270"/>
      <c r="PK678" s="263"/>
      <c r="PL678" s="271"/>
      <c r="PM678" s="271"/>
      <c r="PN678" s="271"/>
      <c r="PO678" s="271"/>
      <c r="PP678" s="271"/>
      <c r="PQ678" s="395"/>
      <c r="PR678" s="259"/>
      <c r="PS678" s="259"/>
      <c r="PT678" s="394"/>
      <c r="PU678" s="394"/>
      <c r="PV678" s="270"/>
      <c r="PW678" s="263"/>
      <c r="PX678" s="271"/>
      <c r="PY678" s="271"/>
      <c r="PZ678" s="271"/>
      <c r="QA678" s="271"/>
      <c r="QB678" s="271"/>
      <c r="QC678" s="395"/>
      <c r="QD678" s="259"/>
      <c r="QE678" s="259"/>
      <c r="QF678" s="394"/>
      <c r="QG678" s="394"/>
      <c r="QH678" s="270"/>
      <c r="QI678" s="263"/>
      <c r="QJ678" s="271"/>
      <c r="QK678" s="271"/>
      <c r="QL678" s="271"/>
      <c r="QM678" s="271"/>
      <c r="QN678" s="271"/>
      <c r="QO678" s="395"/>
      <c r="QP678" s="259"/>
      <c r="QQ678" s="259"/>
      <c r="QR678" s="394"/>
      <c r="QS678" s="394"/>
      <c r="QT678" s="270"/>
      <c r="QU678" s="263"/>
      <c r="QV678" s="271"/>
      <c r="QW678" s="271"/>
      <c r="QX678" s="271"/>
      <c r="QY678" s="271"/>
      <c r="QZ678" s="271"/>
      <c r="RA678" s="395"/>
      <c r="RB678" s="259"/>
      <c r="RC678" s="259"/>
      <c r="RD678" s="394"/>
      <c r="RE678" s="394"/>
      <c r="RF678" s="270"/>
      <c r="RG678" s="263"/>
      <c r="RH678" s="271"/>
      <c r="RI678" s="271"/>
      <c r="RJ678" s="271"/>
      <c r="RK678" s="271"/>
      <c r="RL678" s="271"/>
      <c r="RM678" s="395"/>
      <c r="RN678" s="259"/>
      <c r="RO678" s="259"/>
      <c r="RP678" s="394"/>
      <c r="RQ678" s="394"/>
      <c r="RR678" s="270"/>
      <c r="RS678" s="263"/>
      <c r="RT678" s="271"/>
      <c r="RU678" s="271"/>
      <c r="RV678" s="271"/>
      <c r="RW678" s="271"/>
      <c r="RX678" s="271"/>
      <c r="RY678" s="395"/>
      <c r="RZ678" s="259"/>
      <c r="SA678" s="259"/>
      <c r="SB678" s="394"/>
      <c r="SC678" s="394"/>
      <c r="SD678" s="270"/>
      <c r="SE678" s="263"/>
      <c r="SF678" s="271"/>
      <c r="SG678" s="271"/>
      <c r="SH678" s="271"/>
      <c r="SI678" s="271"/>
      <c r="SJ678" s="271"/>
      <c r="SK678" s="395"/>
      <c r="SL678" s="259"/>
      <c r="SM678" s="259"/>
      <c r="SN678" s="394"/>
      <c r="SO678" s="394"/>
      <c r="SP678" s="270"/>
      <c r="SQ678" s="263"/>
      <c r="SR678" s="271"/>
      <c r="SS678" s="271"/>
      <c r="ST678" s="271"/>
      <c r="SU678" s="271"/>
      <c r="SV678" s="271"/>
      <c r="SW678" s="395"/>
      <c r="SX678" s="259"/>
      <c r="SY678" s="259"/>
      <c r="SZ678" s="394"/>
      <c r="TA678" s="394"/>
      <c r="TB678" s="270"/>
      <c r="TC678" s="263"/>
      <c r="TD678" s="271"/>
      <c r="TE678" s="271"/>
      <c r="TF678" s="271"/>
      <c r="TG678" s="271"/>
      <c r="TH678" s="271"/>
      <c r="TI678" s="395"/>
      <c r="TJ678" s="259"/>
      <c r="TK678" s="259"/>
      <c r="TL678" s="394"/>
      <c r="TM678" s="394"/>
      <c r="TN678" s="270"/>
      <c r="TO678" s="263"/>
      <c r="TP678" s="271"/>
      <c r="TQ678" s="271"/>
      <c r="TR678" s="271"/>
      <c r="TS678" s="271"/>
      <c r="TT678" s="271"/>
      <c r="TU678" s="395"/>
      <c r="TV678" s="259"/>
      <c r="TW678" s="259"/>
      <c r="TX678" s="394"/>
      <c r="TY678" s="394"/>
      <c r="TZ678" s="270"/>
      <c r="UA678" s="263"/>
      <c r="UB678" s="271"/>
      <c r="UC678" s="271"/>
      <c r="UD678" s="271"/>
      <c r="UE678" s="271"/>
      <c r="UF678" s="271"/>
      <c r="UG678" s="395"/>
      <c r="UH678" s="259"/>
      <c r="UI678" s="259"/>
      <c r="UJ678" s="394"/>
      <c r="UK678" s="394"/>
      <c r="UL678" s="270"/>
      <c r="UM678" s="263"/>
      <c r="UN678" s="271"/>
      <c r="UO678" s="271"/>
      <c r="UP678" s="271"/>
      <c r="UQ678" s="271"/>
      <c r="UR678" s="271"/>
      <c r="US678" s="395"/>
      <c r="UT678" s="259"/>
      <c r="UU678" s="259"/>
      <c r="UV678" s="394"/>
      <c r="UW678" s="394"/>
      <c r="UX678" s="270"/>
      <c r="UY678" s="263"/>
      <c r="UZ678" s="271"/>
      <c r="VA678" s="271"/>
      <c r="VB678" s="271"/>
      <c r="VC678" s="271"/>
      <c r="VD678" s="271"/>
      <c r="VE678" s="395"/>
      <c r="VF678" s="259"/>
      <c r="VG678" s="259"/>
      <c r="VH678" s="394"/>
      <c r="VI678" s="394"/>
      <c r="VJ678" s="270"/>
      <c r="VK678" s="263"/>
      <c r="VL678" s="271"/>
      <c r="VM678" s="271"/>
      <c r="VN678" s="271"/>
      <c r="VO678" s="271"/>
      <c r="VP678" s="271"/>
      <c r="VQ678" s="395"/>
      <c r="VR678" s="259"/>
      <c r="VS678" s="259"/>
      <c r="VT678" s="394"/>
      <c r="VU678" s="394"/>
      <c r="VV678" s="270"/>
      <c r="VW678" s="263"/>
      <c r="VX678" s="271"/>
      <c r="VY678" s="271"/>
      <c r="VZ678" s="271"/>
      <c r="WA678" s="271"/>
      <c r="WB678" s="271"/>
      <c r="WC678" s="395"/>
      <c r="WD678" s="259"/>
      <c r="WE678" s="259"/>
      <c r="WF678" s="394"/>
      <c r="WG678" s="394"/>
      <c r="WH678" s="270"/>
      <c r="WI678" s="263"/>
      <c r="WJ678" s="271"/>
      <c r="WK678" s="271"/>
      <c r="WL678" s="271"/>
      <c r="WM678" s="271"/>
      <c r="WN678" s="271"/>
      <c r="WO678" s="395"/>
      <c r="WP678" s="259"/>
      <c r="WQ678" s="259"/>
      <c r="WR678" s="394"/>
      <c r="WS678" s="394"/>
      <c r="WT678" s="270"/>
      <c r="WU678" s="263"/>
      <c r="WV678" s="271"/>
      <c r="WW678" s="271"/>
      <c r="WX678" s="271"/>
      <c r="WY678" s="271"/>
      <c r="WZ678" s="271"/>
      <c r="XA678" s="395"/>
      <c r="XB678" s="259"/>
      <c r="XC678" s="259"/>
      <c r="XD678" s="394"/>
      <c r="XE678" s="394"/>
      <c r="XF678" s="270"/>
      <c r="XG678" s="263"/>
      <c r="XH678" s="271"/>
      <c r="XI678" s="271"/>
      <c r="XJ678" s="271"/>
      <c r="XK678" s="271"/>
      <c r="XL678" s="271"/>
      <c r="XM678" s="395"/>
      <c r="XN678" s="259"/>
      <c r="XO678" s="259"/>
      <c r="XP678" s="394"/>
      <c r="XQ678" s="394"/>
      <c r="XR678" s="270"/>
      <c r="XS678" s="263"/>
      <c r="XT678" s="271"/>
      <c r="XU678" s="271"/>
      <c r="XV678" s="271"/>
      <c r="XW678" s="271"/>
      <c r="XX678" s="271"/>
      <c r="XY678" s="395"/>
      <c r="XZ678" s="259"/>
      <c r="YA678" s="259"/>
      <c r="YB678" s="394"/>
      <c r="YC678" s="394"/>
      <c r="YD678" s="270"/>
      <c r="YE678" s="263"/>
      <c r="YF678" s="271"/>
      <c r="YG678" s="271"/>
      <c r="YH678" s="271"/>
      <c r="YI678" s="271"/>
      <c r="YJ678" s="271"/>
      <c r="YK678" s="395"/>
      <c r="YL678" s="259"/>
      <c r="YM678" s="259"/>
      <c r="YN678" s="394"/>
      <c r="YO678" s="394"/>
      <c r="YP678" s="270"/>
      <c r="YQ678" s="263"/>
      <c r="YR678" s="271"/>
      <c r="YS678" s="271"/>
      <c r="YT678" s="271"/>
      <c r="YU678" s="271"/>
      <c r="YV678" s="271"/>
      <c r="YW678" s="395"/>
      <c r="YX678" s="259"/>
      <c r="YY678" s="259"/>
      <c r="YZ678" s="394"/>
      <c r="ZA678" s="394"/>
      <c r="ZB678" s="270"/>
      <c r="ZC678" s="263"/>
      <c r="ZD678" s="271"/>
      <c r="ZE678" s="271"/>
      <c r="ZF678" s="271"/>
      <c r="ZG678" s="271"/>
      <c r="ZH678" s="271"/>
      <c r="ZI678" s="395"/>
      <c r="ZJ678" s="259"/>
      <c r="ZK678" s="259"/>
      <c r="ZL678" s="394"/>
      <c r="ZM678" s="394"/>
      <c r="ZN678" s="270"/>
      <c r="ZO678" s="263"/>
      <c r="ZP678" s="271"/>
      <c r="ZQ678" s="271"/>
      <c r="ZR678" s="271"/>
      <c r="ZS678" s="271"/>
      <c r="ZT678" s="271"/>
      <c r="ZU678" s="395"/>
      <c r="ZV678" s="259"/>
      <c r="ZW678" s="259"/>
      <c r="ZX678" s="394"/>
      <c r="ZY678" s="394"/>
      <c r="ZZ678" s="270"/>
      <c r="AAA678" s="263"/>
      <c r="AAB678" s="271"/>
      <c r="AAC678" s="271"/>
      <c r="AAD678" s="271"/>
      <c r="AAE678" s="271"/>
      <c r="AAF678" s="271"/>
      <c r="AAG678" s="395"/>
      <c r="AAH678" s="259"/>
      <c r="AAI678" s="259"/>
      <c r="AAJ678" s="394"/>
      <c r="AAK678" s="394"/>
      <c r="AAL678" s="270"/>
      <c r="AAM678" s="263"/>
      <c r="AAN678" s="271"/>
      <c r="AAO678" s="271"/>
      <c r="AAP678" s="271"/>
      <c r="AAQ678" s="271"/>
      <c r="AAR678" s="271"/>
      <c r="AAS678" s="395"/>
      <c r="AAT678" s="259"/>
      <c r="AAU678" s="259"/>
      <c r="AAV678" s="394"/>
      <c r="AAW678" s="394"/>
      <c r="AAX678" s="270"/>
      <c r="AAY678" s="263"/>
      <c r="AAZ678" s="271"/>
      <c r="ABA678" s="271"/>
      <c r="ABB678" s="271"/>
      <c r="ABC678" s="271"/>
      <c r="ABD678" s="271"/>
      <c r="ABE678" s="395"/>
      <c r="ABF678" s="259"/>
      <c r="ABG678" s="259"/>
      <c r="ABH678" s="394"/>
      <c r="ABI678" s="394"/>
      <c r="ABJ678" s="270"/>
      <c r="ABK678" s="263"/>
      <c r="ABL678" s="271"/>
      <c r="ABM678" s="271"/>
      <c r="ABN678" s="271"/>
      <c r="ABO678" s="271"/>
      <c r="ABP678" s="271"/>
      <c r="ABQ678" s="395"/>
      <c r="ABR678" s="259"/>
      <c r="ABS678" s="259"/>
      <c r="ABT678" s="394"/>
      <c r="ABU678" s="394"/>
      <c r="ABV678" s="270"/>
      <c r="ABW678" s="263"/>
      <c r="ABX678" s="271"/>
      <c r="ABY678" s="271"/>
      <c r="ABZ678" s="271"/>
      <c r="ACA678" s="271"/>
      <c r="ACB678" s="271"/>
      <c r="ACC678" s="395"/>
      <c r="ACD678" s="259"/>
      <c r="ACE678" s="259"/>
      <c r="ACF678" s="394"/>
      <c r="ACG678" s="394"/>
      <c r="ACH678" s="270"/>
      <c r="ACI678" s="263"/>
      <c r="ACJ678" s="271"/>
      <c r="ACK678" s="271"/>
      <c r="ACL678" s="271"/>
      <c r="ACM678" s="271"/>
      <c r="ACN678" s="271"/>
      <c r="ACO678" s="395"/>
      <c r="ACP678" s="259"/>
      <c r="ACQ678" s="259"/>
      <c r="ACR678" s="394"/>
      <c r="ACS678" s="394"/>
      <c r="ACT678" s="270"/>
      <c r="ACU678" s="263"/>
      <c r="ACV678" s="271"/>
      <c r="ACW678" s="271"/>
      <c r="ACX678" s="271"/>
      <c r="ACY678" s="271"/>
      <c r="ACZ678" s="271"/>
      <c r="ADA678" s="395"/>
      <c r="ADB678" s="259"/>
      <c r="ADC678" s="259"/>
      <c r="ADD678" s="394"/>
      <c r="ADE678" s="394"/>
      <c r="ADF678" s="270"/>
      <c r="ADG678" s="263"/>
      <c r="ADH678" s="271"/>
      <c r="ADI678" s="271"/>
      <c r="ADJ678" s="271"/>
      <c r="ADK678" s="271"/>
      <c r="ADL678" s="271"/>
      <c r="ADM678" s="395"/>
      <c r="ADN678" s="259"/>
      <c r="ADO678" s="259"/>
      <c r="ADP678" s="394"/>
      <c r="ADQ678" s="394"/>
      <c r="ADR678" s="270"/>
      <c r="ADS678" s="263"/>
      <c r="ADT678" s="271"/>
      <c r="ADU678" s="271"/>
      <c r="ADV678" s="271"/>
      <c r="ADW678" s="271"/>
      <c r="ADX678" s="271"/>
      <c r="ADY678" s="395"/>
      <c r="ADZ678" s="259"/>
      <c r="AEA678" s="259"/>
      <c r="AEB678" s="394"/>
      <c r="AEC678" s="394"/>
      <c r="AED678" s="270"/>
      <c r="AEE678" s="263"/>
      <c r="AEF678" s="271"/>
      <c r="AEG678" s="271"/>
      <c r="AEH678" s="271"/>
      <c r="AEI678" s="271"/>
      <c r="AEJ678" s="271"/>
      <c r="AEK678" s="395"/>
      <c r="AEL678" s="259"/>
      <c r="AEM678" s="259"/>
      <c r="AEN678" s="394"/>
      <c r="AEO678" s="394"/>
      <c r="AEP678" s="270"/>
      <c r="AEQ678" s="263"/>
      <c r="AER678" s="271"/>
      <c r="AES678" s="271"/>
      <c r="AET678" s="271"/>
      <c r="AEU678" s="271"/>
      <c r="AEV678" s="271"/>
      <c r="AEW678" s="395"/>
      <c r="AEX678" s="259"/>
      <c r="AEY678" s="259"/>
      <c r="AEZ678" s="394"/>
      <c r="AFA678" s="394"/>
      <c r="AFB678" s="270"/>
      <c r="AFC678" s="263"/>
      <c r="AFD678" s="271"/>
      <c r="AFE678" s="271"/>
      <c r="AFF678" s="271"/>
      <c r="AFG678" s="271"/>
      <c r="AFH678" s="271"/>
      <c r="AFI678" s="395"/>
      <c r="AFJ678" s="259"/>
      <c r="AFK678" s="259"/>
      <c r="AFL678" s="394"/>
      <c r="AFM678" s="394"/>
      <c r="AFN678" s="270"/>
      <c r="AFO678" s="263"/>
      <c r="AFP678" s="271"/>
      <c r="AFQ678" s="271"/>
      <c r="AFR678" s="271"/>
      <c r="AFS678" s="271"/>
      <c r="AFT678" s="271"/>
      <c r="AFU678" s="395"/>
      <c r="AFV678" s="259"/>
      <c r="AFW678" s="259"/>
      <c r="AFX678" s="394"/>
      <c r="AFY678" s="394"/>
      <c r="AFZ678" s="270"/>
      <c r="AGA678" s="263"/>
      <c r="AGB678" s="271"/>
      <c r="AGC678" s="271"/>
      <c r="AGD678" s="271"/>
      <c r="AGE678" s="271"/>
      <c r="AGF678" s="271"/>
      <c r="AGG678" s="395"/>
      <c r="AGH678" s="259"/>
      <c r="AGI678" s="259"/>
      <c r="AGJ678" s="394"/>
      <c r="AGK678" s="394"/>
      <c r="AGL678" s="270"/>
      <c r="AGM678" s="263"/>
      <c r="AGN678" s="271"/>
      <c r="AGO678" s="271"/>
      <c r="AGP678" s="271"/>
      <c r="AGQ678" s="271"/>
      <c r="AGR678" s="271"/>
      <c r="AGS678" s="395"/>
      <c r="AGT678" s="259"/>
      <c r="AGU678" s="259"/>
      <c r="AGV678" s="394"/>
      <c r="AGW678" s="394"/>
      <c r="AGX678" s="270"/>
      <c r="AGY678" s="263"/>
      <c r="AGZ678" s="271"/>
      <c r="AHA678" s="271"/>
      <c r="AHB678" s="271"/>
      <c r="AHC678" s="271"/>
      <c r="AHD678" s="271"/>
      <c r="AHE678" s="395"/>
      <c r="AHF678" s="259"/>
      <c r="AHG678" s="259"/>
      <c r="AHH678" s="394"/>
      <c r="AHI678" s="394"/>
      <c r="AHJ678" s="270"/>
      <c r="AHK678" s="263"/>
      <c r="AHL678" s="271"/>
      <c r="AHM678" s="271"/>
      <c r="AHN678" s="271"/>
      <c r="AHO678" s="271"/>
      <c r="AHP678" s="271"/>
      <c r="AHQ678" s="395"/>
      <c r="AHR678" s="259"/>
      <c r="AHS678" s="259"/>
      <c r="AHT678" s="394"/>
      <c r="AHU678" s="394"/>
      <c r="AHV678" s="270"/>
      <c r="AHW678" s="263"/>
      <c r="AHX678" s="271"/>
      <c r="AHY678" s="271"/>
      <c r="AHZ678" s="271"/>
      <c r="AIA678" s="271"/>
      <c r="AIB678" s="271"/>
      <c r="AIC678" s="395"/>
      <c r="AID678" s="259"/>
      <c r="AIE678" s="259"/>
      <c r="AIF678" s="394"/>
      <c r="AIG678" s="394"/>
      <c r="AIH678" s="270"/>
      <c r="AII678" s="263"/>
      <c r="AIJ678" s="271"/>
      <c r="AIK678" s="271"/>
      <c r="AIL678" s="271"/>
      <c r="AIM678" s="271"/>
      <c r="AIN678" s="271"/>
      <c r="AIO678" s="395"/>
      <c r="AIP678" s="259"/>
      <c r="AIQ678" s="259"/>
      <c r="AIR678" s="394"/>
      <c r="AIS678" s="394"/>
      <c r="AIT678" s="270"/>
      <c r="AIU678" s="263"/>
      <c r="AIV678" s="271"/>
      <c r="AIW678" s="271"/>
      <c r="AIX678" s="271"/>
      <c r="AIY678" s="271"/>
      <c r="AIZ678" s="271"/>
      <c r="AJA678" s="395"/>
      <c r="AJB678" s="259"/>
      <c r="AJC678" s="259"/>
      <c r="AJD678" s="394"/>
      <c r="AJE678" s="394"/>
      <c r="AJF678" s="270"/>
      <c r="AJG678" s="263"/>
      <c r="AJH678" s="271"/>
      <c r="AJI678" s="271"/>
      <c r="AJJ678" s="271"/>
      <c r="AJK678" s="271"/>
      <c r="AJL678" s="271"/>
      <c r="AJM678" s="395"/>
      <c r="AJN678" s="259"/>
      <c r="AJO678" s="259"/>
      <c r="AJP678" s="394"/>
      <c r="AJQ678" s="394"/>
      <c r="AJR678" s="270"/>
      <c r="AJS678" s="263"/>
      <c r="AJT678" s="271"/>
      <c r="AJU678" s="271"/>
      <c r="AJV678" s="271"/>
      <c r="AJW678" s="271"/>
      <c r="AJX678" s="271"/>
      <c r="AJY678" s="395"/>
      <c r="AJZ678" s="259"/>
      <c r="AKA678" s="259"/>
      <c r="AKB678" s="394"/>
      <c r="AKC678" s="394"/>
      <c r="AKD678" s="270"/>
      <c r="AKE678" s="263"/>
      <c r="AKF678" s="271"/>
      <c r="AKG678" s="271"/>
      <c r="AKH678" s="271"/>
      <c r="AKI678" s="271"/>
      <c r="AKJ678" s="271"/>
      <c r="AKK678" s="395"/>
      <c r="AKL678" s="259"/>
      <c r="AKM678" s="259"/>
      <c r="AKN678" s="394"/>
      <c r="AKO678" s="394"/>
      <c r="AKP678" s="270"/>
      <c r="AKQ678" s="263"/>
      <c r="AKR678" s="271"/>
      <c r="AKS678" s="271"/>
      <c r="AKT678" s="271"/>
      <c r="AKU678" s="271"/>
      <c r="AKV678" s="271"/>
      <c r="AKW678" s="395"/>
      <c r="AKX678" s="259"/>
      <c r="AKY678" s="259"/>
      <c r="AKZ678" s="394"/>
      <c r="ALA678" s="394"/>
      <c r="ALB678" s="270"/>
      <c r="ALC678" s="263"/>
      <c r="ALD678" s="271"/>
      <c r="ALE678" s="271"/>
      <c r="ALF678" s="271"/>
      <c r="ALG678" s="271"/>
      <c r="ALH678" s="271"/>
      <c r="ALI678" s="395"/>
      <c r="ALJ678" s="259"/>
      <c r="ALK678" s="259"/>
      <c r="ALL678" s="394"/>
      <c r="ALM678" s="394"/>
      <c r="ALN678" s="270"/>
      <c r="ALO678" s="263"/>
      <c r="ALP678" s="271"/>
      <c r="ALQ678" s="271"/>
      <c r="ALR678" s="271"/>
      <c r="ALS678" s="271"/>
      <c r="ALT678" s="271"/>
      <c r="ALU678" s="395"/>
      <c r="ALV678" s="259"/>
      <c r="ALW678" s="259"/>
      <c r="ALX678" s="394"/>
      <c r="ALY678" s="394"/>
      <c r="ALZ678" s="270"/>
      <c r="AMA678" s="263"/>
      <c r="AMB678" s="271"/>
      <c r="AMC678" s="271"/>
      <c r="AMD678" s="271"/>
      <c r="AME678" s="271"/>
      <c r="AMF678" s="271"/>
      <c r="AMG678" s="395"/>
      <c r="AMH678" s="259"/>
      <c r="AMI678" s="259"/>
      <c r="AMJ678" s="394"/>
      <c r="AMK678" s="394"/>
      <c r="AML678" s="270"/>
      <c r="AMM678" s="263"/>
      <c r="AMN678" s="271"/>
      <c r="AMO678" s="271"/>
      <c r="AMP678" s="271"/>
      <c r="AMQ678" s="271"/>
      <c r="AMR678" s="271"/>
      <c r="AMS678" s="395"/>
      <c r="AMT678" s="259"/>
      <c r="AMU678" s="259"/>
      <c r="AMV678" s="394"/>
      <c r="AMW678" s="394"/>
      <c r="AMX678" s="270"/>
      <c r="AMY678" s="263"/>
      <c r="AMZ678" s="271"/>
      <c r="ANA678" s="271"/>
      <c r="ANB678" s="271"/>
      <c r="ANC678" s="271"/>
      <c r="AND678" s="271"/>
      <c r="ANE678" s="395"/>
      <c r="ANF678" s="259"/>
      <c r="ANG678" s="259"/>
      <c r="ANH678" s="394"/>
      <c r="ANI678" s="394"/>
      <c r="ANJ678" s="270"/>
      <c r="ANK678" s="263"/>
      <c r="ANL678" s="271"/>
      <c r="ANM678" s="271"/>
      <c r="ANN678" s="271"/>
      <c r="ANO678" s="271"/>
      <c r="ANP678" s="271"/>
      <c r="ANQ678" s="395"/>
      <c r="ANR678" s="259"/>
      <c r="ANS678" s="259"/>
      <c r="ANT678" s="394"/>
      <c r="ANU678" s="394"/>
      <c r="ANV678" s="270"/>
      <c r="ANW678" s="263"/>
      <c r="ANX678" s="271"/>
      <c r="ANY678" s="271"/>
      <c r="ANZ678" s="271"/>
      <c r="AOA678" s="271"/>
      <c r="AOB678" s="271"/>
      <c r="AOC678" s="395"/>
      <c r="AOD678" s="259"/>
      <c r="AOE678" s="259"/>
      <c r="AOF678" s="394"/>
      <c r="AOG678" s="394"/>
      <c r="AOH678" s="270"/>
      <c r="AOI678" s="263"/>
      <c r="AOJ678" s="271"/>
      <c r="AOK678" s="271"/>
      <c r="AOL678" s="271"/>
      <c r="AOM678" s="271"/>
      <c r="AON678" s="271"/>
      <c r="AOO678" s="395"/>
      <c r="AOP678" s="259"/>
      <c r="AOQ678" s="259"/>
      <c r="AOR678" s="394"/>
      <c r="AOS678" s="394"/>
      <c r="AOT678" s="270"/>
      <c r="AOU678" s="263"/>
      <c r="AOV678" s="271"/>
      <c r="AOW678" s="271"/>
      <c r="AOX678" s="271"/>
      <c r="AOY678" s="271"/>
      <c r="AOZ678" s="271"/>
      <c r="APA678" s="395"/>
      <c r="APB678" s="259"/>
      <c r="APC678" s="259"/>
      <c r="APD678" s="394"/>
      <c r="APE678" s="394"/>
      <c r="APF678" s="270"/>
      <c r="APG678" s="263"/>
      <c r="APH678" s="271"/>
      <c r="API678" s="271"/>
      <c r="APJ678" s="271"/>
      <c r="APK678" s="271"/>
      <c r="APL678" s="271"/>
      <c r="APM678" s="395"/>
      <c r="APN678" s="259"/>
      <c r="APO678" s="259"/>
      <c r="APP678" s="394"/>
      <c r="APQ678" s="394"/>
      <c r="APR678" s="270"/>
      <c r="APS678" s="263"/>
      <c r="APT678" s="271"/>
      <c r="APU678" s="271"/>
      <c r="APV678" s="271"/>
      <c r="APW678" s="271"/>
      <c r="APX678" s="271"/>
      <c r="APY678" s="395"/>
      <c r="APZ678" s="259"/>
      <c r="AQA678" s="259"/>
      <c r="AQB678" s="394"/>
      <c r="AQC678" s="394"/>
      <c r="AQD678" s="270"/>
      <c r="AQE678" s="263"/>
      <c r="AQF678" s="271"/>
      <c r="AQG678" s="271"/>
      <c r="AQH678" s="271"/>
      <c r="AQI678" s="271"/>
      <c r="AQJ678" s="271"/>
      <c r="AQK678" s="395"/>
      <c r="AQL678" s="259"/>
      <c r="AQM678" s="259"/>
      <c r="AQN678" s="394"/>
      <c r="AQO678" s="394"/>
      <c r="AQP678" s="270"/>
      <c r="AQQ678" s="263"/>
      <c r="AQR678" s="271"/>
      <c r="AQS678" s="271"/>
      <c r="AQT678" s="271"/>
      <c r="AQU678" s="271"/>
      <c r="AQV678" s="271"/>
      <c r="AQW678" s="395"/>
      <c r="AQX678" s="259"/>
      <c r="AQY678" s="259"/>
      <c r="AQZ678" s="394"/>
      <c r="ARA678" s="394"/>
      <c r="ARB678" s="270"/>
      <c r="ARC678" s="263"/>
      <c r="ARD678" s="271"/>
      <c r="ARE678" s="271"/>
      <c r="ARF678" s="271"/>
      <c r="ARG678" s="271"/>
      <c r="ARH678" s="271"/>
      <c r="ARI678" s="395"/>
      <c r="ARJ678" s="259"/>
      <c r="ARK678" s="259"/>
      <c r="ARL678" s="394"/>
      <c r="ARM678" s="394"/>
      <c r="ARN678" s="270"/>
      <c r="ARO678" s="263"/>
      <c r="ARP678" s="271"/>
      <c r="ARQ678" s="271"/>
      <c r="ARR678" s="271"/>
      <c r="ARS678" s="271"/>
      <c r="ART678" s="271"/>
      <c r="ARU678" s="395"/>
      <c r="ARV678" s="259"/>
      <c r="ARW678" s="259"/>
      <c r="ARX678" s="394"/>
      <c r="ARY678" s="394"/>
      <c r="ARZ678" s="270"/>
      <c r="ASA678" s="263"/>
      <c r="ASB678" s="271"/>
      <c r="ASC678" s="271"/>
      <c r="ASD678" s="271"/>
      <c r="ASE678" s="271"/>
      <c r="ASF678" s="271"/>
      <c r="ASG678" s="395"/>
      <c r="ASH678" s="259"/>
      <c r="ASI678" s="259"/>
      <c r="ASJ678" s="394"/>
      <c r="ASK678" s="394"/>
      <c r="ASL678" s="270"/>
      <c r="ASM678" s="263"/>
      <c r="ASN678" s="271"/>
      <c r="ASO678" s="271"/>
      <c r="ASP678" s="271"/>
      <c r="ASQ678" s="271"/>
      <c r="ASR678" s="271"/>
      <c r="ASS678" s="395"/>
      <c r="AST678" s="259"/>
      <c r="ASU678" s="259"/>
      <c r="ASV678" s="394"/>
      <c r="ASW678" s="394"/>
      <c r="ASX678" s="270"/>
      <c r="ASY678" s="263"/>
      <c r="ASZ678" s="271"/>
      <c r="ATA678" s="271"/>
      <c r="ATB678" s="271"/>
      <c r="ATC678" s="271"/>
      <c r="ATD678" s="271"/>
      <c r="ATE678" s="395"/>
      <c r="ATF678" s="259"/>
      <c r="ATG678" s="259"/>
      <c r="ATH678" s="394"/>
      <c r="ATI678" s="394"/>
      <c r="ATJ678" s="270"/>
      <c r="ATK678" s="263"/>
      <c r="ATL678" s="271"/>
      <c r="ATM678" s="271"/>
      <c r="ATN678" s="271"/>
      <c r="ATO678" s="271"/>
      <c r="ATP678" s="271"/>
      <c r="ATQ678" s="395"/>
      <c r="ATR678" s="259"/>
      <c r="ATS678" s="259"/>
      <c r="ATT678" s="394"/>
      <c r="ATU678" s="394"/>
      <c r="ATV678" s="270"/>
      <c r="ATW678" s="263"/>
      <c r="ATX678" s="271"/>
      <c r="ATY678" s="271"/>
      <c r="ATZ678" s="271"/>
      <c r="AUA678" s="271"/>
      <c r="AUB678" s="271"/>
      <c r="AUC678" s="395"/>
      <c r="AUD678" s="259"/>
      <c r="AUE678" s="259"/>
      <c r="AUF678" s="394"/>
      <c r="AUG678" s="394"/>
      <c r="AUH678" s="270"/>
      <c r="AUI678" s="263"/>
      <c r="AUJ678" s="271"/>
      <c r="AUK678" s="271"/>
      <c r="AUL678" s="271"/>
      <c r="AUM678" s="271"/>
      <c r="AUN678" s="271"/>
      <c r="AUO678" s="395"/>
      <c r="AUP678" s="259"/>
      <c r="AUQ678" s="259"/>
      <c r="AUR678" s="394"/>
      <c r="AUS678" s="394"/>
      <c r="AUT678" s="270"/>
      <c r="AUU678" s="263"/>
      <c r="AUV678" s="271"/>
      <c r="AUW678" s="271"/>
      <c r="AUX678" s="271"/>
      <c r="AUY678" s="271"/>
      <c r="AUZ678" s="271"/>
      <c r="AVA678" s="395"/>
      <c r="AVB678" s="259"/>
      <c r="AVC678" s="259"/>
      <c r="AVD678" s="394"/>
      <c r="AVE678" s="394"/>
      <c r="AVF678" s="270"/>
      <c r="AVG678" s="263"/>
      <c r="AVH678" s="271"/>
      <c r="AVI678" s="271"/>
      <c r="AVJ678" s="271"/>
      <c r="AVK678" s="271"/>
      <c r="AVL678" s="271"/>
      <c r="AVM678" s="395"/>
      <c r="AVN678" s="259"/>
      <c r="AVO678" s="259"/>
      <c r="AVP678" s="394"/>
      <c r="AVQ678" s="394"/>
      <c r="AVR678" s="270"/>
      <c r="AVS678" s="263"/>
      <c r="AVT678" s="271"/>
      <c r="AVU678" s="271"/>
      <c r="AVV678" s="271"/>
      <c r="AVW678" s="271"/>
      <c r="AVX678" s="271"/>
      <c r="AVY678" s="395"/>
      <c r="AVZ678" s="259"/>
      <c r="AWA678" s="259"/>
      <c r="AWB678" s="394"/>
      <c r="AWC678" s="394"/>
      <c r="AWD678" s="270"/>
      <c r="AWE678" s="263"/>
      <c r="AWF678" s="271"/>
      <c r="AWG678" s="271"/>
      <c r="AWH678" s="271"/>
      <c r="AWI678" s="271"/>
      <c r="AWJ678" s="271"/>
      <c r="AWK678" s="395"/>
      <c r="AWL678" s="259"/>
      <c r="AWM678" s="259"/>
      <c r="AWN678" s="394"/>
      <c r="AWO678" s="394"/>
      <c r="AWP678" s="270"/>
      <c r="AWQ678" s="263"/>
      <c r="AWR678" s="271"/>
      <c r="AWS678" s="271"/>
      <c r="AWT678" s="271"/>
      <c r="AWU678" s="271"/>
      <c r="AWV678" s="271"/>
      <c r="AWW678" s="395"/>
      <c r="AWX678" s="259"/>
      <c r="AWY678" s="259"/>
      <c r="AWZ678" s="394"/>
      <c r="AXA678" s="394"/>
      <c r="AXB678" s="270"/>
      <c r="AXC678" s="263"/>
      <c r="AXD678" s="271"/>
      <c r="AXE678" s="271"/>
      <c r="AXF678" s="271"/>
      <c r="AXG678" s="271"/>
      <c r="AXH678" s="271"/>
      <c r="AXI678" s="395"/>
      <c r="AXJ678" s="259"/>
      <c r="AXK678" s="259"/>
      <c r="AXL678" s="394"/>
      <c r="AXM678" s="394"/>
      <c r="AXN678" s="270"/>
      <c r="AXO678" s="263"/>
      <c r="AXP678" s="271"/>
      <c r="AXQ678" s="271"/>
      <c r="AXR678" s="271"/>
      <c r="AXS678" s="271"/>
      <c r="AXT678" s="271"/>
      <c r="AXU678" s="395"/>
      <c r="AXV678" s="259"/>
      <c r="AXW678" s="259"/>
      <c r="AXX678" s="394"/>
      <c r="AXY678" s="394"/>
      <c r="AXZ678" s="270"/>
      <c r="AYA678" s="263"/>
      <c r="AYB678" s="271"/>
      <c r="AYC678" s="271"/>
      <c r="AYD678" s="271"/>
      <c r="AYE678" s="271"/>
      <c r="AYF678" s="271"/>
      <c r="AYG678" s="395"/>
      <c r="AYH678" s="259"/>
      <c r="AYI678" s="259"/>
      <c r="AYJ678" s="394"/>
      <c r="AYK678" s="394"/>
      <c r="AYL678" s="270"/>
      <c r="AYM678" s="263"/>
      <c r="AYN678" s="271"/>
      <c r="AYO678" s="271"/>
      <c r="AYP678" s="271"/>
      <c r="AYQ678" s="271"/>
      <c r="AYR678" s="271"/>
      <c r="AYS678" s="395"/>
      <c r="AYT678" s="259"/>
      <c r="AYU678" s="259"/>
      <c r="AYV678" s="394"/>
      <c r="AYW678" s="394"/>
      <c r="AYX678" s="270"/>
      <c r="AYY678" s="263"/>
      <c r="AYZ678" s="271"/>
      <c r="AZA678" s="271"/>
      <c r="AZB678" s="271"/>
      <c r="AZC678" s="271"/>
      <c r="AZD678" s="271"/>
      <c r="AZE678" s="395"/>
      <c r="AZF678" s="259"/>
      <c r="AZG678" s="259"/>
      <c r="AZH678" s="394"/>
      <c r="AZI678" s="394"/>
      <c r="AZJ678" s="270"/>
      <c r="AZK678" s="263"/>
      <c r="AZL678" s="271"/>
      <c r="AZM678" s="271"/>
      <c r="AZN678" s="271"/>
      <c r="AZO678" s="271"/>
      <c r="AZP678" s="271"/>
      <c r="AZQ678" s="395"/>
      <c r="AZR678" s="259"/>
      <c r="AZS678" s="259"/>
      <c r="AZT678" s="394"/>
      <c r="AZU678" s="394"/>
      <c r="AZV678" s="270"/>
      <c r="AZW678" s="263"/>
      <c r="AZX678" s="271"/>
      <c r="AZY678" s="271"/>
      <c r="AZZ678" s="271"/>
      <c r="BAA678" s="271"/>
      <c r="BAB678" s="271"/>
      <c r="BAC678" s="395"/>
      <c r="BAD678" s="259"/>
      <c r="BAE678" s="259"/>
      <c r="BAF678" s="394"/>
      <c r="BAG678" s="394"/>
      <c r="BAH678" s="270"/>
      <c r="BAI678" s="263"/>
      <c r="BAJ678" s="271"/>
      <c r="BAK678" s="271"/>
      <c r="BAL678" s="271"/>
      <c r="BAM678" s="271"/>
      <c r="BAN678" s="271"/>
      <c r="BAO678" s="395"/>
      <c r="BAP678" s="259"/>
      <c r="BAQ678" s="259"/>
      <c r="BAR678" s="394"/>
      <c r="BAS678" s="394"/>
      <c r="BAT678" s="270"/>
      <c r="BAU678" s="263"/>
      <c r="BAV678" s="271"/>
      <c r="BAW678" s="271"/>
      <c r="BAX678" s="271"/>
      <c r="BAY678" s="271"/>
      <c r="BAZ678" s="271"/>
      <c r="BBA678" s="395"/>
      <c r="BBB678" s="259"/>
      <c r="BBC678" s="259"/>
      <c r="BBD678" s="394"/>
      <c r="BBE678" s="394"/>
      <c r="BBF678" s="270"/>
      <c r="BBG678" s="263"/>
      <c r="BBH678" s="271"/>
      <c r="BBI678" s="271"/>
      <c r="BBJ678" s="271"/>
      <c r="BBK678" s="271"/>
      <c r="BBL678" s="271"/>
      <c r="BBM678" s="395"/>
      <c r="BBN678" s="259"/>
      <c r="BBO678" s="259"/>
      <c r="BBP678" s="394"/>
      <c r="BBQ678" s="394"/>
      <c r="BBR678" s="270"/>
      <c r="BBS678" s="263"/>
      <c r="BBT678" s="271"/>
      <c r="BBU678" s="271"/>
      <c r="BBV678" s="271"/>
      <c r="BBW678" s="271"/>
      <c r="BBX678" s="271"/>
      <c r="BBY678" s="395"/>
      <c r="BBZ678" s="259"/>
      <c r="BCA678" s="259"/>
      <c r="BCB678" s="394"/>
      <c r="BCC678" s="394"/>
      <c r="BCD678" s="270"/>
      <c r="BCE678" s="263"/>
      <c r="BCF678" s="271"/>
      <c r="BCG678" s="271"/>
      <c r="BCH678" s="271"/>
      <c r="BCI678" s="271"/>
      <c r="BCJ678" s="271"/>
      <c r="BCK678" s="395"/>
      <c r="BCL678" s="259"/>
      <c r="BCM678" s="259"/>
      <c r="BCN678" s="394"/>
      <c r="BCO678" s="394"/>
      <c r="BCP678" s="270"/>
      <c r="BCQ678" s="263"/>
      <c r="BCR678" s="271"/>
      <c r="BCS678" s="271"/>
      <c r="BCT678" s="271"/>
      <c r="BCU678" s="271"/>
      <c r="BCV678" s="271"/>
      <c r="BCW678" s="395"/>
      <c r="BCX678" s="259"/>
      <c r="BCY678" s="259"/>
      <c r="BCZ678" s="394"/>
      <c r="BDA678" s="394"/>
      <c r="BDB678" s="270"/>
      <c r="BDC678" s="263"/>
      <c r="BDD678" s="271"/>
      <c r="BDE678" s="271"/>
      <c r="BDF678" s="271"/>
      <c r="BDG678" s="271"/>
      <c r="BDH678" s="271"/>
      <c r="BDI678" s="395"/>
      <c r="BDJ678" s="259"/>
      <c r="BDK678" s="259"/>
      <c r="BDL678" s="394"/>
      <c r="BDM678" s="394"/>
      <c r="BDN678" s="270"/>
      <c r="BDO678" s="263"/>
      <c r="BDP678" s="271"/>
      <c r="BDQ678" s="271"/>
      <c r="BDR678" s="271"/>
      <c r="BDS678" s="271"/>
      <c r="BDT678" s="271"/>
      <c r="BDU678" s="395"/>
      <c r="BDV678" s="259"/>
      <c r="BDW678" s="259"/>
      <c r="BDX678" s="394"/>
      <c r="BDY678" s="394"/>
      <c r="BDZ678" s="270"/>
      <c r="BEA678" s="263"/>
      <c r="BEB678" s="271"/>
      <c r="BEC678" s="271"/>
      <c r="BED678" s="271"/>
      <c r="BEE678" s="271"/>
      <c r="BEF678" s="271"/>
      <c r="BEG678" s="395"/>
      <c r="BEH678" s="259"/>
      <c r="BEI678" s="259"/>
      <c r="BEJ678" s="394"/>
      <c r="BEK678" s="394"/>
      <c r="BEL678" s="270"/>
      <c r="BEM678" s="263"/>
      <c r="BEN678" s="271"/>
      <c r="BEO678" s="271"/>
      <c r="BEP678" s="271"/>
      <c r="BEQ678" s="271"/>
      <c r="BER678" s="271"/>
      <c r="BES678" s="395"/>
      <c r="BET678" s="259"/>
      <c r="BEU678" s="259"/>
      <c r="BEV678" s="394"/>
      <c r="BEW678" s="394"/>
      <c r="BEX678" s="270"/>
      <c r="BEY678" s="263"/>
      <c r="BEZ678" s="271"/>
      <c r="BFA678" s="271"/>
      <c r="BFB678" s="271"/>
      <c r="BFC678" s="271"/>
      <c r="BFD678" s="271"/>
      <c r="BFE678" s="395"/>
      <c r="BFF678" s="259"/>
      <c r="BFG678" s="259"/>
      <c r="BFH678" s="394"/>
      <c r="BFI678" s="394"/>
      <c r="BFJ678" s="270"/>
      <c r="BFK678" s="263"/>
      <c r="BFL678" s="271"/>
      <c r="BFM678" s="271"/>
      <c r="BFN678" s="271"/>
      <c r="BFO678" s="271"/>
      <c r="BFP678" s="271"/>
      <c r="BFQ678" s="395"/>
      <c r="BFR678" s="259"/>
      <c r="BFS678" s="259"/>
      <c r="BFT678" s="394"/>
      <c r="BFU678" s="394"/>
      <c r="BFV678" s="270"/>
      <c r="BFW678" s="263"/>
      <c r="BFX678" s="271"/>
      <c r="BFY678" s="271"/>
      <c r="BFZ678" s="271"/>
      <c r="BGA678" s="271"/>
      <c r="BGB678" s="271"/>
      <c r="BGC678" s="395"/>
      <c r="BGD678" s="259"/>
      <c r="BGE678" s="259"/>
      <c r="BGF678" s="394"/>
      <c r="BGG678" s="394"/>
      <c r="BGH678" s="270"/>
      <c r="BGI678" s="263"/>
      <c r="BGJ678" s="271"/>
      <c r="BGK678" s="271"/>
      <c r="BGL678" s="271"/>
      <c r="BGM678" s="271"/>
      <c r="BGN678" s="271"/>
      <c r="BGO678" s="395"/>
      <c r="BGP678" s="259"/>
      <c r="BGQ678" s="259"/>
      <c r="BGR678" s="394"/>
      <c r="BGS678" s="394"/>
      <c r="BGT678" s="270"/>
      <c r="BGU678" s="263"/>
      <c r="BGV678" s="271"/>
      <c r="BGW678" s="271"/>
      <c r="BGX678" s="271"/>
      <c r="BGY678" s="271"/>
      <c r="BGZ678" s="271"/>
      <c r="BHA678" s="395"/>
      <c r="BHB678" s="259"/>
      <c r="BHC678" s="259"/>
      <c r="BHD678" s="394"/>
      <c r="BHE678" s="394"/>
      <c r="BHF678" s="270"/>
      <c r="BHG678" s="263"/>
      <c r="BHH678" s="271"/>
      <c r="BHI678" s="271"/>
      <c r="BHJ678" s="271"/>
      <c r="BHK678" s="271"/>
      <c r="BHL678" s="271"/>
      <c r="BHM678" s="395"/>
      <c r="BHN678" s="259"/>
      <c r="BHO678" s="259"/>
      <c r="BHP678" s="394"/>
      <c r="BHQ678" s="394"/>
      <c r="BHR678" s="270"/>
      <c r="BHS678" s="263"/>
      <c r="BHT678" s="271"/>
      <c r="BHU678" s="271"/>
      <c r="BHV678" s="271"/>
      <c r="BHW678" s="271"/>
      <c r="BHX678" s="271"/>
      <c r="BHY678" s="395"/>
      <c r="BHZ678" s="259"/>
      <c r="BIA678" s="259"/>
      <c r="BIB678" s="394"/>
      <c r="BIC678" s="394"/>
      <c r="BID678" s="270"/>
      <c r="BIE678" s="263"/>
      <c r="BIF678" s="271"/>
      <c r="BIG678" s="271"/>
      <c r="BIH678" s="271"/>
      <c r="BII678" s="271"/>
      <c r="BIJ678" s="271"/>
      <c r="BIK678" s="395"/>
      <c r="BIL678" s="259"/>
      <c r="BIM678" s="259"/>
      <c r="BIN678" s="394"/>
      <c r="BIO678" s="394"/>
      <c r="BIP678" s="270"/>
      <c r="BIQ678" s="263"/>
      <c r="BIR678" s="271"/>
      <c r="BIS678" s="271"/>
      <c r="BIT678" s="271"/>
      <c r="BIU678" s="271"/>
      <c r="BIV678" s="271"/>
      <c r="BIW678" s="395"/>
      <c r="BIX678" s="259"/>
      <c r="BIY678" s="259"/>
      <c r="BIZ678" s="394"/>
      <c r="BJA678" s="394"/>
      <c r="BJB678" s="270"/>
      <c r="BJC678" s="263"/>
      <c r="BJD678" s="271"/>
      <c r="BJE678" s="271"/>
      <c r="BJF678" s="271"/>
      <c r="BJG678" s="271"/>
      <c r="BJH678" s="271"/>
      <c r="BJI678" s="395"/>
      <c r="BJJ678" s="259"/>
      <c r="BJK678" s="259"/>
      <c r="BJL678" s="394"/>
      <c r="BJM678" s="394"/>
      <c r="BJN678" s="270"/>
      <c r="BJO678" s="263"/>
      <c r="BJP678" s="271"/>
      <c r="BJQ678" s="271"/>
      <c r="BJR678" s="271"/>
      <c r="BJS678" s="271"/>
      <c r="BJT678" s="271"/>
      <c r="BJU678" s="395"/>
      <c r="BJV678" s="259"/>
      <c r="BJW678" s="259"/>
      <c r="BJX678" s="394"/>
      <c r="BJY678" s="394"/>
      <c r="BJZ678" s="270"/>
      <c r="BKA678" s="263"/>
      <c r="BKB678" s="271"/>
      <c r="BKC678" s="271"/>
      <c r="BKD678" s="271"/>
      <c r="BKE678" s="271"/>
      <c r="BKF678" s="271"/>
      <c r="BKG678" s="395"/>
      <c r="BKH678" s="259"/>
      <c r="BKI678" s="259"/>
      <c r="BKJ678" s="394"/>
      <c r="BKK678" s="394"/>
      <c r="BKL678" s="270"/>
      <c r="BKM678" s="263"/>
      <c r="BKN678" s="271"/>
      <c r="BKO678" s="271"/>
      <c r="BKP678" s="271"/>
      <c r="BKQ678" s="271"/>
      <c r="BKR678" s="271"/>
      <c r="BKS678" s="395"/>
      <c r="BKT678" s="259"/>
      <c r="BKU678" s="259"/>
      <c r="BKV678" s="394"/>
      <c r="BKW678" s="394"/>
      <c r="BKX678" s="270"/>
      <c r="BKY678" s="263"/>
      <c r="BKZ678" s="271"/>
      <c r="BLA678" s="271"/>
      <c r="BLB678" s="271"/>
      <c r="BLC678" s="271"/>
      <c r="BLD678" s="271"/>
      <c r="BLE678" s="395"/>
      <c r="BLF678" s="259"/>
      <c r="BLG678" s="259"/>
      <c r="BLH678" s="394"/>
      <c r="BLI678" s="394"/>
      <c r="BLJ678" s="270"/>
      <c r="BLK678" s="263"/>
      <c r="BLL678" s="271"/>
      <c r="BLM678" s="271"/>
      <c r="BLN678" s="271"/>
      <c r="BLO678" s="271"/>
      <c r="BLP678" s="271"/>
      <c r="BLQ678" s="395"/>
      <c r="BLR678" s="259"/>
      <c r="BLS678" s="259"/>
      <c r="BLT678" s="394"/>
      <c r="BLU678" s="394"/>
      <c r="BLV678" s="270"/>
      <c r="BLW678" s="263"/>
      <c r="BLX678" s="271"/>
      <c r="BLY678" s="271"/>
      <c r="BLZ678" s="271"/>
      <c r="BMA678" s="271"/>
      <c r="BMB678" s="271"/>
      <c r="BMC678" s="395"/>
      <c r="BMD678" s="259"/>
      <c r="BME678" s="259"/>
      <c r="BMF678" s="394"/>
      <c r="BMG678" s="394"/>
      <c r="BMH678" s="270"/>
      <c r="BMI678" s="263"/>
      <c r="BMJ678" s="271"/>
      <c r="BMK678" s="271"/>
      <c r="BML678" s="271"/>
      <c r="BMM678" s="271"/>
      <c r="BMN678" s="271"/>
      <c r="BMO678" s="395"/>
      <c r="BMP678" s="259"/>
      <c r="BMQ678" s="259"/>
      <c r="BMR678" s="394"/>
      <c r="BMS678" s="394"/>
      <c r="BMT678" s="270"/>
      <c r="BMU678" s="263"/>
      <c r="BMV678" s="271"/>
      <c r="BMW678" s="271"/>
      <c r="BMX678" s="271"/>
      <c r="BMY678" s="271"/>
      <c r="BMZ678" s="271"/>
      <c r="BNA678" s="395"/>
      <c r="BNB678" s="259"/>
      <c r="BNC678" s="259"/>
      <c r="BND678" s="394"/>
      <c r="BNE678" s="394"/>
      <c r="BNF678" s="270"/>
      <c r="BNG678" s="263"/>
      <c r="BNH678" s="271"/>
      <c r="BNI678" s="271"/>
      <c r="BNJ678" s="271"/>
      <c r="BNK678" s="271"/>
      <c r="BNL678" s="271"/>
      <c r="BNM678" s="395"/>
      <c r="BNN678" s="259"/>
      <c r="BNO678" s="259"/>
      <c r="BNP678" s="394"/>
      <c r="BNQ678" s="394"/>
      <c r="BNR678" s="270"/>
      <c r="BNS678" s="263"/>
      <c r="BNT678" s="271"/>
      <c r="BNU678" s="271"/>
      <c r="BNV678" s="271"/>
      <c r="BNW678" s="271"/>
      <c r="BNX678" s="271"/>
      <c r="BNY678" s="395"/>
      <c r="BNZ678" s="259"/>
      <c r="BOA678" s="259"/>
      <c r="BOB678" s="394"/>
      <c r="BOC678" s="394"/>
      <c r="BOD678" s="270"/>
      <c r="BOE678" s="263"/>
      <c r="BOF678" s="271"/>
      <c r="BOG678" s="271"/>
      <c r="BOH678" s="271"/>
      <c r="BOI678" s="271"/>
      <c r="BOJ678" s="271"/>
      <c r="BOK678" s="395"/>
      <c r="BOL678" s="259"/>
      <c r="BOM678" s="259"/>
      <c r="BON678" s="394"/>
      <c r="BOO678" s="394"/>
      <c r="BOP678" s="270"/>
      <c r="BOQ678" s="263"/>
      <c r="BOR678" s="271"/>
      <c r="BOS678" s="271"/>
      <c r="BOT678" s="271"/>
      <c r="BOU678" s="271"/>
      <c r="BOV678" s="271"/>
      <c r="BOW678" s="395"/>
      <c r="BOX678" s="259"/>
      <c r="BOY678" s="259"/>
      <c r="BOZ678" s="394"/>
      <c r="BPA678" s="394"/>
      <c r="BPB678" s="270"/>
      <c r="BPC678" s="263"/>
      <c r="BPD678" s="271"/>
      <c r="BPE678" s="271"/>
      <c r="BPF678" s="271"/>
      <c r="BPG678" s="271"/>
      <c r="BPH678" s="271"/>
      <c r="BPI678" s="395"/>
      <c r="BPJ678" s="259"/>
      <c r="BPK678" s="259"/>
      <c r="BPL678" s="394"/>
      <c r="BPM678" s="394"/>
      <c r="BPN678" s="270"/>
      <c r="BPO678" s="263"/>
      <c r="BPP678" s="271"/>
      <c r="BPQ678" s="271"/>
      <c r="BPR678" s="271"/>
      <c r="BPS678" s="271"/>
      <c r="BPT678" s="271"/>
      <c r="BPU678" s="395"/>
      <c r="BPV678" s="259"/>
      <c r="BPW678" s="259"/>
      <c r="BPX678" s="394"/>
      <c r="BPY678" s="394"/>
      <c r="BPZ678" s="270"/>
      <c r="BQA678" s="263"/>
      <c r="BQB678" s="271"/>
      <c r="BQC678" s="271"/>
      <c r="BQD678" s="271"/>
      <c r="BQE678" s="271"/>
      <c r="BQF678" s="271"/>
      <c r="BQG678" s="395"/>
      <c r="BQH678" s="259"/>
      <c r="BQI678" s="259"/>
      <c r="BQJ678" s="394"/>
      <c r="BQK678" s="394"/>
      <c r="BQL678" s="270"/>
      <c r="BQM678" s="263"/>
      <c r="BQN678" s="271"/>
      <c r="BQO678" s="271"/>
      <c r="BQP678" s="271"/>
      <c r="BQQ678" s="271"/>
      <c r="BQR678" s="271"/>
      <c r="BQS678" s="395"/>
      <c r="BQT678" s="259"/>
      <c r="BQU678" s="259"/>
      <c r="BQV678" s="394"/>
      <c r="BQW678" s="394"/>
      <c r="BQX678" s="270"/>
      <c r="BQY678" s="263"/>
      <c r="BQZ678" s="271"/>
      <c r="BRA678" s="271"/>
      <c r="BRB678" s="271"/>
      <c r="BRC678" s="271"/>
      <c r="BRD678" s="271"/>
      <c r="BRE678" s="395"/>
      <c r="BRF678" s="259"/>
      <c r="BRG678" s="259"/>
      <c r="BRH678" s="394"/>
      <c r="BRI678" s="394"/>
      <c r="BRJ678" s="270"/>
      <c r="BRK678" s="263"/>
      <c r="BRL678" s="271"/>
      <c r="BRM678" s="271"/>
      <c r="BRN678" s="271"/>
      <c r="BRO678" s="271"/>
      <c r="BRP678" s="271"/>
      <c r="BRQ678" s="395"/>
      <c r="BRR678" s="259"/>
      <c r="BRS678" s="259"/>
      <c r="BRT678" s="394"/>
      <c r="BRU678" s="394"/>
      <c r="BRV678" s="270"/>
      <c r="BRW678" s="263"/>
      <c r="BRX678" s="271"/>
      <c r="BRY678" s="271"/>
      <c r="BRZ678" s="271"/>
      <c r="BSA678" s="271"/>
      <c r="BSB678" s="271"/>
      <c r="BSC678" s="395"/>
      <c r="BSD678" s="259"/>
      <c r="BSE678" s="259"/>
      <c r="BSF678" s="394"/>
      <c r="BSG678" s="394"/>
      <c r="BSH678" s="270"/>
      <c r="BSI678" s="263"/>
      <c r="BSJ678" s="271"/>
      <c r="BSK678" s="271"/>
      <c r="BSL678" s="271"/>
      <c r="BSM678" s="271"/>
      <c r="BSN678" s="271"/>
      <c r="BSO678" s="395"/>
      <c r="BSP678" s="259"/>
      <c r="BSQ678" s="259"/>
      <c r="BSR678" s="394"/>
      <c r="BSS678" s="394"/>
      <c r="BST678" s="270"/>
      <c r="BSU678" s="263"/>
      <c r="BSV678" s="271"/>
      <c r="BSW678" s="271"/>
      <c r="BSX678" s="271"/>
      <c r="BSY678" s="271"/>
      <c r="BSZ678" s="271"/>
      <c r="BTA678" s="395"/>
      <c r="BTB678" s="259"/>
      <c r="BTC678" s="259"/>
      <c r="BTD678" s="394"/>
      <c r="BTE678" s="394"/>
      <c r="BTF678" s="270"/>
      <c r="BTG678" s="263"/>
      <c r="BTH678" s="271"/>
      <c r="BTI678" s="271"/>
      <c r="BTJ678" s="271"/>
      <c r="BTK678" s="271"/>
      <c r="BTL678" s="271"/>
      <c r="BTM678" s="395"/>
      <c r="BTN678" s="259"/>
      <c r="BTO678" s="259"/>
      <c r="BTP678" s="394"/>
      <c r="BTQ678" s="394"/>
      <c r="BTR678" s="270"/>
      <c r="BTS678" s="263"/>
      <c r="BTT678" s="271"/>
      <c r="BTU678" s="271"/>
      <c r="BTV678" s="271"/>
      <c r="BTW678" s="271"/>
      <c r="BTX678" s="271"/>
      <c r="BTY678" s="395"/>
      <c r="BTZ678" s="259"/>
      <c r="BUA678" s="259"/>
      <c r="BUB678" s="394"/>
      <c r="BUC678" s="394"/>
      <c r="BUD678" s="270"/>
      <c r="BUE678" s="263"/>
      <c r="BUF678" s="271"/>
      <c r="BUG678" s="271"/>
      <c r="BUH678" s="271"/>
      <c r="BUI678" s="271"/>
      <c r="BUJ678" s="271"/>
      <c r="BUK678" s="395"/>
      <c r="BUL678" s="259"/>
      <c r="BUM678" s="259"/>
      <c r="BUN678" s="394"/>
      <c r="BUO678" s="394"/>
      <c r="BUP678" s="270"/>
      <c r="BUQ678" s="263"/>
      <c r="BUR678" s="271"/>
      <c r="BUS678" s="271"/>
      <c r="BUT678" s="271"/>
      <c r="BUU678" s="271"/>
      <c r="BUV678" s="271"/>
      <c r="BUW678" s="395"/>
      <c r="BUX678" s="259"/>
      <c r="BUY678" s="259"/>
      <c r="BUZ678" s="394"/>
      <c r="BVA678" s="394"/>
      <c r="BVB678" s="270"/>
      <c r="BVC678" s="263"/>
      <c r="BVD678" s="271"/>
      <c r="BVE678" s="271"/>
      <c r="BVF678" s="271"/>
      <c r="BVG678" s="271"/>
      <c r="BVH678" s="271"/>
      <c r="BVI678" s="395"/>
      <c r="BVJ678" s="259"/>
      <c r="BVK678" s="259"/>
      <c r="BVL678" s="394"/>
      <c r="BVM678" s="394"/>
      <c r="BVN678" s="270"/>
      <c r="BVO678" s="263"/>
      <c r="BVP678" s="271"/>
      <c r="BVQ678" s="271"/>
      <c r="BVR678" s="271"/>
      <c r="BVS678" s="271"/>
      <c r="BVT678" s="271"/>
      <c r="BVU678" s="395"/>
      <c r="BVV678" s="259"/>
      <c r="BVW678" s="259"/>
      <c r="BVX678" s="394"/>
      <c r="BVY678" s="394"/>
      <c r="BVZ678" s="270"/>
      <c r="BWA678" s="263"/>
      <c r="BWB678" s="271"/>
      <c r="BWC678" s="271"/>
      <c r="BWD678" s="271"/>
      <c r="BWE678" s="271"/>
      <c r="BWF678" s="271"/>
      <c r="BWG678" s="395"/>
      <c r="BWH678" s="259"/>
      <c r="BWI678" s="259"/>
      <c r="BWJ678" s="394"/>
      <c r="BWK678" s="394"/>
      <c r="BWL678" s="270"/>
      <c r="BWM678" s="263"/>
      <c r="BWN678" s="271"/>
      <c r="BWO678" s="271"/>
      <c r="BWP678" s="271"/>
      <c r="BWQ678" s="271"/>
      <c r="BWR678" s="271"/>
      <c r="BWS678" s="395"/>
      <c r="BWT678" s="259"/>
      <c r="BWU678" s="259"/>
      <c r="BWV678" s="394"/>
      <c r="BWW678" s="394"/>
      <c r="BWX678" s="270"/>
      <c r="BWY678" s="263"/>
      <c r="BWZ678" s="271"/>
      <c r="BXA678" s="271"/>
      <c r="BXB678" s="271"/>
      <c r="BXC678" s="271"/>
      <c r="BXD678" s="271"/>
      <c r="BXE678" s="395"/>
      <c r="BXF678" s="259"/>
      <c r="BXG678" s="259"/>
      <c r="BXH678" s="394"/>
      <c r="BXI678" s="394"/>
      <c r="BXJ678" s="270"/>
      <c r="BXK678" s="263"/>
      <c r="BXL678" s="271"/>
      <c r="BXM678" s="271"/>
      <c r="BXN678" s="271"/>
      <c r="BXO678" s="271"/>
      <c r="BXP678" s="271"/>
      <c r="BXQ678" s="395"/>
      <c r="BXR678" s="259"/>
      <c r="BXS678" s="259"/>
      <c r="BXT678" s="394"/>
      <c r="BXU678" s="394"/>
      <c r="BXV678" s="270"/>
      <c r="BXW678" s="263"/>
      <c r="BXX678" s="271"/>
      <c r="BXY678" s="271"/>
      <c r="BXZ678" s="271"/>
      <c r="BYA678" s="271"/>
      <c r="BYB678" s="271"/>
      <c r="BYC678" s="395"/>
      <c r="BYD678" s="259"/>
      <c r="BYE678" s="259"/>
      <c r="BYF678" s="394"/>
      <c r="BYG678" s="394"/>
      <c r="BYH678" s="270"/>
      <c r="BYI678" s="263"/>
      <c r="BYJ678" s="271"/>
      <c r="BYK678" s="271"/>
      <c r="BYL678" s="271"/>
      <c r="BYM678" s="271"/>
      <c r="BYN678" s="271"/>
      <c r="BYO678" s="395"/>
      <c r="BYP678" s="259"/>
      <c r="BYQ678" s="259"/>
      <c r="BYR678" s="394"/>
      <c r="BYS678" s="394"/>
      <c r="BYT678" s="270"/>
      <c r="BYU678" s="263"/>
      <c r="BYV678" s="271"/>
      <c r="BYW678" s="271"/>
      <c r="BYX678" s="271"/>
      <c r="BYY678" s="271"/>
      <c r="BYZ678" s="271"/>
      <c r="BZA678" s="395"/>
      <c r="BZB678" s="259"/>
      <c r="BZC678" s="259"/>
      <c r="BZD678" s="394"/>
      <c r="BZE678" s="394"/>
      <c r="BZF678" s="270"/>
      <c r="BZG678" s="263"/>
      <c r="BZH678" s="271"/>
      <c r="BZI678" s="271"/>
      <c r="BZJ678" s="271"/>
      <c r="BZK678" s="271"/>
      <c r="BZL678" s="271"/>
      <c r="BZM678" s="395"/>
      <c r="BZN678" s="259"/>
      <c r="BZO678" s="259"/>
      <c r="BZP678" s="394"/>
      <c r="BZQ678" s="394"/>
      <c r="BZR678" s="270"/>
      <c r="BZS678" s="263"/>
      <c r="BZT678" s="271"/>
      <c r="BZU678" s="271"/>
      <c r="BZV678" s="271"/>
      <c r="BZW678" s="271"/>
      <c r="BZX678" s="271"/>
      <c r="BZY678" s="395"/>
      <c r="BZZ678" s="259"/>
      <c r="CAA678" s="259"/>
      <c r="CAB678" s="394"/>
      <c r="CAC678" s="394"/>
      <c r="CAD678" s="270"/>
      <c r="CAE678" s="263"/>
      <c r="CAF678" s="271"/>
      <c r="CAG678" s="271"/>
      <c r="CAH678" s="271"/>
      <c r="CAI678" s="271"/>
      <c r="CAJ678" s="271"/>
      <c r="CAK678" s="395"/>
      <c r="CAL678" s="259"/>
      <c r="CAM678" s="259"/>
      <c r="CAN678" s="394"/>
      <c r="CAO678" s="394"/>
      <c r="CAP678" s="270"/>
      <c r="CAQ678" s="263"/>
      <c r="CAR678" s="271"/>
      <c r="CAS678" s="271"/>
      <c r="CAT678" s="271"/>
      <c r="CAU678" s="271"/>
      <c r="CAV678" s="271"/>
      <c r="CAW678" s="395"/>
      <c r="CAX678" s="259"/>
      <c r="CAY678" s="259"/>
      <c r="CAZ678" s="394"/>
      <c r="CBA678" s="394"/>
      <c r="CBB678" s="270"/>
      <c r="CBC678" s="263"/>
      <c r="CBD678" s="271"/>
      <c r="CBE678" s="271"/>
      <c r="CBF678" s="271"/>
      <c r="CBG678" s="271"/>
      <c r="CBH678" s="271"/>
      <c r="CBI678" s="395"/>
      <c r="CBJ678" s="259"/>
      <c r="CBK678" s="259"/>
      <c r="CBL678" s="394"/>
      <c r="CBM678" s="394"/>
      <c r="CBN678" s="270"/>
      <c r="CBO678" s="263"/>
      <c r="CBP678" s="271"/>
      <c r="CBQ678" s="271"/>
      <c r="CBR678" s="271"/>
      <c r="CBS678" s="271"/>
      <c r="CBT678" s="271"/>
      <c r="CBU678" s="395"/>
      <c r="CBV678" s="259"/>
      <c r="CBW678" s="259"/>
      <c r="CBX678" s="394"/>
      <c r="CBY678" s="394"/>
      <c r="CBZ678" s="270"/>
      <c r="CCA678" s="263"/>
      <c r="CCB678" s="271"/>
      <c r="CCC678" s="271"/>
      <c r="CCD678" s="271"/>
      <c r="CCE678" s="271"/>
      <c r="CCF678" s="271"/>
      <c r="CCG678" s="395"/>
      <c r="CCH678" s="259"/>
      <c r="CCI678" s="259"/>
      <c r="CCJ678" s="394"/>
      <c r="CCK678" s="394"/>
      <c r="CCL678" s="270"/>
      <c r="CCM678" s="263"/>
      <c r="CCN678" s="271"/>
      <c r="CCO678" s="271"/>
      <c r="CCP678" s="271"/>
      <c r="CCQ678" s="271"/>
      <c r="CCR678" s="271"/>
      <c r="CCS678" s="395"/>
      <c r="CCT678" s="259"/>
      <c r="CCU678" s="259"/>
      <c r="CCV678" s="394"/>
      <c r="CCW678" s="394"/>
      <c r="CCX678" s="270"/>
      <c r="CCY678" s="263"/>
      <c r="CCZ678" s="271"/>
      <c r="CDA678" s="271"/>
      <c r="CDB678" s="271"/>
      <c r="CDC678" s="271"/>
      <c r="CDD678" s="271"/>
      <c r="CDE678" s="395"/>
      <c r="CDF678" s="259"/>
      <c r="CDG678" s="259"/>
      <c r="CDH678" s="394"/>
      <c r="CDI678" s="394"/>
      <c r="CDJ678" s="270"/>
      <c r="CDK678" s="263"/>
      <c r="CDL678" s="271"/>
      <c r="CDM678" s="271"/>
      <c r="CDN678" s="271"/>
      <c r="CDO678" s="271"/>
      <c r="CDP678" s="271"/>
      <c r="CDQ678" s="395"/>
      <c r="CDR678" s="259"/>
      <c r="CDS678" s="259"/>
      <c r="CDT678" s="394"/>
      <c r="CDU678" s="394"/>
      <c r="CDV678" s="270"/>
      <c r="CDW678" s="263"/>
      <c r="CDX678" s="271"/>
      <c r="CDY678" s="271"/>
      <c r="CDZ678" s="271"/>
      <c r="CEA678" s="271"/>
      <c r="CEB678" s="271"/>
      <c r="CEC678" s="395"/>
      <c r="CED678" s="259"/>
      <c r="CEE678" s="259"/>
      <c r="CEF678" s="394"/>
      <c r="CEG678" s="394"/>
      <c r="CEH678" s="270"/>
      <c r="CEI678" s="263"/>
      <c r="CEJ678" s="271"/>
      <c r="CEK678" s="271"/>
      <c r="CEL678" s="271"/>
      <c r="CEM678" s="271"/>
      <c r="CEN678" s="271"/>
      <c r="CEO678" s="395"/>
      <c r="CEP678" s="259"/>
      <c r="CEQ678" s="259"/>
      <c r="CER678" s="394"/>
      <c r="CES678" s="394"/>
      <c r="CET678" s="270"/>
      <c r="CEU678" s="263"/>
      <c r="CEV678" s="271"/>
      <c r="CEW678" s="271"/>
      <c r="CEX678" s="271"/>
      <c r="CEY678" s="271"/>
      <c r="CEZ678" s="271"/>
      <c r="CFA678" s="395"/>
      <c r="CFB678" s="259"/>
      <c r="CFC678" s="259"/>
      <c r="CFD678" s="394"/>
      <c r="CFE678" s="394"/>
      <c r="CFF678" s="270"/>
      <c r="CFG678" s="263"/>
      <c r="CFH678" s="271"/>
      <c r="CFI678" s="271"/>
      <c r="CFJ678" s="271"/>
      <c r="CFK678" s="271"/>
      <c r="CFL678" s="271"/>
      <c r="CFM678" s="395"/>
      <c r="CFN678" s="259"/>
      <c r="CFO678" s="259"/>
      <c r="CFP678" s="394"/>
      <c r="CFQ678" s="394"/>
      <c r="CFR678" s="270"/>
      <c r="CFS678" s="263"/>
      <c r="CFT678" s="271"/>
      <c r="CFU678" s="271"/>
      <c r="CFV678" s="271"/>
      <c r="CFW678" s="271"/>
      <c r="CFX678" s="271"/>
      <c r="CFY678" s="395"/>
      <c r="CFZ678" s="259"/>
      <c r="CGA678" s="259"/>
      <c r="CGB678" s="394"/>
      <c r="CGC678" s="394"/>
      <c r="CGD678" s="270"/>
      <c r="CGE678" s="263"/>
      <c r="CGF678" s="271"/>
      <c r="CGG678" s="271"/>
      <c r="CGH678" s="271"/>
      <c r="CGI678" s="271"/>
      <c r="CGJ678" s="271"/>
      <c r="CGK678" s="395"/>
      <c r="CGL678" s="259"/>
      <c r="CGM678" s="259"/>
      <c r="CGN678" s="394"/>
      <c r="CGO678" s="394"/>
      <c r="CGP678" s="270"/>
      <c r="CGQ678" s="263"/>
      <c r="CGR678" s="271"/>
      <c r="CGS678" s="271"/>
      <c r="CGT678" s="271"/>
      <c r="CGU678" s="271"/>
      <c r="CGV678" s="271"/>
      <c r="CGW678" s="395"/>
      <c r="CGX678" s="259"/>
      <c r="CGY678" s="259"/>
      <c r="CGZ678" s="394"/>
      <c r="CHA678" s="394"/>
      <c r="CHB678" s="270"/>
      <c r="CHC678" s="263"/>
      <c r="CHD678" s="271"/>
      <c r="CHE678" s="271"/>
      <c r="CHF678" s="271"/>
      <c r="CHG678" s="271"/>
      <c r="CHH678" s="271"/>
      <c r="CHI678" s="395"/>
      <c r="CHJ678" s="259"/>
      <c r="CHK678" s="259"/>
      <c r="CHL678" s="394"/>
      <c r="CHM678" s="394"/>
      <c r="CHN678" s="270"/>
      <c r="CHO678" s="263"/>
      <c r="CHP678" s="271"/>
      <c r="CHQ678" s="271"/>
      <c r="CHR678" s="271"/>
      <c r="CHS678" s="271"/>
      <c r="CHT678" s="271"/>
      <c r="CHU678" s="395"/>
      <c r="CHV678" s="259"/>
      <c r="CHW678" s="259"/>
      <c r="CHX678" s="394"/>
      <c r="CHY678" s="394"/>
      <c r="CHZ678" s="270"/>
      <c r="CIA678" s="263"/>
      <c r="CIB678" s="271"/>
      <c r="CIC678" s="271"/>
      <c r="CID678" s="271"/>
      <c r="CIE678" s="271"/>
      <c r="CIF678" s="271"/>
      <c r="CIG678" s="395"/>
      <c r="CIH678" s="259"/>
      <c r="CII678" s="259"/>
      <c r="CIJ678" s="394"/>
      <c r="CIK678" s="394"/>
      <c r="CIL678" s="270"/>
      <c r="CIM678" s="263"/>
      <c r="CIN678" s="271"/>
      <c r="CIO678" s="271"/>
      <c r="CIP678" s="271"/>
      <c r="CIQ678" s="271"/>
      <c r="CIR678" s="271"/>
      <c r="CIS678" s="395"/>
      <c r="CIT678" s="259"/>
      <c r="CIU678" s="259"/>
      <c r="CIV678" s="394"/>
      <c r="CIW678" s="394"/>
      <c r="CIX678" s="270"/>
      <c r="CIY678" s="263"/>
      <c r="CIZ678" s="271"/>
      <c r="CJA678" s="271"/>
      <c r="CJB678" s="271"/>
      <c r="CJC678" s="271"/>
      <c r="CJD678" s="271"/>
      <c r="CJE678" s="395"/>
      <c r="CJF678" s="259"/>
      <c r="CJG678" s="259"/>
      <c r="CJH678" s="394"/>
      <c r="CJI678" s="394"/>
      <c r="CJJ678" s="270"/>
      <c r="CJK678" s="263"/>
      <c r="CJL678" s="271"/>
      <c r="CJM678" s="271"/>
      <c r="CJN678" s="271"/>
      <c r="CJO678" s="271"/>
      <c r="CJP678" s="271"/>
      <c r="CJQ678" s="395"/>
      <c r="CJR678" s="259"/>
      <c r="CJS678" s="259"/>
      <c r="CJT678" s="394"/>
      <c r="CJU678" s="394"/>
      <c r="CJV678" s="270"/>
      <c r="CJW678" s="263"/>
      <c r="CJX678" s="271"/>
      <c r="CJY678" s="271"/>
      <c r="CJZ678" s="271"/>
      <c r="CKA678" s="271"/>
      <c r="CKB678" s="271"/>
      <c r="CKC678" s="395"/>
      <c r="CKD678" s="259"/>
      <c r="CKE678" s="259"/>
      <c r="CKF678" s="394"/>
      <c r="CKG678" s="394"/>
      <c r="CKH678" s="270"/>
      <c r="CKI678" s="263"/>
      <c r="CKJ678" s="271"/>
      <c r="CKK678" s="271"/>
      <c r="CKL678" s="271"/>
      <c r="CKM678" s="271"/>
      <c r="CKN678" s="271"/>
      <c r="CKO678" s="395"/>
      <c r="CKP678" s="259"/>
      <c r="CKQ678" s="259"/>
      <c r="CKR678" s="394"/>
      <c r="CKS678" s="394"/>
      <c r="CKT678" s="270"/>
      <c r="CKU678" s="263"/>
      <c r="CKV678" s="271"/>
      <c r="CKW678" s="271"/>
      <c r="CKX678" s="271"/>
      <c r="CKY678" s="271"/>
      <c r="CKZ678" s="271"/>
      <c r="CLA678" s="395"/>
      <c r="CLB678" s="259"/>
      <c r="CLC678" s="259"/>
      <c r="CLD678" s="394"/>
      <c r="CLE678" s="394"/>
      <c r="CLF678" s="270"/>
      <c r="CLG678" s="263"/>
      <c r="CLH678" s="271"/>
      <c r="CLI678" s="271"/>
      <c r="CLJ678" s="271"/>
      <c r="CLK678" s="271"/>
      <c r="CLL678" s="271"/>
      <c r="CLM678" s="395"/>
      <c r="CLN678" s="259"/>
      <c r="CLO678" s="259"/>
      <c r="CLP678" s="394"/>
      <c r="CLQ678" s="394"/>
      <c r="CLR678" s="270"/>
      <c r="CLS678" s="263"/>
      <c r="CLT678" s="271"/>
      <c r="CLU678" s="271"/>
      <c r="CLV678" s="271"/>
      <c r="CLW678" s="271"/>
      <c r="CLX678" s="271"/>
      <c r="CLY678" s="395"/>
      <c r="CLZ678" s="259"/>
      <c r="CMA678" s="259"/>
      <c r="CMB678" s="394"/>
      <c r="CMC678" s="394"/>
      <c r="CMD678" s="270"/>
      <c r="CME678" s="263"/>
      <c r="CMF678" s="271"/>
      <c r="CMG678" s="271"/>
      <c r="CMH678" s="271"/>
      <c r="CMI678" s="271"/>
      <c r="CMJ678" s="271"/>
      <c r="CMK678" s="395"/>
      <c r="CML678" s="259"/>
      <c r="CMM678" s="259"/>
      <c r="CMN678" s="394"/>
      <c r="CMO678" s="394"/>
      <c r="CMP678" s="270"/>
      <c r="CMQ678" s="263"/>
      <c r="CMR678" s="271"/>
      <c r="CMS678" s="271"/>
      <c r="CMT678" s="271"/>
      <c r="CMU678" s="271"/>
      <c r="CMV678" s="271"/>
      <c r="CMW678" s="395"/>
      <c r="CMX678" s="259"/>
      <c r="CMY678" s="259"/>
      <c r="CMZ678" s="394"/>
      <c r="CNA678" s="394"/>
      <c r="CNB678" s="270"/>
      <c r="CNC678" s="263"/>
      <c r="CND678" s="271"/>
      <c r="CNE678" s="271"/>
      <c r="CNF678" s="271"/>
      <c r="CNG678" s="271"/>
      <c r="CNH678" s="271"/>
      <c r="CNI678" s="395"/>
      <c r="CNJ678" s="259"/>
      <c r="CNK678" s="259"/>
      <c r="CNL678" s="394"/>
      <c r="CNM678" s="394"/>
      <c r="CNN678" s="270"/>
      <c r="CNO678" s="263"/>
      <c r="CNP678" s="271"/>
      <c r="CNQ678" s="271"/>
      <c r="CNR678" s="271"/>
      <c r="CNS678" s="271"/>
      <c r="CNT678" s="271"/>
      <c r="CNU678" s="395"/>
      <c r="CNV678" s="259"/>
      <c r="CNW678" s="259"/>
      <c r="CNX678" s="394"/>
      <c r="CNY678" s="394"/>
      <c r="CNZ678" s="270"/>
      <c r="COA678" s="263"/>
      <c r="COB678" s="271"/>
      <c r="COC678" s="271"/>
      <c r="COD678" s="271"/>
      <c r="COE678" s="271"/>
      <c r="COF678" s="271"/>
      <c r="COG678" s="395"/>
      <c r="COH678" s="259"/>
      <c r="COI678" s="259"/>
      <c r="COJ678" s="394"/>
      <c r="COK678" s="394"/>
      <c r="COL678" s="270"/>
      <c r="COM678" s="263"/>
      <c r="CON678" s="271"/>
      <c r="COO678" s="271"/>
      <c r="COP678" s="271"/>
      <c r="COQ678" s="271"/>
      <c r="COR678" s="271"/>
      <c r="COS678" s="395"/>
      <c r="COT678" s="259"/>
      <c r="COU678" s="259"/>
      <c r="COV678" s="394"/>
      <c r="COW678" s="394"/>
      <c r="COX678" s="270"/>
      <c r="COY678" s="263"/>
      <c r="COZ678" s="271"/>
      <c r="CPA678" s="271"/>
      <c r="CPB678" s="271"/>
      <c r="CPC678" s="271"/>
      <c r="CPD678" s="271"/>
      <c r="CPE678" s="395"/>
      <c r="CPF678" s="259"/>
      <c r="CPG678" s="259"/>
      <c r="CPH678" s="394"/>
      <c r="CPI678" s="394"/>
      <c r="CPJ678" s="270"/>
      <c r="CPK678" s="263"/>
      <c r="CPL678" s="271"/>
      <c r="CPM678" s="271"/>
      <c r="CPN678" s="271"/>
      <c r="CPO678" s="271"/>
      <c r="CPP678" s="271"/>
      <c r="CPQ678" s="395"/>
      <c r="CPR678" s="259"/>
      <c r="CPS678" s="259"/>
      <c r="CPT678" s="394"/>
      <c r="CPU678" s="394"/>
      <c r="CPV678" s="270"/>
      <c r="CPW678" s="263"/>
      <c r="CPX678" s="271"/>
      <c r="CPY678" s="271"/>
      <c r="CPZ678" s="271"/>
      <c r="CQA678" s="271"/>
      <c r="CQB678" s="271"/>
      <c r="CQC678" s="395"/>
      <c r="CQD678" s="259"/>
      <c r="CQE678" s="259"/>
      <c r="CQF678" s="394"/>
      <c r="CQG678" s="394"/>
      <c r="CQH678" s="270"/>
      <c r="CQI678" s="263"/>
      <c r="CQJ678" s="271"/>
      <c r="CQK678" s="271"/>
      <c r="CQL678" s="271"/>
      <c r="CQM678" s="271"/>
      <c r="CQN678" s="271"/>
      <c r="CQO678" s="395"/>
      <c r="CQP678" s="259"/>
      <c r="CQQ678" s="259"/>
      <c r="CQR678" s="394"/>
      <c r="CQS678" s="394"/>
      <c r="CQT678" s="270"/>
      <c r="CQU678" s="263"/>
      <c r="CQV678" s="271"/>
      <c r="CQW678" s="271"/>
      <c r="CQX678" s="271"/>
      <c r="CQY678" s="271"/>
      <c r="CQZ678" s="271"/>
      <c r="CRA678" s="395"/>
      <c r="CRB678" s="259"/>
      <c r="CRC678" s="259"/>
      <c r="CRD678" s="394"/>
      <c r="CRE678" s="394"/>
      <c r="CRF678" s="270"/>
      <c r="CRG678" s="263"/>
      <c r="CRH678" s="271"/>
      <c r="CRI678" s="271"/>
      <c r="CRJ678" s="271"/>
      <c r="CRK678" s="271"/>
      <c r="CRL678" s="271"/>
      <c r="CRM678" s="395"/>
      <c r="CRN678" s="259"/>
      <c r="CRO678" s="259"/>
      <c r="CRP678" s="394"/>
      <c r="CRQ678" s="394"/>
      <c r="CRR678" s="270"/>
      <c r="CRS678" s="263"/>
      <c r="CRT678" s="271"/>
      <c r="CRU678" s="271"/>
      <c r="CRV678" s="271"/>
      <c r="CRW678" s="271"/>
      <c r="CRX678" s="271"/>
      <c r="CRY678" s="395"/>
      <c r="CRZ678" s="259"/>
      <c r="CSA678" s="259"/>
      <c r="CSB678" s="394"/>
      <c r="CSC678" s="394"/>
      <c r="CSD678" s="270"/>
      <c r="CSE678" s="263"/>
      <c r="CSF678" s="271"/>
      <c r="CSG678" s="271"/>
      <c r="CSH678" s="271"/>
      <c r="CSI678" s="271"/>
      <c r="CSJ678" s="271"/>
      <c r="CSK678" s="395"/>
      <c r="CSL678" s="259"/>
      <c r="CSM678" s="259"/>
      <c r="CSN678" s="394"/>
      <c r="CSO678" s="394"/>
      <c r="CSP678" s="270"/>
      <c r="CSQ678" s="263"/>
      <c r="CSR678" s="271"/>
      <c r="CSS678" s="271"/>
      <c r="CST678" s="271"/>
      <c r="CSU678" s="271"/>
      <c r="CSV678" s="271"/>
      <c r="CSW678" s="395"/>
      <c r="CSX678" s="259"/>
      <c r="CSY678" s="259"/>
      <c r="CSZ678" s="394"/>
      <c r="CTA678" s="394"/>
      <c r="CTB678" s="270"/>
      <c r="CTC678" s="263"/>
      <c r="CTD678" s="271"/>
      <c r="CTE678" s="271"/>
      <c r="CTF678" s="271"/>
      <c r="CTG678" s="271"/>
      <c r="CTH678" s="271"/>
      <c r="CTI678" s="395"/>
      <c r="CTJ678" s="259"/>
      <c r="CTK678" s="259"/>
      <c r="CTL678" s="394"/>
      <c r="CTM678" s="394"/>
      <c r="CTN678" s="270"/>
      <c r="CTO678" s="263"/>
      <c r="CTP678" s="271"/>
      <c r="CTQ678" s="271"/>
      <c r="CTR678" s="271"/>
      <c r="CTS678" s="271"/>
      <c r="CTT678" s="271"/>
      <c r="CTU678" s="395"/>
      <c r="CTV678" s="259"/>
      <c r="CTW678" s="259"/>
      <c r="CTX678" s="394"/>
      <c r="CTY678" s="394"/>
      <c r="CTZ678" s="270"/>
      <c r="CUA678" s="263"/>
      <c r="CUB678" s="271"/>
      <c r="CUC678" s="271"/>
      <c r="CUD678" s="271"/>
      <c r="CUE678" s="271"/>
      <c r="CUF678" s="271"/>
      <c r="CUG678" s="395"/>
      <c r="CUH678" s="259"/>
      <c r="CUI678" s="259"/>
      <c r="CUJ678" s="394"/>
      <c r="CUK678" s="394"/>
      <c r="CUL678" s="270"/>
      <c r="CUM678" s="263"/>
      <c r="CUN678" s="271"/>
      <c r="CUO678" s="271"/>
      <c r="CUP678" s="271"/>
      <c r="CUQ678" s="271"/>
      <c r="CUR678" s="271"/>
      <c r="CUS678" s="395"/>
      <c r="CUT678" s="259"/>
      <c r="CUU678" s="259"/>
      <c r="CUV678" s="394"/>
      <c r="CUW678" s="394"/>
      <c r="CUX678" s="270"/>
      <c r="CUY678" s="263"/>
      <c r="CUZ678" s="271"/>
      <c r="CVA678" s="271"/>
      <c r="CVB678" s="271"/>
      <c r="CVC678" s="271"/>
      <c r="CVD678" s="271"/>
      <c r="CVE678" s="395"/>
      <c r="CVF678" s="259"/>
      <c r="CVG678" s="259"/>
      <c r="CVH678" s="394"/>
      <c r="CVI678" s="394"/>
      <c r="CVJ678" s="270"/>
      <c r="CVK678" s="263"/>
      <c r="CVL678" s="271"/>
      <c r="CVM678" s="271"/>
      <c r="CVN678" s="271"/>
      <c r="CVO678" s="271"/>
      <c r="CVP678" s="271"/>
      <c r="CVQ678" s="395"/>
      <c r="CVR678" s="259"/>
      <c r="CVS678" s="259"/>
      <c r="CVT678" s="394"/>
      <c r="CVU678" s="394"/>
      <c r="CVV678" s="270"/>
      <c r="CVW678" s="263"/>
      <c r="CVX678" s="271"/>
      <c r="CVY678" s="271"/>
      <c r="CVZ678" s="271"/>
      <c r="CWA678" s="271"/>
      <c r="CWB678" s="271"/>
      <c r="CWC678" s="395"/>
      <c r="CWD678" s="259"/>
      <c r="CWE678" s="259"/>
      <c r="CWF678" s="394"/>
      <c r="CWG678" s="394"/>
      <c r="CWH678" s="270"/>
      <c r="CWI678" s="263"/>
      <c r="CWJ678" s="271"/>
      <c r="CWK678" s="271"/>
      <c r="CWL678" s="271"/>
      <c r="CWM678" s="271"/>
      <c r="CWN678" s="271"/>
      <c r="CWO678" s="395"/>
      <c r="CWP678" s="259"/>
      <c r="CWQ678" s="259"/>
      <c r="CWR678" s="394"/>
      <c r="CWS678" s="394"/>
      <c r="CWT678" s="270"/>
      <c r="CWU678" s="263"/>
      <c r="CWV678" s="271"/>
      <c r="CWW678" s="271"/>
      <c r="CWX678" s="271"/>
      <c r="CWY678" s="271"/>
      <c r="CWZ678" s="271"/>
      <c r="CXA678" s="395"/>
      <c r="CXB678" s="259"/>
      <c r="CXC678" s="259"/>
      <c r="CXD678" s="394"/>
      <c r="CXE678" s="394"/>
      <c r="CXF678" s="270"/>
      <c r="CXG678" s="263"/>
      <c r="CXH678" s="271"/>
      <c r="CXI678" s="271"/>
      <c r="CXJ678" s="271"/>
      <c r="CXK678" s="271"/>
      <c r="CXL678" s="271"/>
      <c r="CXM678" s="395"/>
      <c r="CXN678" s="259"/>
      <c r="CXO678" s="259"/>
      <c r="CXP678" s="394"/>
      <c r="CXQ678" s="394"/>
      <c r="CXR678" s="270"/>
      <c r="CXS678" s="263"/>
      <c r="CXT678" s="271"/>
      <c r="CXU678" s="271"/>
      <c r="CXV678" s="271"/>
      <c r="CXW678" s="271"/>
      <c r="CXX678" s="271"/>
      <c r="CXY678" s="395"/>
      <c r="CXZ678" s="259"/>
      <c r="CYA678" s="259"/>
      <c r="CYB678" s="394"/>
      <c r="CYC678" s="394"/>
      <c r="CYD678" s="270"/>
      <c r="CYE678" s="263"/>
      <c r="CYF678" s="271"/>
      <c r="CYG678" s="271"/>
      <c r="CYH678" s="271"/>
      <c r="CYI678" s="271"/>
      <c r="CYJ678" s="271"/>
      <c r="CYK678" s="395"/>
      <c r="CYL678" s="259"/>
      <c r="CYM678" s="259"/>
      <c r="CYN678" s="394"/>
      <c r="CYO678" s="394"/>
      <c r="CYP678" s="270"/>
      <c r="CYQ678" s="263"/>
      <c r="CYR678" s="271"/>
      <c r="CYS678" s="271"/>
      <c r="CYT678" s="271"/>
      <c r="CYU678" s="271"/>
      <c r="CYV678" s="271"/>
      <c r="CYW678" s="395"/>
      <c r="CYX678" s="259"/>
      <c r="CYY678" s="259"/>
      <c r="CYZ678" s="394"/>
      <c r="CZA678" s="394"/>
      <c r="CZB678" s="270"/>
      <c r="CZC678" s="263"/>
      <c r="CZD678" s="271"/>
      <c r="CZE678" s="271"/>
      <c r="CZF678" s="271"/>
      <c r="CZG678" s="271"/>
      <c r="CZH678" s="271"/>
      <c r="CZI678" s="395"/>
      <c r="CZJ678" s="259"/>
      <c r="CZK678" s="259"/>
      <c r="CZL678" s="394"/>
      <c r="CZM678" s="394"/>
      <c r="CZN678" s="270"/>
      <c r="CZO678" s="263"/>
      <c r="CZP678" s="271"/>
      <c r="CZQ678" s="271"/>
      <c r="CZR678" s="271"/>
      <c r="CZS678" s="271"/>
      <c r="CZT678" s="271"/>
      <c r="CZU678" s="395"/>
      <c r="CZV678" s="259"/>
      <c r="CZW678" s="259"/>
      <c r="CZX678" s="394"/>
      <c r="CZY678" s="394"/>
      <c r="CZZ678" s="270"/>
      <c r="DAA678" s="263"/>
      <c r="DAB678" s="271"/>
      <c r="DAC678" s="271"/>
      <c r="DAD678" s="271"/>
      <c r="DAE678" s="271"/>
      <c r="DAF678" s="271"/>
      <c r="DAG678" s="395"/>
      <c r="DAH678" s="259"/>
      <c r="DAI678" s="259"/>
      <c r="DAJ678" s="394"/>
      <c r="DAK678" s="394"/>
      <c r="DAL678" s="270"/>
      <c r="DAM678" s="263"/>
      <c r="DAN678" s="271"/>
      <c r="DAO678" s="271"/>
      <c r="DAP678" s="271"/>
      <c r="DAQ678" s="271"/>
      <c r="DAR678" s="271"/>
      <c r="DAS678" s="395"/>
      <c r="DAT678" s="259"/>
      <c r="DAU678" s="259"/>
      <c r="DAV678" s="394"/>
      <c r="DAW678" s="394"/>
      <c r="DAX678" s="270"/>
      <c r="DAY678" s="263"/>
      <c r="DAZ678" s="271"/>
      <c r="DBA678" s="271"/>
      <c r="DBB678" s="271"/>
      <c r="DBC678" s="271"/>
      <c r="DBD678" s="271"/>
      <c r="DBE678" s="395"/>
      <c r="DBF678" s="259"/>
      <c r="DBG678" s="259"/>
      <c r="DBH678" s="394"/>
      <c r="DBI678" s="394"/>
      <c r="DBJ678" s="270"/>
      <c r="DBK678" s="263"/>
      <c r="DBL678" s="271"/>
      <c r="DBM678" s="271"/>
      <c r="DBN678" s="271"/>
      <c r="DBO678" s="271"/>
      <c r="DBP678" s="271"/>
      <c r="DBQ678" s="395"/>
      <c r="DBR678" s="259"/>
      <c r="DBS678" s="259"/>
      <c r="DBT678" s="394"/>
      <c r="DBU678" s="394"/>
      <c r="DBV678" s="270"/>
      <c r="DBW678" s="263"/>
      <c r="DBX678" s="271"/>
      <c r="DBY678" s="271"/>
      <c r="DBZ678" s="271"/>
      <c r="DCA678" s="271"/>
      <c r="DCB678" s="271"/>
      <c r="DCC678" s="395"/>
      <c r="DCD678" s="259"/>
      <c r="DCE678" s="259"/>
      <c r="DCF678" s="394"/>
      <c r="DCG678" s="394"/>
      <c r="DCH678" s="270"/>
      <c r="DCI678" s="263"/>
      <c r="DCJ678" s="271"/>
      <c r="DCK678" s="271"/>
      <c r="DCL678" s="271"/>
      <c r="DCM678" s="271"/>
      <c r="DCN678" s="271"/>
      <c r="DCO678" s="395"/>
      <c r="DCP678" s="259"/>
      <c r="DCQ678" s="259"/>
      <c r="DCR678" s="394"/>
      <c r="DCS678" s="394"/>
      <c r="DCT678" s="270"/>
      <c r="DCU678" s="263"/>
      <c r="DCV678" s="271"/>
      <c r="DCW678" s="271"/>
      <c r="DCX678" s="271"/>
      <c r="DCY678" s="271"/>
      <c r="DCZ678" s="271"/>
      <c r="DDA678" s="395"/>
      <c r="DDB678" s="259"/>
      <c r="DDC678" s="259"/>
      <c r="DDD678" s="394"/>
      <c r="DDE678" s="394"/>
      <c r="DDF678" s="270"/>
      <c r="DDG678" s="263"/>
      <c r="DDH678" s="271"/>
      <c r="DDI678" s="271"/>
      <c r="DDJ678" s="271"/>
      <c r="DDK678" s="271"/>
      <c r="DDL678" s="271"/>
      <c r="DDM678" s="395"/>
      <c r="DDN678" s="259"/>
      <c r="DDO678" s="259"/>
      <c r="DDP678" s="394"/>
      <c r="DDQ678" s="394"/>
      <c r="DDR678" s="270"/>
      <c r="DDS678" s="263"/>
      <c r="DDT678" s="271"/>
      <c r="DDU678" s="271"/>
      <c r="DDV678" s="271"/>
      <c r="DDW678" s="271"/>
      <c r="DDX678" s="271"/>
      <c r="DDY678" s="395"/>
      <c r="DDZ678" s="259"/>
      <c r="DEA678" s="259"/>
      <c r="DEB678" s="394"/>
      <c r="DEC678" s="394"/>
      <c r="DED678" s="270"/>
      <c r="DEE678" s="263"/>
      <c r="DEF678" s="271"/>
      <c r="DEG678" s="271"/>
      <c r="DEH678" s="271"/>
      <c r="DEI678" s="271"/>
      <c r="DEJ678" s="271"/>
      <c r="DEK678" s="395"/>
      <c r="DEL678" s="259"/>
      <c r="DEM678" s="259"/>
      <c r="DEN678" s="394"/>
      <c r="DEO678" s="394"/>
      <c r="DEP678" s="270"/>
      <c r="DEQ678" s="263"/>
      <c r="DER678" s="271"/>
      <c r="DES678" s="271"/>
      <c r="DET678" s="271"/>
      <c r="DEU678" s="271"/>
      <c r="DEV678" s="271"/>
      <c r="DEW678" s="395"/>
      <c r="DEX678" s="259"/>
      <c r="DEY678" s="259"/>
      <c r="DEZ678" s="394"/>
      <c r="DFA678" s="394"/>
      <c r="DFB678" s="270"/>
      <c r="DFC678" s="263"/>
      <c r="DFD678" s="271"/>
      <c r="DFE678" s="271"/>
      <c r="DFF678" s="271"/>
      <c r="DFG678" s="271"/>
      <c r="DFH678" s="271"/>
      <c r="DFI678" s="395"/>
      <c r="DFJ678" s="259"/>
      <c r="DFK678" s="259"/>
      <c r="DFL678" s="394"/>
      <c r="DFM678" s="394"/>
      <c r="DFN678" s="270"/>
      <c r="DFO678" s="263"/>
      <c r="DFP678" s="271"/>
      <c r="DFQ678" s="271"/>
      <c r="DFR678" s="271"/>
      <c r="DFS678" s="271"/>
      <c r="DFT678" s="271"/>
      <c r="DFU678" s="395"/>
      <c r="DFV678" s="259"/>
      <c r="DFW678" s="259"/>
      <c r="DFX678" s="394"/>
      <c r="DFY678" s="394"/>
      <c r="DFZ678" s="270"/>
      <c r="DGA678" s="263"/>
      <c r="DGB678" s="271"/>
      <c r="DGC678" s="271"/>
      <c r="DGD678" s="271"/>
      <c r="DGE678" s="271"/>
      <c r="DGF678" s="271"/>
      <c r="DGG678" s="395"/>
      <c r="DGH678" s="259"/>
      <c r="DGI678" s="259"/>
      <c r="DGJ678" s="394"/>
      <c r="DGK678" s="394"/>
      <c r="DGL678" s="270"/>
      <c r="DGM678" s="263"/>
      <c r="DGN678" s="271"/>
      <c r="DGO678" s="271"/>
      <c r="DGP678" s="271"/>
      <c r="DGQ678" s="271"/>
      <c r="DGR678" s="271"/>
      <c r="DGS678" s="395"/>
      <c r="DGT678" s="259"/>
      <c r="DGU678" s="259"/>
      <c r="DGV678" s="394"/>
      <c r="DGW678" s="394"/>
      <c r="DGX678" s="270"/>
      <c r="DGY678" s="263"/>
      <c r="DGZ678" s="271"/>
      <c r="DHA678" s="271"/>
      <c r="DHB678" s="271"/>
      <c r="DHC678" s="271"/>
      <c r="DHD678" s="271"/>
      <c r="DHE678" s="395"/>
      <c r="DHF678" s="259"/>
      <c r="DHG678" s="259"/>
      <c r="DHH678" s="394"/>
      <c r="DHI678" s="394"/>
      <c r="DHJ678" s="270"/>
      <c r="DHK678" s="263"/>
      <c r="DHL678" s="271"/>
      <c r="DHM678" s="271"/>
      <c r="DHN678" s="271"/>
      <c r="DHO678" s="271"/>
      <c r="DHP678" s="271"/>
      <c r="DHQ678" s="395"/>
      <c r="DHR678" s="259"/>
      <c r="DHS678" s="259"/>
      <c r="DHT678" s="394"/>
      <c r="DHU678" s="394"/>
      <c r="DHV678" s="270"/>
      <c r="DHW678" s="263"/>
      <c r="DHX678" s="271"/>
      <c r="DHY678" s="271"/>
      <c r="DHZ678" s="271"/>
      <c r="DIA678" s="271"/>
      <c r="DIB678" s="271"/>
      <c r="DIC678" s="395"/>
      <c r="DID678" s="259"/>
      <c r="DIE678" s="259"/>
      <c r="DIF678" s="394"/>
      <c r="DIG678" s="394"/>
      <c r="DIH678" s="270"/>
      <c r="DII678" s="263"/>
      <c r="DIJ678" s="271"/>
      <c r="DIK678" s="271"/>
      <c r="DIL678" s="271"/>
      <c r="DIM678" s="271"/>
      <c r="DIN678" s="271"/>
      <c r="DIO678" s="395"/>
      <c r="DIP678" s="259"/>
      <c r="DIQ678" s="259"/>
      <c r="DIR678" s="394"/>
      <c r="DIS678" s="394"/>
      <c r="DIT678" s="270"/>
      <c r="DIU678" s="263"/>
      <c r="DIV678" s="271"/>
      <c r="DIW678" s="271"/>
      <c r="DIX678" s="271"/>
      <c r="DIY678" s="271"/>
      <c r="DIZ678" s="271"/>
      <c r="DJA678" s="395"/>
      <c r="DJB678" s="259"/>
      <c r="DJC678" s="259"/>
      <c r="DJD678" s="394"/>
      <c r="DJE678" s="394"/>
      <c r="DJF678" s="270"/>
      <c r="DJG678" s="263"/>
      <c r="DJH678" s="271"/>
      <c r="DJI678" s="271"/>
      <c r="DJJ678" s="271"/>
      <c r="DJK678" s="271"/>
      <c r="DJL678" s="271"/>
      <c r="DJM678" s="395"/>
      <c r="DJN678" s="259"/>
      <c r="DJO678" s="259"/>
      <c r="DJP678" s="394"/>
      <c r="DJQ678" s="394"/>
      <c r="DJR678" s="270"/>
      <c r="DJS678" s="263"/>
      <c r="DJT678" s="271"/>
      <c r="DJU678" s="271"/>
      <c r="DJV678" s="271"/>
      <c r="DJW678" s="271"/>
      <c r="DJX678" s="271"/>
      <c r="DJY678" s="395"/>
      <c r="DJZ678" s="259"/>
      <c r="DKA678" s="259"/>
      <c r="DKB678" s="394"/>
      <c r="DKC678" s="394"/>
      <c r="DKD678" s="270"/>
      <c r="DKE678" s="263"/>
      <c r="DKF678" s="271"/>
      <c r="DKG678" s="271"/>
      <c r="DKH678" s="271"/>
      <c r="DKI678" s="271"/>
      <c r="DKJ678" s="271"/>
      <c r="DKK678" s="395"/>
      <c r="DKL678" s="259"/>
      <c r="DKM678" s="259"/>
      <c r="DKN678" s="394"/>
      <c r="DKO678" s="394"/>
      <c r="DKP678" s="270"/>
      <c r="DKQ678" s="263"/>
      <c r="DKR678" s="271"/>
      <c r="DKS678" s="271"/>
      <c r="DKT678" s="271"/>
      <c r="DKU678" s="271"/>
      <c r="DKV678" s="271"/>
      <c r="DKW678" s="395"/>
      <c r="DKX678" s="259"/>
      <c r="DKY678" s="259"/>
      <c r="DKZ678" s="394"/>
      <c r="DLA678" s="394"/>
      <c r="DLB678" s="270"/>
      <c r="DLC678" s="263"/>
      <c r="DLD678" s="271"/>
      <c r="DLE678" s="271"/>
      <c r="DLF678" s="271"/>
      <c r="DLG678" s="271"/>
      <c r="DLH678" s="271"/>
      <c r="DLI678" s="395"/>
      <c r="DLJ678" s="259"/>
      <c r="DLK678" s="259"/>
      <c r="DLL678" s="394"/>
      <c r="DLM678" s="394"/>
      <c r="DLN678" s="270"/>
      <c r="DLO678" s="263"/>
      <c r="DLP678" s="271"/>
      <c r="DLQ678" s="271"/>
      <c r="DLR678" s="271"/>
      <c r="DLS678" s="271"/>
      <c r="DLT678" s="271"/>
      <c r="DLU678" s="395"/>
      <c r="DLV678" s="259"/>
      <c r="DLW678" s="259"/>
      <c r="DLX678" s="394"/>
      <c r="DLY678" s="394"/>
      <c r="DLZ678" s="270"/>
      <c r="DMA678" s="263"/>
      <c r="DMB678" s="271"/>
      <c r="DMC678" s="271"/>
      <c r="DMD678" s="271"/>
      <c r="DME678" s="271"/>
      <c r="DMF678" s="271"/>
      <c r="DMG678" s="395"/>
      <c r="DMH678" s="259"/>
      <c r="DMI678" s="259"/>
      <c r="DMJ678" s="394"/>
      <c r="DMK678" s="394"/>
      <c r="DML678" s="270"/>
      <c r="DMM678" s="263"/>
      <c r="DMN678" s="271"/>
      <c r="DMO678" s="271"/>
      <c r="DMP678" s="271"/>
      <c r="DMQ678" s="271"/>
      <c r="DMR678" s="271"/>
      <c r="DMS678" s="395"/>
      <c r="DMT678" s="259"/>
      <c r="DMU678" s="259"/>
      <c r="DMV678" s="394"/>
      <c r="DMW678" s="394"/>
      <c r="DMX678" s="270"/>
      <c r="DMY678" s="263"/>
      <c r="DMZ678" s="271"/>
      <c r="DNA678" s="271"/>
      <c r="DNB678" s="271"/>
      <c r="DNC678" s="271"/>
      <c r="DND678" s="271"/>
      <c r="DNE678" s="395"/>
      <c r="DNF678" s="259"/>
      <c r="DNG678" s="259"/>
      <c r="DNH678" s="394"/>
      <c r="DNI678" s="394"/>
      <c r="DNJ678" s="270"/>
      <c r="DNK678" s="263"/>
      <c r="DNL678" s="271"/>
      <c r="DNM678" s="271"/>
      <c r="DNN678" s="271"/>
      <c r="DNO678" s="271"/>
      <c r="DNP678" s="271"/>
      <c r="DNQ678" s="395"/>
      <c r="DNR678" s="259"/>
      <c r="DNS678" s="259"/>
      <c r="DNT678" s="394"/>
      <c r="DNU678" s="394"/>
      <c r="DNV678" s="270"/>
      <c r="DNW678" s="263"/>
      <c r="DNX678" s="271"/>
      <c r="DNY678" s="271"/>
      <c r="DNZ678" s="271"/>
      <c r="DOA678" s="271"/>
      <c r="DOB678" s="271"/>
      <c r="DOC678" s="395"/>
      <c r="DOD678" s="259"/>
      <c r="DOE678" s="259"/>
      <c r="DOF678" s="394"/>
      <c r="DOG678" s="394"/>
      <c r="DOH678" s="270"/>
      <c r="DOI678" s="263"/>
      <c r="DOJ678" s="271"/>
      <c r="DOK678" s="271"/>
      <c r="DOL678" s="271"/>
      <c r="DOM678" s="271"/>
      <c r="DON678" s="271"/>
      <c r="DOO678" s="395"/>
      <c r="DOP678" s="259"/>
      <c r="DOQ678" s="259"/>
      <c r="DOR678" s="394"/>
      <c r="DOS678" s="394"/>
      <c r="DOT678" s="270"/>
      <c r="DOU678" s="263"/>
      <c r="DOV678" s="271"/>
      <c r="DOW678" s="271"/>
      <c r="DOX678" s="271"/>
      <c r="DOY678" s="271"/>
      <c r="DOZ678" s="271"/>
      <c r="DPA678" s="395"/>
      <c r="DPB678" s="259"/>
      <c r="DPC678" s="259"/>
      <c r="DPD678" s="394"/>
      <c r="DPE678" s="394"/>
      <c r="DPF678" s="270"/>
      <c r="DPG678" s="263"/>
      <c r="DPH678" s="271"/>
      <c r="DPI678" s="271"/>
      <c r="DPJ678" s="271"/>
      <c r="DPK678" s="271"/>
      <c r="DPL678" s="271"/>
      <c r="DPM678" s="395"/>
      <c r="DPN678" s="259"/>
      <c r="DPO678" s="259"/>
      <c r="DPP678" s="394"/>
      <c r="DPQ678" s="394"/>
      <c r="DPR678" s="270"/>
      <c r="DPS678" s="263"/>
      <c r="DPT678" s="271"/>
      <c r="DPU678" s="271"/>
      <c r="DPV678" s="271"/>
      <c r="DPW678" s="271"/>
      <c r="DPX678" s="271"/>
      <c r="DPY678" s="395"/>
      <c r="DPZ678" s="259"/>
      <c r="DQA678" s="259"/>
      <c r="DQB678" s="394"/>
      <c r="DQC678" s="394"/>
      <c r="DQD678" s="270"/>
      <c r="DQE678" s="263"/>
      <c r="DQF678" s="271"/>
      <c r="DQG678" s="271"/>
      <c r="DQH678" s="271"/>
      <c r="DQI678" s="271"/>
      <c r="DQJ678" s="271"/>
      <c r="DQK678" s="395"/>
      <c r="DQL678" s="259"/>
      <c r="DQM678" s="259"/>
      <c r="DQN678" s="394"/>
      <c r="DQO678" s="394"/>
      <c r="DQP678" s="270"/>
      <c r="DQQ678" s="263"/>
      <c r="DQR678" s="271"/>
      <c r="DQS678" s="271"/>
      <c r="DQT678" s="271"/>
      <c r="DQU678" s="271"/>
      <c r="DQV678" s="271"/>
      <c r="DQW678" s="395"/>
      <c r="DQX678" s="259"/>
      <c r="DQY678" s="259"/>
      <c r="DQZ678" s="394"/>
      <c r="DRA678" s="394"/>
      <c r="DRB678" s="270"/>
      <c r="DRC678" s="263"/>
      <c r="DRD678" s="271"/>
      <c r="DRE678" s="271"/>
      <c r="DRF678" s="271"/>
      <c r="DRG678" s="271"/>
      <c r="DRH678" s="271"/>
      <c r="DRI678" s="395"/>
      <c r="DRJ678" s="259"/>
      <c r="DRK678" s="259"/>
      <c r="DRL678" s="394"/>
      <c r="DRM678" s="394"/>
      <c r="DRN678" s="270"/>
      <c r="DRO678" s="263"/>
      <c r="DRP678" s="271"/>
      <c r="DRQ678" s="271"/>
      <c r="DRR678" s="271"/>
      <c r="DRS678" s="271"/>
      <c r="DRT678" s="271"/>
      <c r="DRU678" s="395"/>
      <c r="DRV678" s="259"/>
      <c r="DRW678" s="259"/>
      <c r="DRX678" s="394"/>
      <c r="DRY678" s="394"/>
      <c r="DRZ678" s="270"/>
      <c r="DSA678" s="263"/>
      <c r="DSB678" s="271"/>
      <c r="DSC678" s="271"/>
      <c r="DSD678" s="271"/>
      <c r="DSE678" s="271"/>
      <c r="DSF678" s="271"/>
      <c r="DSG678" s="395"/>
      <c r="DSH678" s="259"/>
      <c r="DSI678" s="259"/>
      <c r="DSJ678" s="394"/>
      <c r="DSK678" s="394"/>
      <c r="DSL678" s="270"/>
      <c r="DSM678" s="263"/>
      <c r="DSN678" s="271"/>
      <c r="DSO678" s="271"/>
      <c r="DSP678" s="271"/>
      <c r="DSQ678" s="271"/>
      <c r="DSR678" s="271"/>
      <c r="DSS678" s="395"/>
      <c r="DST678" s="259"/>
      <c r="DSU678" s="259"/>
      <c r="DSV678" s="394"/>
      <c r="DSW678" s="394"/>
      <c r="DSX678" s="270"/>
      <c r="DSY678" s="263"/>
      <c r="DSZ678" s="271"/>
      <c r="DTA678" s="271"/>
      <c r="DTB678" s="271"/>
      <c r="DTC678" s="271"/>
      <c r="DTD678" s="271"/>
      <c r="DTE678" s="395"/>
      <c r="DTF678" s="259"/>
      <c r="DTG678" s="259"/>
      <c r="DTH678" s="394"/>
      <c r="DTI678" s="394"/>
      <c r="DTJ678" s="270"/>
      <c r="DTK678" s="263"/>
      <c r="DTL678" s="271"/>
      <c r="DTM678" s="271"/>
      <c r="DTN678" s="271"/>
      <c r="DTO678" s="271"/>
      <c r="DTP678" s="271"/>
      <c r="DTQ678" s="395"/>
      <c r="DTR678" s="259"/>
      <c r="DTS678" s="259"/>
      <c r="DTT678" s="394"/>
      <c r="DTU678" s="394"/>
      <c r="DTV678" s="270"/>
      <c r="DTW678" s="263"/>
      <c r="DTX678" s="271"/>
      <c r="DTY678" s="271"/>
      <c r="DTZ678" s="271"/>
      <c r="DUA678" s="271"/>
      <c r="DUB678" s="271"/>
      <c r="DUC678" s="395"/>
      <c r="DUD678" s="259"/>
      <c r="DUE678" s="259"/>
      <c r="DUF678" s="394"/>
      <c r="DUG678" s="394"/>
      <c r="DUH678" s="270"/>
      <c r="DUI678" s="263"/>
      <c r="DUJ678" s="271"/>
      <c r="DUK678" s="271"/>
      <c r="DUL678" s="271"/>
      <c r="DUM678" s="271"/>
      <c r="DUN678" s="271"/>
      <c r="DUO678" s="395"/>
      <c r="DUP678" s="259"/>
      <c r="DUQ678" s="259"/>
      <c r="DUR678" s="394"/>
      <c r="DUS678" s="394"/>
      <c r="DUT678" s="270"/>
      <c r="DUU678" s="263"/>
      <c r="DUV678" s="271"/>
      <c r="DUW678" s="271"/>
      <c r="DUX678" s="271"/>
      <c r="DUY678" s="271"/>
      <c r="DUZ678" s="271"/>
      <c r="DVA678" s="395"/>
      <c r="DVB678" s="259"/>
      <c r="DVC678" s="259"/>
      <c r="DVD678" s="394"/>
      <c r="DVE678" s="394"/>
      <c r="DVF678" s="270"/>
      <c r="DVG678" s="263"/>
      <c r="DVH678" s="271"/>
      <c r="DVI678" s="271"/>
      <c r="DVJ678" s="271"/>
      <c r="DVK678" s="271"/>
      <c r="DVL678" s="271"/>
      <c r="DVM678" s="395"/>
      <c r="DVN678" s="259"/>
      <c r="DVO678" s="259"/>
      <c r="DVP678" s="394"/>
      <c r="DVQ678" s="394"/>
      <c r="DVR678" s="270"/>
      <c r="DVS678" s="263"/>
      <c r="DVT678" s="271"/>
      <c r="DVU678" s="271"/>
      <c r="DVV678" s="271"/>
      <c r="DVW678" s="271"/>
      <c r="DVX678" s="271"/>
      <c r="DVY678" s="395"/>
      <c r="DVZ678" s="259"/>
      <c r="DWA678" s="259"/>
      <c r="DWB678" s="394"/>
      <c r="DWC678" s="394"/>
      <c r="DWD678" s="270"/>
      <c r="DWE678" s="263"/>
      <c r="DWF678" s="271"/>
      <c r="DWG678" s="271"/>
      <c r="DWH678" s="271"/>
      <c r="DWI678" s="271"/>
      <c r="DWJ678" s="271"/>
      <c r="DWK678" s="395"/>
      <c r="DWL678" s="259"/>
      <c r="DWM678" s="259"/>
      <c r="DWN678" s="394"/>
      <c r="DWO678" s="394"/>
      <c r="DWP678" s="270"/>
      <c r="DWQ678" s="263"/>
      <c r="DWR678" s="271"/>
      <c r="DWS678" s="271"/>
      <c r="DWT678" s="271"/>
      <c r="DWU678" s="271"/>
      <c r="DWV678" s="271"/>
      <c r="DWW678" s="395"/>
      <c r="DWX678" s="259"/>
      <c r="DWY678" s="259"/>
      <c r="DWZ678" s="394"/>
      <c r="DXA678" s="394"/>
      <c r="DXB678" s="270"/>
      <c r="DXC678" s="263"/>
      <c r="DXD678" s="271"/>
      <c r="DXE678" s="271"/>
      <c r="DXF678" s="271"/>
      <c r="DXG678" s="271"/>
      <c r="DXH678" s="271"/>
      <c r="DXI678" s="395"/>
      <c r="DXJ678" s="259"/>
      <c r="DXK678" s="259"/>
      <c r="DXL678" s="394"/>
      <c r="DXM678" s="394"/>
      <c r="DXN678" s="270"/>
      <c r="DXO678" s="263"/>
      <c r="DXP678" s="271"/>
      <c r="DXQ678" s="271"/>
      <c r="DXR678" s="271"/>
      <c r="DXS678" s="271"/>
      <c r="DXT678" s="271"/>
      <c r="DXU678" s="395"/>
      <c r="DXV678" s="259"/>
      <c r="DXW678" s="259"/>
      <c r="DXX678" s="394"/>
      <c r="DXY678" s="394"/>
      <c r="DXZ678" s="270"/>
      <c r="DYA678" s="263"/>
      <c r="DYB678" s="271"/>
      <c r="DYC678" s="271"/>
      <c r="DYD678" s="271"/>
      <c r="DYE678" s="271"/>
      <c r="DYF678" s="271"/>
      <c r="DYG678" s="395"/>
      <c r="DYH678" s="259"/>
      <c r="DYI678" s="259"/>
      <c r="DYJ678" s="394"/>
      <c r="DYK678" s="394"/>
      <c r="DYL678" s="270"/>
      <c r="DYM678" s="263"/>
      <c r="DYN678" s="271"/>
      <c r="DYO678" s="271"/>
      <c r="DYP678" s="271"/>
      <c r="DYQ678" s="271"/>
      <c r="DYR678" s="271"/>
      <c r="DYS678" s="395"/>
      <c r="DYT678" s="259"/>
      <c r="DYU678" s="259"/>
      <c r="DYV678" s="394"/>
      <c r="DYW678" s="394"/>
      <c r="DYX678" s="270"/>
      <c r="DYY678" s="263"/>
      <c r="DYZ678" s="271"/>
      <c r="DZA678" s="271"/>
      <c r="DZB678" s="271"/>
      <c r="DZC678" s="271"/>
      <c r="DZD678" s="271"/>
      <c r="DZE678" s="395"/>
      <c r="DZF678" s="259"/>
      <c r="DZG678" s="259"/>
      <c r="DZH678" s="394"/>
      <c r="DZI678" s="394"/>
      <c r="DZJ678" s="270"/>
      <c r="DZK678" s="263"/>
      <c r="DZL678" s="271"/>
      <c r="DZM678" s="271"/>
      <c r="DZN678" s="271"/>
      <c r="DZO678" s="271"/>
      <c r="DZP678" s="271"/>
      <c r="DZQ678" s="395"/>
      <c r="DZR678" s="259"/>
      <c r="DZS678" s="259"/>
      <c r="DZT678" s="394"/>
      <c r="DZU678" s="394"/>
      <c r="DZV678" s="270"/>
      <c r="DZW678" s="263"/>
      <c r="DZX678" s="271"/>
      <c r="DZY678" s="271"/>
      <c r="DZZ678" s="271"/>
      <c r="EAA678" s="271"/>
      <c r="EAB678" s="271"/>
      <c r="EAC678" s="395"/>
      <c r="EAD678" s="259"/>
      <c r="EAE678" s="259"/>
      <c r="EAF678" s="394"/>
      <c r="EAG678" s="394"/>
      <c r="EAH678" s="270"/>
      <c r="EAI678" s="263"/>
      <c r="EAJ678" s="271"/>
      <c r="EAK678" s="271"/>
      <c r="EAL678" s="271"/>
      <c r="EAM678" s="271"/>
      <c r="EAN678" s="271"/>
      <c r="EAO678" s="395"/>
      <c r="EAP678" s="259"/>
      <c r="EAQ678" s="259"/>
      <c r="EAR678" s="394"/>
      <c r="EAS678" s="394"/>
      <c r="EAT678" s="270"/>
      <c r="EAU678" s="263"/>
      <c r="EAV678" s="271"/>
      <c r="EAW678" s="271"/>
      <c r="EAX678" s="271"/>
      <c r="EAY678" s="271"/>
      <c r="EAZ678" s="271"/>
      <c r="EBA678" s="395"/>
      <c r="EBB678" s="259"/>
      <c r="EBC678" s="259"/>
      <c r="EBD678" s="394"/>
      <c r="EBE678" s="394"/>
      <c r="EBF678" s="270"/>
      <c r="EBG678" s="263"/>
      <c r="EBH678" s="271"/>
      <c r="EBI678" s="271"/>
      <c r="EBJ678" s="271"/>
      <c r="EBK678" s="271"/>
      <c r="EBL678" s="271"/>
      <c r="EBM678" s="395"/>
      <c r="EBN678" s="259"/>
      <c r="EBO678" s="259"/>
      <c r="EBP678" s="394"/>
      <c r="EBQ678" s="394"/>
      <c r="EBR678" s="270"/>
      <c r="EBS678" s="263"/>
      <c r="EBT678" s="271"/>
      <c r="EBU678" s="271"/>
      <c r="EBV678" s="271"/>
      <c r="EBW678" s="271"/>
      <c r="EBX678" s="271"/>
      <c r="EBY678" s="395"/>
      <c r="EBZ678" s="259"/>
      <c r="ECA678" s="259"/>
      <c r="ECB678" s="394"/>
      <c r="ECC678" s="394"/>
      <c r="ECD678" s="270"/>
      <c r="ECE678" s="263"/>
      <c r="ECF678" s="271"/>
      <c r="ECG678" s="271"/>
      <c r="ECH678" s="271"/>
      <c r="ECI678" s="271"/>
      <c r="ECJ678" s="271"/>
      <c r="ECK678" s="395"/>
      <c r="ECL678" s="259"/>
      <c r="ECM678" s="259"/>
      <c r="ECN678" s="394"/>
      <c r="ECO678" s="394"/>
      <c r="ECP678" s="270"/>
      <c r="ECQ678" s="263"/>
      <c r="ECR678" s="271"/>
      <c r="ECS678" s="271"/>
      <c r="ECT678" s="271"/>
      <c r="ECU678" s="271"/>
      <c r="ECV678" s="271"/>
      <c r="ECW678" s="395"/>
      <c r="ECX678" s="259"/>
      <c r="ECY678" s="259"/>
      <c r="ECZ678" s="394"/>
      <c r="EDA678" s="394"/>
      <c r="EDB678" s="270"/>
      <c r="EDC678" s="263"/>
      <c r="EDD678" s="271"/>
      <c r="EDE678" s="271"/>
      <c r="EDF678" s="271"/>
      <c r="EDG678" s="271"/>
      <c r="EDH678" s="271"/>
      <c r="EDI678" s="395"/>
      <c r="EDJ678" s="259"/>
      <c r="EDK678" s="259"/>
      <c r="EDL678" s="394"/>
      <c r="EDM678" s="394"/>
      <c r="EDN678" s="270"/>
      <c r="EDO678" s="263"/>
      <c r="EDP678" s="271"/>
      <c r="EDQ678" s="271"/>
      <c r="EDR678" s="271"/>
      <c r="EDS678" s="271"/>
      <c r="EDT678" s="271"/>
      <c r="EDU678" s="395"/>
      <c r="EDV678" s="259"/>
      <c r="EDW678" s="259"/>
      <c r="EDX678" s="394"/>
      <c r="EDY678" s="394"/>
      <c r="EDZ678" s="270"/>
      <c r="EEA678" s="263"/>
      <c r="EEB678" s="271"/>
      <c r="EEC678" s="271"/>
      <c r="EED678" s="271"/>
      <c r="EEE678" s="271"/>
      <c r="EEF678" s="271"/>
      <c r="EEG678" s="395"/>
      <c r="EEH678" s="259"/>
      <c r="EEI678" s="259"/>
      <c r="EEJ678" s="394"/>
      <c r="EEK678" s="394"/>
      <c r="EEL678" s="270"/>
      <c r="EEM678" s="263"/>
      <c r="EEN678" s="271"/>
      <c r="EEO678" s="271"/>
      <c r="EEP678" s="271"/>
      <c r="EEQ678" s="271"/>
      <c r="EER678" s="271"/>
      <c r="EES678" s="395"/>
      <c r="EET678" s="259"/>
      <c r="EEU678" s="259"/>
      <c r="EEV678" s="394"/>
      <c r="EEW678" s="394"/>
      <c r="EEX678" s="270"/>
      <c r="EEY678" s="263"/>
      <c r="EEZ678" s="271"/>
      <c r="EFA678" s="271"/>
      <c r="EFB678" s="271"/>
      <c r="EFC678" s="271"/>
      <c r="EFD678" s="271"/>
      <c r="EFE678" s="395"/>
      <c r="EFF678" s="259"/>
      <c r="EFG678" s="259"/>
      <c r="EFH678" s="394"/>
      <c r="EFI678" s="394"/>
      <c r="EFJ678" s="270"/>
      <c r="EFK678" s="263"/>
      <c r="EFL678" s="271"/>
      <c r="EFM678" s="271"/>
      <c r="EFN678" s="271"/>
      <c r="EFO678" s="271"/>
      <c r="EFP678" s="271"/>
      <c r="EFQ678" s="395"/>
      <c r="EFR678" s="259"/>
      <c r="EFS678" s="259"/>
      <c r="EFT678" s="394"/>
      <c r="EFU678" s="394"/>
      <c r="EFV678" s="270"/>
      <c r="EFW678" s="263"/>
      <c r="EFX678" s="271"/>
      <c r="EFY678" s="271"/>
      <c r="EFZ678" s="271"/>
      <c r="EGA678" s="271"/>
      <c r="EGB678" s="271"/>
      <c r="EGC678" s="395"/>
      <c r="EGD678" s="259"/>
      <c r="EGE678" s="259"/>
      <c r="EGF678" s="394"/>
      <c r="EGG678" s="394"/>
      <c r="EGH678" s="270"/>
      <c r="EGI678" s="263"/>
      <c r="EGJ678" s="271"/>
      <c r="EGK678" s="271"/>
      <c r="EGL678" s="271"/>
      <c r="EGM678" s="271"/>
      <c r="EGN678" s="271"/>
      <c r="EGO678" s="395"/>
      <c r="EGP678" s="259"/>
      <c r="EGQ678" s="259"/>
      <c r="EGR678" s="394"/>
      <c r="EGS678" s="394"/>
      <c r="EGT678" s="270"/>
      <c r="EGU678" s="263"/>
      <c r="EGV678" s="271"/>
      <c r="EGW678" s="271"/>
      <c r="EGX678" s="271"/>
      <c r="EGY678" s="271"/>
      <c r="EGZ678" s="271"/>
      <c r="EHA678" s="395"/>
      <c r="EHB678" s="259"/>
      <c r="EHC678" s="259"/>
      <c r="EHD678" s="394"/>
      <c r="EHE678" s="394"/>
      <c r="EHF678" s="270"/>
      <c r="EHG678" s="263"/>
      <c r="EHH678" s="271"/>
      <c r="EHI678" s="271"/>
      <c r="EHJ678" s="271"/>
      <c r="EHK678" s="271"/>
      <c r="EHL678" s="271"/>
      <c r="EHM678" s="395"/>
      <c r="EHN678" s="259"/>
      <c r="EHO678" s="259"/>
      <c r="EHP678" s="394"/>
      <c r="EHQ678" s="394"/>
      <c r="EHR678" s="270"/>
      <c r="EHS678" s="263"/>
      <c r="EHT678" s="271"/>
      <c r="EHU678" s="271"/>
      <c r="EHV678" s="271"/>
      <c r="EHW678" s="271"/>
      <c r="EHX678" s="271"/>
      <c r="EHY678" s="395"/>
      <c r="EHZ678" s="259"/>
      <c r="EIA678" s="259"/>
      <c r="EIB678" s="394"/>
      <c r="EIC678" s="394"/>
      <c r="EID678" s="270"/>
      <c r="EIE678" s="263"/>
      <c r="EIF678" s="271"/>
      <c r="EIG678" s="271"/>
      <c r="EIH678" s="271"/>
      <c r="EII678" s="271"/>
      <c r="EIJ678" s="271"/>
      <c r="EIK678" s="395"/>
      <c r="EIL678" s="259"/>
      <c r="EIM678" s="259"/>
      <c r="EIN678" s="394"/>
      <c r="EIO678" s="394"/>
      <c r="EIP678" s="270"/>
      <c r="EIQ678" s="263"/>
      <c r="EIR678" s="271"/>
      <c r="EIS678" s="271"/>
      <c r="EIT678" s="271"/>
      <c r="EIU678" s="271"/>
      <c r="EIV678" s="271"/>
      <c r="EIW678" s="395"/>
      <c r="EIX678" s="259"/>
      <c r="EIY678" s="259"/>
      <c r="EIZ678" s="394"/>
      <c r="EJA678" s="394"/>
      <c r="EJB678" s="270"/>
      <c r="EJC678" s="263"/>
      <c r="EJD678" s="271"/>
      <c r="EJE678" s="271"/>
      <c r="EJF678" s="271"/>
      <c r="EJG678" s="271"/>
      <c r="EJH678" s="271"/>
      <c r="EJI678" s="395"/>
      <c r="EJJ678" s="259"/>
      <c r="EJK678" s="259"/>
      <c r="EJL678" s="394"/>
      <c r="EJM678" s="394"/>
      <c r="EJN678" s="270"/>
      <c r="EJO678" s="263"/>
      <c r="EJP678" s="271"/>
      <c r="EJQ678" s="271"/>
      <c r="EJR678" s="271"/>
      <c r="EJS678" s="271"/>
      <c r="EJT678" s="271"/>
      <c r="EJU678" s="395"/>
      <c r="EJV678" s="259"/>
      <c r="EJW678" s="259"/>
      <c r="EJX678" s="394"/>
      <c r="EJY678" s="394"/>
      <c r="EJZ678" s="270"/>
      <c r="EKA678" s="263"/>
      <c r="EKB678" s="271"/>
      <c r="EKC678" s="271"/>
      <c r="EKD678" s="271"/>
      <c r="EKE678" s="271"/>
      <c r="EKF678" s="271"/>
      <c r="EKG678" s="395"/>
      <c r="EKH678" s="259"/>
      <c r="EKI678" s="259"/>
      <c r="EKJ678" s="394"/>
      <c r="EKK678" s="394"/>
      <c r="EKL678" s="270"/>
      <c r="EKM678" s="263"/>
      <c r="EKN678" s="271"/>
      <c r="EKO678" s="271"/>
      <c r="EKP678" s="271"/>
      <c r="EKQ678" s="271"/>
      <c r="EKR678" s="271"/>
      <c r="EKS678" s="395"/>
      <c r="EKT678" s="259"/>
      <c r="EKU678" s="259"/>
      <c r="EKV678" s="394"/>
      <c r="EKW678" s="394"/>
      <c r="EKX678" s="270"/>
      <c r="EKY678" s="263"/>
      <c r="EKZ678" s="271"/>
      <c r="ELA678" s="271"/>
      <c r="ELB678" s="271"/>
      <c r="ELC678" s="271"/>
      <c r="ELD678" s="271"/>
      <c r="ELE678" s="395"/>
      <c r="ELF678" s="259"/>
      <c r="ELG678" s="259"/>
      <c r="ELH678" s="394"/>
      <c r="ELI678" s="394"/>
      <c r="ELJ678" s="270"/>
      <c r="ELK678" s="263"/>
      <c r="ELL678" s="271"/>
      <c r="ELM678" s="271"/>
      <c r="ELN678" s="271"/>
      <c r="ELO678" s="271"/>
      <c r="ELP678" s="271"/>
      <c r="ELQ678" s="395"/>
      <c r="ELR678" s="259"/>
      <c r="ELS678" s="259"/>
      <c r="ELT678" s="394"/>
      <c r="ELU678" s="394"/>
      <c r="ELV678" s="270"/>
      <c r="ELW678" s="263"/>
      <c r="ELX678" s="271"/>
      <c r="ELY678" s="271"/>
      <c r="ELZ678" s="271"/>
      <c r="EMA678" s="271"/>
      <c r="EMB678" s="271"/>
      <c r="EMC678" s="395"/>
      <c r="EMD678" s="259"/>
      <c r="EME678" s="259"/>
      <c r="EMF678" s="394"/>
      <c r="EMG678" s="394"/>
      <c r="EMH678" s="270"/>
      <c r="EMI678" s="263"/>
      <c r="EMJ678" s="271"/>
      <c r="EMK678" s="271"/>
      <c r="EML678" s="271"/>
      <c r="EMM678" s="271"/>
      <c r="EMN678" s="271"/>
      <c r="EMO678" s="395"/>
      <c r="EMP678" s="259"/>
      <c r="EMQ678" s="259"/>
      <c r="EMR678" s="394"/>
      <c r="EMS678" s="394"/>
      <c r="EMT678" s="270"/>
      <c r="EMU678" s="263"/>
      <c r="EMV678" s="271"/>
      <c r="EMW678" s="271"/>
      <c r="EMX678" s="271"/>
      <c r="EMY678" s="271"/>
      <c r="EMZ678" s="271"/>
      <c r="ENA678" s="395"/>
      <c r="ENB678" s="259"/>
      <c r="ENC678" s="259"/>
      <c r="END678" s="394"/>
      <c r="ENE678" s="394"/>
      <c r="ENF678" s="270"/>
      <c r="ENG678" s="263"/>
      <c r="ENH678" s="271"/>
      <c r="ENI678" s="271"/>
      <c r="ENJ678" s="271"/>
      <c r="ENK678" s="271"/>
      <c r="ENL678" s="271"/>
      <c r="ENM678" s="395"/>
      <c r="ENN678" s="259"/>
      <c r="ENO678" s="259"/>
      <c r="ENP678" s="394"/>
      <c r="ENQ678" s="394"/>
      <c r="ENR678" s="270"/>
      <c r="ENS678" s="263"/>
      <c r="ENT678" s="271"/>
      <c r="ENU678" s="271"/>
      <c r="ENV678" s="271"/>
      <c r="ENW678" s="271"/>
      <c r="ENX678" s="271"/>
      <c r="ENY678" s="395"/>
      <c r="ENZ678" s="259"/>
      <c r="EOA678" s="259"/>
      <c r="EOB678" s="394"/>
      <c r="EOC678" s="394"/>
      <c r="EOD678" s="270"/>
      <c r="EOE678" s="263"/>
      <c r="EOF678" s="271"/>
      <c r="EOG678" s="271"/>
      <c r="EOH678" s="271"/>
      <c r="EOI678" s="271"/>
      <c r="EOJ678" s="271"/>
      <c r="EOK678" s="395"/>
      <c r="EOL678" s="259"/>
      <c r="EOM678" s="259"/>
      <c r="EON678" s="394"/>
      <c r="EOO678" s="394"/>
      <c r="EOP678" s="270"/>
      <c r="EOQ678" s="263"/>
      <c r="EOR678" s="271"/>
      <c r="EOS678" s="271"/>
      <c r="EOT678" s="271"/>
      <c r="EOU678" s="271"/>
      <c r="EOV678" s="271"/>
      <c r="EOW678" s="395"/>
      <c r="EOX678" s="259"/>
      <c r="EOY678" s="259"/>
      <c r="EOZ678" s="394"/>
      <c r="EPA678" s="394"/>
      <c r="EPB678" s="270"/>
      <c r="EPC678" s="263"/>
      <c r="EPD678" s="271"/>
      <c r="EPE678" s="271"/>
      <c r="EPF678" s="271"/>
      <c r="EPG678" s="271"/>
      <c r="EPH678" s="271"/>
      <c r="EPI678" s="395"/>
      <c r="EPJ678" s="259"/>
      <c r="EPK678" s="259"/>
      <c r="EPL678" s="394"/>
      <c r="EPM678" s="394"/>
      <c r="EPN678" s="270"/>
      <c r="EPO678" s="263"/>
      <c r="EPP678" s="271"/>
      <c r="EPQ678" s="271"/>
      <c r="EPR678" s="271"/>
      <c r="EPS678" s="271"/>
      <c r="EPT678" s="271"/>
      <c r="EPU678" s="395"/>
      <c r="EPV678" s="259"/>
      <c r="EPW678" s="259"/>
      <c r="EPX678" s="394"/>
      <c r="EPY678" s="394"/>
      <c r="EPZ678" s="270"/>
      <c r="EQA678" s="263"/>
      <c r="EQB678" s="271"/>
      <c r="EQC678" s="271"/>
      <c r="EQD678" s="271"/>
      <c r="EQE678" s="271"/>
      <c r="EQF678" s="271"/>
      <c r="EQG678" s="395"/>
      <c r="EQH678" s="259"/>
      <c r="EQI678" s="259"/>
      <c r="EQJ678" s="394"/>
      <c r="EQK678" s="394"/>
      <c r="EQL678" s="270"/>
      <c r="EQM678" s="263"/>
      <c r="EQN678" s="271"/>
      <c r="EQO678" s="271"/>
      <c r="EQP678" s="271"/>
      <c r="EQQ678" s="271"/>
      <c r="EQR678" s="271"/>
      <c r="EQS678" s="395"/>
      <c r="EQT678" s="259"/>
      <c r="EQU678" s="259"/>
      <c r="EQV678" s="394"/>
      <c r="EQW678" s="394"/>
      <c r="EQX678" s="270"/>
      <c r="EQY678" s="263"/>
      <c r="EQZ678" s="271"/>
      <c r="ERA678" s="271"/>
      <c r="ERB678" s="271"/>
      <c r="ERC678" s="271"/>
      <c r="ERD678" s="271"/>
      <c r="ERE678" s="395"/>
      <c r="ERF678" s="259"/>
      <c r="ERG678" s="259"/>
      <c r="ERH678" s="394"/>
      <c r="ERI678" s="394"/>
      <c r="ERJ678" s="270"/>
      <c r="ERK678" s="263"/>
      <c r="ERL678" s="271"/>
      <c r="ERM678" s="271"/>
      <c r="ERN678" s="271"/>
      <c r="ERO678" s="271"/>
      <c r="ERP678" s="271"/>
      <c r="ERQ678" s="395"/>
      <c r="ERR678" s="259"/>
      <c r="ERS678" s="259"/>
      <c r="ERT678" s="394"/>
      <c r="ERU678" s="394"/>
      <c r="ERV678" s="270"/>
      <c r="ERW678" s="263"/>
      <c r="ERX678" s="271"/>
      <c r="ERY678" s="271"/>
      <c r="ERZ678" s="271"/>
      <c r="ESA678" s="271"/>
      <c r="ESB678" s="271"/>
      <c r="ESC678" s="395"/>
      <c r="ESD678" s="259"/>
      <c r="ESE678" s="259"/>
      <c r="ESF678" s="394"/>
      <c r="ESG678" s="394"/>
      <c r="ESH678" s="270"/>
      <c r="ESI678" s="263"/>
      <c r="ESJ678" s="271"/>
      <c r="ESK678" s="271"/>
      <c r="ESL678" s="271"/>
      <c r="ESM678" s="271"/>
      <c r="ESN678" s="271"/>
      <c r="ESO678" s="395"/>
      <c r="ESP678" s="259"/>
      <c r="ESQ678" s="259"/>
      <c r="ESR678" s="394"/>
      <c r="ESS678" s="394"/>
      <c r="EST678" s="270"/>
      <c r="ESU678" s="263"/>
      <c r="ESV678" s="271"/>
      <c r="ESW678" s="271"/>
      <c r="ESX678" s="271"/>
      <c r="ESY678" s="271"/>
      <c r="ESZ678" s="271"/>
      <c r="ETA678" s="395"/>
      <c r="ETB678" s="259"/>
      <c r="ETC678" s="259"/>
      <c r="ETD678" s="394"/>
      <c r="ETE678" s="394"/>
      <c r="ETF678" s="270"/>
      <c r="ETG678" s="263"/>
      <c r="ETH678" s="271"/>
      <c r="ETI678" s="271"/>
      <c r="ETJ678" s="271"/>
      <c r="ETK678" s="271"/>
      <c r="ETL678" s="271"/>
      <c r="ETM678" s="395"/>
      <c r="ETN678" s="259"/>
      <c r="ETO678" s="259"/>
      <c r="ETP678" s="394"/>
      <c r="ETQ678" s="394"/>
      <c r="ETR678" s="270"/>
      <c r="ETS678" s="263"/>
      <c r="ETT678" s="271"/>
      <c r="ETU678" s="271"/>
      <c r="ETV678" s="271"/>
      <c r="ETW678" s="271"/>
      <c r="ETX678" s="271"/>
      <c r="ETY678" s="395"/>
      <c r="ETZ678" s="259"/>
      <c r="EUA678" s="259"/>
      <c r="EUB678" s="394"/>
      <c r="EUC678" s="394"/>
      <c r="EUD678" s="270"/>
      <c r="EUE678" s="263"/>
      <c r="EUF678" s="271"/>
      <c r="EUG678" s="271"/>
      <c r="EUH678" s="271"/>
      <c r="EUI678" s="271"/>
      <c r="EUJ678" s="271"/>
      <c r="EUK678" s="395"/>
      <c r="EUL678" s="259"/>
      <c r="EUM678" s="259"/>
      <c r="EUN678" s="394"/>
      <c r="EUO678" s="394"/>
      <c r="EUP678" s="270"/>
      <c r="EUQ678" s="263"/>
      <c r="EUR678" s="271"/>
      <c r="EUS678" s="271"/>
      <c r="EUT678" s="271"/>
      <c r="EUU678" s="271"/>
      <c r="EUV678" s="271"/>
      <c r="EUW678" s="395"/>
      <c r="EUX678" s="259"/>
      <c r="EUY678" s="259"/>
      <c r="EUZ678" s="394"/>
      <c r="EVA678" s="394"/>
      <c r="EVB678" s="270"/>
      <c r="EVC678" s="263"/>
      <c r="EVD678" s="271"/>
      <c r="EVE678" s="271"/>
      <c r="EVF678" s="271"/>
      <c r="EVG678" s="271"/>
      <c r="EVH678" s="271"/>
      <c r="EVI678" s="395"/>
      <c r="EVJ678" s="259"/>
      <c r="EVK678" s="259"/>
      <c r="EVL678" s="394"/>
      <c r="EVM678" s="394"/>
      <c r="EVN678" s="270"/>
      <c r="EVO678" s="263"/>
      <c r="EVP678" s="271"/>
      <c r="EVQ678" s="271"/>
      <c r="EVR678" s="271"/>
      <c r="EVS678" s="271"/>
      <c r="EVT678" s="271"/>
      <c r="EVU678" s="395"/>
      <c r="EVV678" s="259"/>
      <c r="EVW678" s="259"/>
      <c r="EVX678" s="394"/>
      <c r="EVY678" s="394"/>
      <c r="EVZ678" s="270"/>
      <c r="EWA678" s="263"/>
      <c r="EWB678" s="271"/>
      <c r="EWC678" s="271"/>
      <c r="EWD678" s="271"/>
      <c r="EWE678" s="271"/>
      <c r="EWF678" s="271"/>
      <c r="EWG678" s="395"/>
      <c r="EWH678" s="259"/>
      <c r="EWI678" s="259"/>
      <c r="EWJ678" s="394"/>
      <c r="EWK678" s="394"/>
      <c r="EWL678" s="270"/>
      <c r="EWM678" s="263"/>
      <c r="EWN678" s="271"/>
      <c r="EWO678" s="271"/>
      <c r="EWP678" s="271"/>
      <c r="EWQ678" s="271"/>
      <c r="EWR678" s="271"/>
      <c r="EWS678" s="395"/>
      <c r="EWT678" s="259"/>
      <c r="EWU678" s="259"/>
      <c r="EWV678" s="394"/>
      <c r="EWW678" s="394"/>
      <c r="EWX678" s="270"/>
      <c r="EWY678" s="263"/>
      <c r="EWZ678" s="271"/>
      <c r="EXA678" s="271"/>
      <c r="EXB678" s="271"/>
      <c r="EXC678" s="271"/>
      <c r="EXD678" s="271"/>
      <c r="EXE678" s="395"/>
      <c r="EXF678" s="259"/>
      <c r="EXG678" s="259"/>
      <c r="EXH678" s="394"/>
      <c r="EXI678" s="394"/>
      <c r="EXJ678" s="270"/>
      <c r="EXK678" s="263"/>
      <c r="EXL678" s="271"/>
      <c r="EXM678" s="271"/>
      <c r="EXN678" s="271"/>
      <c r="EXO678" s="271"/>
      <c r="EXP678" s="271"/>
      <c r="EXQ678" s="395"/>
      <c r="EXR678" s="259"/>
      <c r="EXS678" s="259"/>
      <c r="EXT678" s="394"/>
      <c r="EXU678" s="394"/>
      <c r="EXV678" s="270"/>
      <c r="EXW678" s="263"/>
      <c r="EXX678" s="271"/>
      <c r="EXY678" s="271"/>
      <c r="EXZ678" s="271"/>
      <c r="EYA678" s="271"/>
      <c r="EYB678" s="271"/>
      <c r="EYC678" s="395"/>
      <c r="EYD678" s="259"/>
      <c r="EYE678" s="259"/>
      <c r="EYF678" s="394"/>
      <c r="EYG678" s="394"/>
      <c r="EYH678" s="270"/>
      <c r="EYI678" s="263"/>
      <c r="EYJ678" s="271"/>
      <c r="EYK678" s="271"/>
      <c r="EYL678" s="271"/>
      <c r="EYM678" s="271"/>
      <c r="EYN678" s="271"/>
      <c r="EYO678" s="395"/>
      <c r="EYP678" s="259"/>
      <c r="EYQ678" s="259"/>
      <c r="EYR678" s="394"/>
      <c r="EYS678" s="394"/>
      <c r="EYT678" s="270"/>
      <c r="EYU678" s="263"/>
      <c r="EYV678" s="271"/>
      <c r="EYW678" s="271"/>
      <c r="EYX678" s="271"/>
      <c r="EYY678" s="271"/>
      <c r="EYZ678" s="271"/>
      <c r="EZA678" s="395"/>
      <c r="EZB678" s="259"/>
      <c r="EZC678" s="259"/>
      <c r="EZD678" s="394"/>
      <c r="EZE678" s="394"/>
      <c r="EZF678" s="270"/>
      <c r="EZG678" s="263"/>
      <c r="EZH678" s="271"/>
      <c r="EZI678" s="271"/>
      <c r="EZJ678" s="271"/>
      <c r="EZK678" s="271"/>
      <c r="EZL678" s="271"/>
      <c r="EZM678" s="395"/>
      <c r="EZN678" s="259"/>
      <c r="EZO678" s="259"/>
      <c r="EZP678" s="394"/>
      <c r="EZQ678" s="394"/>
      <c r="EZR678" s="270"/>
      <c r="EZS678" s="263"/>
      <c r="EZT678" s="271"/>
      <c r="EZU678" s="271"/>
      <c r="EZV678" s="271"/>
      <c r="EZW678" s="271"/>
      <c r="EZX678" s="271"/>
      <c r="EZY678" s="395"/>
      <c r="EZZ678" s="259"/>
      <c r="FAA678" s="259"/>
      <c r="FAB678" s="394"/>
      <c r="FAC678" s="394"/>
      <c r="FAD678" s="270"/>
      <c r="FAE678" s="263"/>
      <c r="FAF678" s="271"/>
      <c r="FAG678" s="271"/>
      <c r="FAH678" s="271"/>
      <c r="FAI678" s="271"/>
      <c r="FAJ678" s="271"/>
      <c r="FAK678" s="395"/>
      <c r="FAL678" s="259"/>
      <c r="FAM678" s="259"/>
      <c r="FAN678" s="394"/>
      <c r="FAO678" s="394"/>
      <c r="FAP678" s="270"/>
      <c r="FAQ678" s="263"/>
      <c r="FAR678" s="271"/>
      <c r="FAS678" s="271"/>
      <c r="FAT678" s="271"/>
      <c r="FAU678" s="271"/>
      <c r="FAV678" s="271"/>
      <c r="FAW678" s="395"/>
      <c r="FAX678" s="259"/>
      <c r="FAY678" s="259"/>
      <c r="FAZ678" s="394"/>
      <c r="FBA678" s="394"/>
      <c r="FBB678" s="270"/>
      <c r="FBC678" s="263"/>
      <c r="FBD678" s="271"/>
      <c r="FBE678" s="271"/>
      <c r="FBF678" s="271"/>
      <c r="FBG678" s="271"/>
      <c r="FBH678" s="271"/>
      <c r="FBI678" s="395"/>
      <c r="FBJ678" s="259"/>
      <c r="FBK678" s="259"/>
      <c r="FBL678" s="394"/>
      <c r="FBM678" s="394"/>
      <c r="FBN678" s="270"/>
      <c r="FBO678" s="263"/>
      <c r="FBP678" s="271"/>
      <c r="FBQ678" s="271"/>
      <c r="FBR678" s="271"/>
      <c r="FBS678" s="271"/>
      <c r="FBT678" s="271"/>
      <c r="FBU678" s="395"/>
      <c r="FBV678" s="259"/>
      <c r="FBW678" s="259"/>
      <c r="FBX678" s="394"/>
      <c r="FBY678" s="394"/>
      <c r="FBZ678" s="270"/>
      <c r="FCA678" s="263"/>
      <c r="FCB678" s="271"/>
      <c r="FCC678" s="271"/>
      <c r="FCD678" s="271"/>
      <c r="FCE678" s="271"/>
      <c r="FCF678" s="271"/>
      <c r="FCG678" s="395"/>
      <c r="FCH678" s="259"/>
      <c r="FCI678" s="259"/>
      <c r="FCJ678" s="394"/>
      <c r="FCK678" s="394"/>
      <c r="FCL678" s="270"/>
      <c r="FCM678" s="263"/>
      <c r="FCN678" s="271"/>
      <c r="FCO678" s="271"/>
      <c r="FCP678" s="271"/>
      <c r="FCQ678" s="271"/>
      <c r="FCR678" s="271"/>
      <c r="FCS678" s="395"/>
      <c r="FCT678" s="259"/>
      <c r="FCU678" s="259"/>
      <c r="FCV678" s="394"/>
      <c r="FCW678" s="394"/>
      <c r="FCX678" s="270"/>
      <c r="FCY678" s="263"/>
      <c r="FCZ678" s="271"/>
      <c r="FDA678" s="271"/>
      <c r="FDB678" s="271"/>
      <c r="FDC678" s="271"/>
      <c r="FDD678" s="271"/>
      <c r="FDE678" s="395"/>
      <c r="FDF678" s="259"/>
      <c r="FDG678" s="259"/>
      <c r="FDH678" s="394"/>
      <c r="FDI678" s="394"/>
      <c r="FDJ678" s="270"/>
      <c r="FDK678" s="263"/>
      <c r="FDL678" s="271"/>
      <c r="FDM678" s="271"/>
      <c r="FDN678" s="271"/>
      <c r="FDO678" s="271"/>
      <c r="FDP678" s="271"/>
      <c r="FDQ678" s="395"/>
      <c r="FDR678" s="259"/>
      <c r="FDS678" s="259"/>
      <c r="FDT678" s="394"/>
      <c r="FDU678" s="394"/>
      <c r="FDV678" s="270"/>
      <c r="FDW678" s="263"/>
      <c r="FDX678" s="271"/>
      <c r="FDY678" s="271"/>
      <c r="FDZ678" s="271"/>
      <c r="FEA678" s="271"/>
      <c r="FEB678" s="271"/>
      <c r="FEC678" s="395"/>
      <c r="FED678" s="259"/>
      <c r="FEE678" s="259"/>
      <c r="FEF678" s="394"/>
      <c r="FEG678" s="394"/>
      <c r="FEH678" s="270"/>
      <c r="FEI678" s="263"/>
      <c r="FEJ678" s="271"/>
      <c r="FEK678" s="271"/>
      <c r="FEL678" s="271"/>
      <c r="FEM678" s="271"/>
      <c r="FEN678" s="271"/>
      <c r="FEO678" s="395"/>
      <c r="FEP678" s="259"/>
      <c r="FEQ678" s="259"/>
      <c r="FER678" s="394"/>
      <c r="FES678" s="394"/>
      <c r="FET678" s="270"/>
      <c r="FEU678" s="263"/>
      <c r="FEV678" s="271"/>
      <c r="FEW678" s="271"/>
      <c r="FEX678" s="271"/>
      <c r="FEY678" s="271"/>
      <c r="FEZ678" s="271"/>
      <c r="FFA678" s="395"/>
      <c r="FFB678" s="259"/>
      <c r="FFC678" s="259"/>
      <c r="FFD678" s="394"/>
      <c r="FFE678" s="394"/>
      <c r="FFF678" s="270"/>
      <c r="FFG678" s="263"/>
      <c r="FFH678" s="271"/>
      <c r="FFI678" s="271"/>
      <c r="FFJ678" s="271"/>
      <c r="FFK678" s="271"/>
      <c r="FFL678" s="271"/>
      <c r="FFM678" s="395"/>
      <c r="FFN678" s="259"/>
      <c r="FFO678" s="259"/>
      <c r="FFP678" s="394"/>
      <c r="FFQ678" s="394"/>
      <c r="FFR678" s="270"/>
      <c r="FFS678" s="263"/>
      <c r="FFT678" s="271"/>
      <c r="FFU678" s="271"/>
      <c r="FFV678" s="271"/>
      <c r="FFW678" s="271"/>
      <c r="FFX678" s="271"/>
      <c r="FFY678" s="395"/>
      <c r="FFZ678" s="259"/>
      <c r="FGA678" s="259"/>
      <c r="FGB678" s="394"/>
      <c r="FGC678" s="394"/>
      <c r="FGD678" s="270"/>
      <c r="FGE678" s="263"/>
      <c r="FGF678" s="271"/>
      <c r="FGG678" s="271"/>
      <c r="FGH678" s="271"/>
      <c r="FGI678" s="271"/>
      <c r="FGJ678" s="271"/>
      <c r="FGK678" s="395"/>
      <c r="FGL678" s="259"/>
      <c r="FGM678" s="259"/>
      <c r="FGN678" s="394"/>
      <c r="FGO678" s="394"/>
      <c r="FGP678" s="270"/>
      <c r="FGQ678" s="263"/>
      <c r="FGR678" s="271"/>
      <c r="FGS678" s="271"/>
      <c r="FGT678" s="271"/>
      <c r="FGU678" s="271"/>
      <c r="FGV678" s="271"/>
      <c r="FGW678" s="395"/>
      <c r="FGX678" s="259"/>
      <c r="FGY678" s="259"/>
      <c r="FGZ678" s="394"/>
      <c r="FHA678" s="394"/>
      <c r="FHB678" s="270"/>
      <c r="FHC678" s="263"/>
      <c r="FHD678" s="271"/>
      <c r="FHE678" s="271"/>
      <c r="FHF678" s="271"/>
      <c r="FHG678" s="271"/>
      <c r="FHH678" s="271"/>
      <c r="FHI678" s="395"/>
      <c r="FHJ678" s="259"/>
      <c r="FHK678" s="259"/>
      <c r="FHL678" s="394"/>
      <c r="FHM678" s="394"/>
      <c r="FHN678" s="270"/>
      <c r="FHO678" s="263"/>
      <c r="FHP678" s="271"/>
      <c r="FHQ678" s="271"/>
      <c r="FHR678" s="271"/>
      <c r="FHS678" s="271"/>
      <c r="FHT678" s="271"/>
      <c r="FHU678" s="395"/>
      <c r="FHV678" s="259"/>
      <c r="FHW678" s="259"/>
      <c r="FHX678" s="394"/>
      <c r="FHY678" s="394"/>
      <c r="FHZ678" s="270"/>
      <c r="FIA678" s="263"/>
      <c r="FIB678" s="271"/>
      <c r="FIC678" s="271"/>
      <c r="FID678" s="271"/>
      <c r="FIE678" s="271"/>
      <c r="FIF678" s="271"/>
      <c r="FIG678" s="395"/>
      <c r="FIH678" s="259"/>
      <c r="FII678" s="259"/>
      <c r="FIJ678" s="394"/>
      <c r="FIK678" s="394"/>
      <c r="FIL678" s="270"/>
      <c r="FIM678" s="263"/>
      <c r="FIN678" s="271"/>
      <c r="FIO678" s="271"/>
      <c r="FIP678" s="271"/>
      <c r="FIQ678" s="271"/>
      <c r="FIR678" s="271"/>
      <c r="FIS678" s="395"/>
      <c r="FIT678" s="259"/>
      <c r="FIU678" s="259"/>
      <c r="FIV678" s="394"/>
      <c r="FIW678" s="394"/>
      <c r="FIX678" s="270"/>
      <c r="FIY678" s="263"/>
      <c r="FIZ678" s="271"/>
      <c r="FJA678" s="271"/>
      <c r="FJB678" s="271"/>
      <c r="FJC678" s="271"/>
      <c r="FJD678" s="271"/>
      <c r="FJE678" s="395"/>
      <c r="FJF678" s="259"/>
      <c r="FJG678" s="259"/>
      <c r="FJH678" s="394"/>
      <c r="FJI678" s="394"/>
      <c r="FJJ678" s="270"/>
      <c r="FJK678" s="263"/>
      <c r="FJL678" s="271"/>
      <c r="FJM678" s="271"/>
      <c r="FJN678" s="271"/>
      <c r="FJO678" s="271"/>
      <c r="FJP678" s="271"/>
      <c r="FJQ678" s="395"/>
      <c r="FJR678" s="259"/>
      <c r="FJS678" s="259"/>
      <c r="FJT678" s="394"/>
      <c r="FJU678" s="394"/>
      <c r="FJV678" s="270"/>
      <c r="FJW678" s="263"/>
      <c r="FJX678" s="271"/>
      <c r="FJY678" s="271"/>
      <c r="FJZ678" s="271"/>
      <c r="FKA678" s="271"/>
      <c r="FKB678" s="271"/>
      <c r="FKC678" s="395"/>
      <c r="FKD678" s="259"/>
      <c r="FKE678" s="259"/>
      <c r="FKF678" s="394"/>
      <c r="FKG678" s="394"/>
      <c r="FKH678" s="270"/>
      <c r="FKI678" s="263"/>
      <c r="FKJ678" s="271"/>
      <c r="FKK678" s="271"/>
      <c r="FKL678" s="271"/>
      <c r="FKM678" s="271"/>
      <c r="FKN678" s="271"/>
      <c r="FKO678" s="395"/>
      <c r="FKP678" s="259"/>
      <c r="FKQ678" s="259"/>
      <c r="FKR678" s="394"/>
      <c r="FKS678" s="394"/>
      <c r="FKT678" s="270"/>
      <c r="FKU678" s="263"/>
      <c r="FKV678" s="271"/>
      <c r="FKW678" s="271"/>
      <c r="FKX678" s="271"/>
      <c r="FKY678" s="271"/>
      <c r="FKZ678" s="271"/>
      <c r="FLA678" s="395"/>
      <c r="FLB678" s="259"/>
      <c r="FLC678" s="259"/>
      <c r="FLD678" s="394"/>
      <c r="FLE678" s="394"/>
      <c r="FLF678" s="270"/>
      <c r="FLG678" s="263"/>
      <c r="FLH678" s="271"/>
      <c r="FLI678" s="271"/>
      <c r="FLJ678" s="271"/>
      <c r="FLK678" s="271"/>
      <c r="FLL678" s="271"/>
      <c r="FLM678" s="395"/>
      <c r="FLN678" s="259"/>
      <c r="FLO678" s="259"/>
      <c r="FLP678" s="394"/>
      <c r="FLQ678" s="394"/>
      <c r="FLR678" s="270"/>
      <c r="FLS678" s="263"/>
      <c r="FLT678" s="271"/>
      <c r="FLU678" s="271"/>
      <c r="FLV678" s="271"/>
      <c r="FLW678" s="271"/>
      <c r="FLX678" s="271"/>
      <c r="FLY678" s="395"/>
      <c r="FLZ678" s="259"/>
      <c r="FMA678" s="259"/>
      <c r="FMB678" s="394"/>
      <c r="FMC678" s="394"/>
      <c r="FMD678" s="270"/>
      <c r="FME678" s="263"/>
      <c r="FMF678" s="271"/>
      <c r="FMG678" s="271"/>
      <c r="FMH678" s="271"/>
      <c r="FMI678" s="271"/>
      <c r="FMJ678" s="271"/>
      <c r="FMK678" s="395"/>
      <c r="FML678" s="259"/>
      <c r="FMM678" s="259"/>
      <c r="FMN678" s="394"/>
      <c r="FMO678" s="394"/>
      <c r="FMP678" s="270"/>
      <c r="FMQ678" s="263"/>
      <c r="FMR678" s="271"/>
      <c r="FMS678" s="271"/>
      <c r="FMT678" s="271"/>
      <c r="FMU678" s="271"/>
      <c r="FMV678" s="271"/>
      <c r="FMW678" s="395"/>
      <c r="FMX678" s="259"/>
      <c r="FMY678" s="259"/>
      <c r="FMZ678" s="394"/>
      <c r="FNA678" s="394"/>
      <c r="FNB678" s="270"/>
      <c r="FNC678" s="263"/>
      <c r="FND678" s="271"/>
      <c r="FNE678" s="271"/>
      <c r="FNF678" s="271"/>
      <c r="FNG678" s="271"/>
      <c r="FNH678" s="271"/>
      <c r="FNI678" s="395"/>
      <c r="FNJ678" s="259"/>
      <c r="FNK678" s="259"/>
      <c r="FNL678" s="394"/>
      <c r="FNM678" s="394"/>
      <c r="FNN678" s="270"/>
      <c r="FNO678" s="263"/>
      <c r="FNP678" s="271"/>
      <c r="FNQ678" s="271"/>
      <c r="FNR678" s="271"/>
      <c r="FNS678" s="271"/>
      <c r="FNT678" s="271"/>
      <c r="FNU678" s="395"/>
      <c r="FNV678" s="259"/>
      <c r="FNW678" s="259"/>
      <c r="FNX678" s="394"/>
      <c r="FNY678" s="394"/>
      <c r="FNZ678" s="270"/>
      <c r="FOA678" s="263"/>
      <c r="FOB678" s="271"/>
      <c r="FOC678" s="271"/>
      <c r="FOD678" s="271"/>
      <c r="FOE678" s="271"/>
      <c r="FOF678" s="271"/>
      <c r="FOG678" s="395"/>
      <c r="FOH678" s="259"/>
      <c r="FOI678" s="259"/>
      <c r="FOJ678" s="394"/>
      <c r="FOK678" s="394"/>
      <c r="FOL678" s="270"/>
      <c r="FOM678" s="263"/>
      <c r="FON678" s="271"/>
      <c r="FOO678" s="271"/>
      <c r="FOP678" s="271"/>
      <c r="FOQ678" s="271"/>
      <c r="FOR678" s="271"/>
      <c r="FOS678" s="395"/>
      <c r="FOT678" s="259"/>
      <c r="FOU678" s="259"/>
      <c r="FOV678" s="394"/>
      <c r="FOW678" s="394"/>
      <c r="FOX678" s="270"/>
      <c r="FOY678" s="263"/>
      <c r="FOZ678" s="271"/>
      <c r="FPA678" s="271"/>
      <c r="FPB678" s="271"/>
      <c r="FPC678" s="271"/>
      <c r="FPD678" s="271"/>
      <c r="FPE678" s="395"/>
      <c r="FPF678" s="259"/>
      <c r="FPG678" s="259"/>
      <c r="FPH678" s="394"/>
      <c r="FPI678" s="394"/>
      <c r="FPJ678" s="270"/>
      <c r="FPK678" s="263"/>
      <c r="FPL678" s="271"/>
      <c r="FPM678" s="271"/>
      <c r="FPN678" s="271"/>
      <c r="FPO678" s="271"/>
      <c r="FPP678" s="271"/>
      <c r="FPQ678" s="395"/>
      <c r="FPR678" s="259"/>
      <c r="FPS678" s="259"/>
      <c r="FPT678" s="394"/>
      <c r="FPU678" s="394"/>
      <c r="FPV678" s="270"/>
      <c r="FPW678" s="263"/>
      <c r="FPX678" s="271"/>
      <c r="FPY678" s="271"/>
      <c r="FPZ678" s="271"/>
      <c r="FQA678" s="271"/>
      <c r="FQB678" s="271"/>
      <c r="FQC678" s="395"/>
      <c r="FQD678" s="259"/>
      <c r="FQE678" s="259"/>
      <c r="FQF678" s="394"/>
      <c r="FQG678" s="394"/>
      <c r="FQH678" s="270"/>
      <c r="FQI678" s="263"/>
      <c r="FQJ678" s="271"/>
      <c r="FQK678" s="271"/>
      <c r="FQL678" s="271"/>
      <c r="FQM678" s="271"/>
      <c r="FQN678" s="271"/>
      <c r="FQO678" s="395"/>
      <c r="FQP678" s="259"/>
      <c r="FQQ678" s="259"/>
      <c r="FQR678" s="394"/>
      <c r="FQS678" s="394"/>
      <c r="FQT678" s="270"/>
      <c r="FQU678" s="263"/>
      <c r="FQV678" s="271"/>
      <c r="FQW678" s="271"/>
      <c r="FQX678" s="271"/>
      <c r="FQY678" s="271"/>
      <c r="FQZ678" s="271"/>
      <c r="FRA678" s="395"/>
      <c r="FRB678" s="259"/>
      <c r="FRC678" s="259"/>
      <c r="FRD678" s="394"/>
      <c r="FRE678" s="394"/>
      <c r="FRF678" s="270"/>
      <c r="FRG678" s="263"/>
      <c r="FRH678" s="271"/>
      <c r="FRI678" s="271"/>
      <c r="FRJ678" s="271"/>
      <c r="FRK678" s="271"/>
      <c r="FRL678" s="271"/>
      <c r="FRM678" s="395"/>
      <c r="FRN678" s="259"/>
      <c r="FRO678" s="259"/>
      <c r="FRP678" s="394"/>
      <c r="FRQ678" s="394"/>
      <c r="FRR678" s="270"/>
      <c r="FRS678" s="263"/>
      <c r="FRT678" s="271"/>
      <c r="FRU678" s="271"/>
      <c r="FRV678" s="271"/>
      <c r="FRW678" s="271"/>
      <c r="FRX678" s="271"/>
      <c r="FRY678" s="395"/>
      <c r="FRZ678" s="259"/>
      <c r="FSA678" s="259"/>
      <c r="FSB678" s="394"/>
      <c r="FSC678" s="394"/>
      <c r="FSD678" s="270"/>
      <c r="FSE678" s="263"/>
      <c r="FSF678" s="271"/>
      <c r="FSG678" s="271"/>
      <c r="FSH678" s="271"/>
      <c r="FSI678" s="271"/>
      <c r="FSJ678" s="271"/>
      <c r="FSK678" s="395"/>
      <c r="FSL678" s="259"/>
      <c r="FSM678" s="259"/>
      <c r="FSN678" s="394"/>
      <c r="FSO678" s="394"/>
      <c r="FSP678" s="270"/>
      <c r="FSQ678" s="263"/>
      <c r="FSR678" s="271"/>
      <c r="FSS678" s="271"/>
      <c r="FST678" s="271"/>
      <c r="FSU678" s="271"/>
      <c r="FSV678" s="271"/>
      <c r="FSW678" s="395"/>
      <c r="FSX678" s="259"/>
      <c r="FSY678" s="259"/>
      <c r="FSZ678" s="394"/>
      <c r="FTA678" s="394"/>
      <c r="FTB678" s="270"/>
      <c r="FTC678" s="263"/>
      <c r="FTD678" s="271"/>
      <c r="FTE678" s="271"/>
      <c r="FTF678" s="271"/>
      <c r="FTG678" s="271"/>
      <c r="FTH678" s="271"/>
      <c r="FTI678" s="395"/>
      <c r="FTJ678" s="259"/>
      <c r="FTK678" s="259"/>
      <c r="FTL678" s="394"/>
      <c r="FTM678" s="394"/>
      <c r="FTN678" s="270"/>
      <c r="FTO678" s="263"/>
      <c r="FTP678" s="271"/>
      <c r="FTQ678" s="271"/>
      <c r="FTR678" s="271"/>
      <c r="FTS678" s="271"/>
      <c r="FTT678" s="271"/>
      <c r="FTU678" s="395"/>
      <c r="FTV678" s="259"/>
      <c r="FTW678" s="259"/>
      <c r="FTX678" s="394"/>
      <c r="FTY678" s="394"/>
      <c r="FTZ678" s="270"/>
      <c r="FUA678" s="263"/>
      <c r="FUB678" s="271"/>
      <c r="FUC678" s="271"/>
      <c r="FUD678" s="271"/>
      <c r="FUE678" s="271"/>
      <c r="FUF678" s="271"/>
      <c r="FUG678" s="395"/>
      <c r="FUH678" s="259"/>
      <c r="FUI678" s="259"/>
      <c r="FUJ678" s="394"/>
      <c r="FUK678" s="394"/>
      <c r="FUL678" s="270"/>
      <c r="FUM678" s="263"/>
      <c r="FUN678" s="271"/>
      <c r="FUO678" s="271"/>
      <c r="FUP678" s="271"/>
      <c r="FUQ678" s="271"/>
      <c r="FUR678" s="271"/>
      <c r="FUS678" s="395"/>
      <c r="FUT678" s="259"/>
      <c r="FUU678" s="259"/>
      <c r="FUV678" s="394"/>
      <c r="FUW678" s="394"/>
      <c r="FUX678" s="270"/>
      <c r="FUY678" s="263"/>
      <c r="FUZ678" s="271"/>
      <c r="FVA678" s="271"/>
      <c r="FVB678" s="271"/>
      <c r="FVC678" s="271"/>
      <c r="FVD678" s="271"/>
      <c r="FVE678" s="395"/>
      <c r="FVF678" s="259"/>
      <c r="FVG678" s="259"/>
      <c r="FVH678" s="394"/>
      <c r="FVI678" s="394"/>
      <c r="FVJ678" s="270"/>
      <c r="FVK678" s="263"/>
      <c r="FVL678" s="271"/>
      <c r="FVM678" s="271"/>
      <c r="FVN678" s="271"/>
      <c r="FVO678" s="271"/>
      <c r="FVP678" s="271"/>
      <c r="FVQ678" s="395"/>
      <c r="FVR678" s="259"/>
      <c r="FVS678" s="259"/>
      <c r="FVT678" s="394"/>
      <c r="FVU678" s="394"/>
      <c r="FVV678" s="270"/>
      <c r="FVW678" s="263"/>
      <c r="FVX678" s="271"/>
      <c r="FVY678" s="271"/>
      <c r="FVZ678" s="271"/>
      <c r="FWA678" s="271"/>
      <c r="FWB678" s="271"/>
      <c r="FWC678" s="395"/>
      <c r="FWD678" s="259"/>
      <c r="FWE678" s="259"/>
      <c r="FWF678" s="394"/>
      <c r="FWG678" s="394"/>
      <c r="FWH678" s="270"/>
      <c r="FWI678" s="263"/>
      <c r="FWJ678" s="271"/>
      <c r="FWK678" s="271"/>
      <c r="FWL678" s="271"/>
      <c r="FWM678" s="271"/>
      <c r="FWN678" s="271"/>
      <c r="FWO678" s="395"/>
      <c r="FWP678" s="259"/>
      <c r="FWQ678" s="259"/>
      <c r="FWR678" s="394"/>
      <c r="FWS678" s="394"/>
      <c r="FWT678" s="270"/>
      <c r="FWU678" s="263"/>
      <c r="FWV678" s="271"/>
      <c r="FWW678" s="271"/>
      <c r="FWX678" s="271"/>
      <c r="FWY678" s="271"/>
      <c r="FWZ678" s="271"/>
      <c r="FXA678" s="395"/>
      <c r="FXB678" s="259"/>
      <c r="FXC678" s="259"/>
      <c r="FXD678" s="394"/>
      <c r="FXE678" s="394"/>
      <c r="FXF678" s="270"/>
      <c r="FXG678" s="263"/>
      <c r="FXH678" s="271"/>
      <c r="FXI678" s="271"/>
      <c r="FXJ678" s="271"/>
      <c r="FXK678" s="271"/>
      <c r="FXL678" s="271"/>
      <c r="FXM678" s="395"/>
      <c r="FXN678" s="259"/>
      <c r="FXO678" s="259"/>
      <c r="FXP678" s="394"/>
      <c r="FXQ678" s="394"/>
      <c r="FXR678" s="270"/>
      <c r="FXS678" s="263"/>
      <c r="FXT678" s="271"/>
      <c r="FXU678" s="271"/>
      <c r="FXV678" s="271"/>
      <c r="FXW678" s="271"/>
      <c r="FXX678" s="271"/>
      <c r="FXY678" s="395"/>
      <c r="FXZ678" s="259"/>
      <c r="FYA678" s="259"/>
      <c r="FYB678" s="394"/>
      <c r="FYC678" s="394"/>
      <c r="FYD678" s="270"/>
      <c r="FYE678" s="263"/>
      <c r="FYF678" s="271"/>
      <c r="FYG678" s="271"/>
      <c r="FYH678" s="271"/>
      <c r="FYI678" s="271"/>
      <c r="FYJ678" s="271"/>
      <c r="FYK678" s="395"/>
      <c r="FYL678" s="259"/>
      <c r="FYM678" s="259"/>
      <c r="FYN678" s="394"/>
      <c r="FYO678" s="394"/>
      <c r="FYP678" s="270"/>
      <c r="FYQ678" s="263"/>
      <c r="FYR678" s="271"/>
      <c r="FYS678" s="271"/>
      <c r="FYT678" s="271"/>
      <c r="FYU678" s="271"/>
      <c r="FYV678" s="271"/>
      <c r="FYW678" s="395"/>
      <c r="FYX678" s="259"/>
      <c r="FYY678" s="259"/>
      <c r="FYZ678" s="394"/>
      <c r="FZA678" s="394"/>
      <c r="FZB678" s="270"/>
      <c r="FZC678" s="263"/>
      <c r="FZD678" s="271"/>
      <c r="FZE678" s="271"/>
      <c r="FZF678" s="271"/>
      <c r="FZG678" s="271"/>
      <c r="FZH678" s="271"/>
      <c r="FZI678" s="395"/>
      <c r="FZJ678" s="259"/>
      <c r="FZK678" s="259"/>
      <c r="FZL678" s="394"/>
      <c r="FZM678" s="394"/>
      <c r="FZN678" s="270"/>
      <c r="FZO678" s="263"/>
      <c r="FZP678" s="271"/>
      <c r="FZQ678" s="271"/>
      <c r="FZR678" s="271"/>
      <c r="FZS678" s="271"/>
      <c r="FZT678" s="271"/>
      <c r="FZU678" s="395"/>
      <c r="FZV678" s="259"/>
      <c r="FZW678" s="259"/>
      <c r="FZX678" s="394"/>
      <c r="FZY678" s="394"/>
      <c r="FZZ678" s="270"/>
      <c r="GAA678" s="263"/>
      <c r="GAB678" s="271"/>
      <c r="GAC678" s="271"/>
      <c r="GAD678" s="271"/>
      <c r="GAE678" s="271"/>
      <c r="GAF678" s="271"/>
      <c r="GAG678" s="395"/>
      <c r="GAH678" s="259"/>
      <c r="GAI678" s="259"/>
      <c r="GAJ678" s="394"/>
      <c r="GAK678" s="394"/>
      <c r="GAL678" s="270"/>
      <c r="GAM678" s="263"/>
      <c r="GAN678" s="271"/>
      <c r="GAO678" s="271"/>
      <c r="GAP678" s="271"/>
      <c r="GAQ678" s="271"/>
      <c r="GAR678" s="271"/>
      <c r="GAS678" s="395"/>
      <c r="GAT678" s="259"/>
      <c r="GAU678" s="259"/>
      <c r="GAV678" s="394"/>
      <c r="GAW678" s="394"/>
      <c r="GAX678" s="270"/>
      <c r="GAY678" s="263"/>
      <c r="GAZ678" s="271"/>
      <c r="GBA678" s="271"/>
      <c r="GBB678" s="271"/>
      <c r="GBC678" s="271"/>
      <c r="GBD678" s="271"/>
      <c r="GBE678" s="395"/>
      <c r="GBF678" s="259"/>
      <c r="GBG678" s="259"/>
      <c r="GBH678" s="394"/>
      <c r="GBI678" s="394"/>
      <c r="GBJ678" s="270"/>
      <c r="GBK678" s="263"/>
      <c r="GBL678" s="271"/>
      <c r="GBM678" s="271"/>
      <c r="GBN678" s="271"/>
      <c r="GBO678" s="271"/>
      <c r="GBP678" s="271"/>
      <c r="GBQ678" s="395"/>
      <c r="GBR678" s="259"/>
      <c r="GBS678" s="259"/>
      <c r="GBT678" s="394"/>
      <c r="GBU678" s="394"/>
      <c r="GBV678" s="270"/>
      <c r="GBW678" s="263"/>
      <c r="GBX678" s="271"/>
      <c r="GBY678" s="271"/>
      <c r="GBZ678" s="271"/>
      <c r="GCA678" s="271"/>
      <c r="GCB678" s="271"/>
      <c r="GCC678" s="395"/>
      <c r="GCD678" s="259"/>
      <c r="GCE678" s="259"/>
      <c r="GCF678" s="394"/>
      <c r="GCG678" s="394"/>
      <c r="GCH678" s="270"/>
      <c r="GCI678" s="263"/>
      <c r="GCJ678" s="271"/>
      <c r="GCK678" s="271"/>
      <c r="GCL678" s="271"/>
      <c r="GCM678" s="271"/>
      <c r="GCN678" s="271"/>
      <c r="GCO678" s="395"/>
      <c r="GCP678" s="259"/>
      <c r="GCQ678" s="259"/>
      <c r="GCR678" s="394"/>
      <c r="GCS678" s="394"/>
      <c r="GCT678" s="270"/>
      <c r="GCU678" s="263"/>
      <c r="GCV678" s="271"/>
      <c r="GCW678" s="271"/>
      <c r="GCX678" s="271"/>
      <c r="GCY678" s="271"/>
      <c r="GCZ678" s="271"/>
      <c r="GDA678" s="395"/>
      <c r="GDB678" s="259"/>
      <c r="GDC678" s="259"/>
      <c r="GDD678" s="394"/>
      <c r="GDE678" s="394"/>
      <c r="GDF678" s="270"/>
      <c r="GDG678" s="263"/>
      <c r="GDH678" s="271"/>
      <c r="GDI678" s="271"/>
      <c r="GDJ678" s="271"/>
      <c r="GDK678" s="271"/>
      <c r="GDL678" s="271"/>
      <c r="GDM678" s="395"/>
      <c r="GDN678" s="259"/>
      <c r="GDO678" s="259"/>
      <c r="GDP678" s="394"/>
      <c r="GDQ678" s="394"/>
      <c r="GDR678" s="270"/>
      <c r="GDS678" s="263"/>
      <c r="GDT678" s="271"/>
      <c r="GDU678" s="271"/>
      <c r="GDV678" s="271"/>
      <c r="GDW678" s="271"/>
      <c r="GDX678" s="271"/>
      <c r="GDY678" s="395"/>
      <c r="GDZ678" s="259"/>
      <c r="GEA678" s="259"/>
      <c r="GEB678" s="394"/>
      <c r="GEC678" s="394"/>
      <c r="GED678" s="270"/>
      <c r="GEE678" s="263"/>
      <c r="GEF678" s="271"/>
      <c r="GEG678" s="271"/>
      <c r="GEH678" s="271"/>
      <c r="GEI678" s="271"/>
      <c r="GEJ678" s="271"/>
      <c r="GEK678" s="395"/>
      <c r="GEL678" s="259"/>
      <c r="GEM678" s="259"/>
      <c r="GEN678" s="394"/>
      <c r="GEO678" s="394"/>
      <c r="GEP678" s="270"/>
      <c r="GEQ678" s="263"/>
      <c r="GER678" s="271"/>
      <c r="GES678" s="271"/>
      <c r="GET678" s="271"/>
      <c r="GEU678" s="271"/>
      <c r="GEV678" s="271"/>
      <c r="GEW678" s="395"/>
      <c r="GEX678" s="259"/>
      <c r="GEY678" s="259"/>
      <c r="GEZ678" s="394"/>
      <c r="GFA678" s="394"/>
      <c r="GFB678" s="270"/>
      <c r="GFC678" s="263"/>
      <c r="GFD678" s="271"/>
      <c r="GFE678" s="271"/>
      <c r="GFF678" s="271"/>
      <c r="GFG678" s="271"/>
      <c r="GFH678" s="271"/>
      <c r="GFI678" s="395"/>
      <c r="GFJ678" s="259"/>
      <c r="GFK678" s="259"/>
      <c r="GFL678" s="394"/>
      <c r="GFM678" s="394"/>
      <c r="GFN678" s="270"/>
      <c r="GFO678" s="263"/>
      <c r="GFP678" s="271"/>
      <c r="GFQ678" s="271"/>
      <c r="GFR678" s="271"/>
      <c r="GFS678" s="271"/>
      <c r="GFT678" s="271"/>
      <c r="GFU678" s="395"/>
      <c r="GFV678" s="259"/>
      <c r="GFW678" s="259"/>
      <c r="GFX678" s="394"/>
      <c r="GFY678" s="394"/>
      <c r="GFZ678" s="270"/>
      <c r="GGA678" s="263"/>
      <c r="GGB678" s="271"/>
      <c r="GGC678" s="271"/>
      <c r="GGD678" s="271"/>
      <c r="GGE678" s="271"/>
      <c r="GGF678" s="271"/>
      <c r="GGG678" s="395"/>
      <c r="GGH678" s="259"/>
      <c r="GGI678" s="259"/>
      <c r="GGJ678" s="394"/>
      <c r="GGK678" s="394"/>
      <c r="GGL678" s="270"/>
      <c r="GGM678" s="263"/>
      <c r="GGN678" s="271"/>
      <c r="GGO678" s="271"/>
      <c r="GGP678" s="271"/>
      <c r="GGQ678" s="271"/>
      <c r="GGR678" s="271"/>
      <c r="GGS678" s="395"/>
      <c r="GGT678" s="259"/>
      <c r="GGU678" s="259"/>
      <c r="GGV678" s="394"/>
      <c r="GGW678" s="394"/>
      <c r="GGX678" s="270"/>
      <c r="GGY678" s="263"/>
      <c r="GGZ678" s="271"/>
      <c r="GHA678" s="271"/>
      <c r="GHB678" s="271"/>
      <c r="GHC678" s="271"/>
      <c r="GHD678" s="271"/>
      <c r="GHE678" s="395"/>
      <c r="GHF678" s="259"/>
      <c r="GHG678" s="259"/>
      <c r="GHH678" s="394"/>
      <c r="GHI678" s="394"/>
      <c r="GHJ678" s="270"/>
      <c r="GHK678" s="263"/>
      <c r="GHL678" s="271"/>
      <c r="GHM678" s="271"/>
      <c r="GHN678" s="271"/>
      <c r="GHO678" s="271"/>
      <c r="GHP678" s="271"/>
      <c r="GHQ678" s="395"/>
      <c r="GHR678" s="259"/>
      <c r="GHS678" s="259"/>
      <c r="GHT678" s="394"/>
      <c r="GHU678" s="394"/>
      <c r="GHV678" s="270"/>
      <c r="GHW678" s="263"/>
      <c r="GHX678" s="271"/>
      <c r="GHY678" s="271"/>
      <c r="GHZ678" s="271"/>
      <c r="GIA678" s="271"/>
      <c r="GIB678" s="271"/>
      <c r="GIC678" s="395"/>
      <c r="GID678" s="259"/>
      <c r="GIE678" s="259"/>
      <c r="GIF678" s="394"/>
      <c r="GIG678" s="394"/>
      <c r="GIH678" s="270"/>
      <c r="GII678" s="263"/>
      <c r="GIJ678" s="271"/>
      <c r="GIK678" s="271"/>
      <c r="GIL678" s="271"/>
      <c r="GIM678" s="271"/>
      <c r="GIN678" s="271"/>
      <c r="GIO678" s="395"/>
      <c r="GIP678" s="259"/>
      <c r="GIQ678" s="259"/>
      <c r="GIR678" s="394"/>
      <c r="GIS678" s="394"/>
      <c r="GIT678" s="270"/>
      <c r="GIU678" s="263"/>
      <c r="GIV678" s="271"/>
      <c r="GIW678" s="271"/>
      <c r="GIX678" s="271"/>
      <c r="GIY678" s="271"/>
      <c r="GIZ678" s="271"/>
      <c r="GJA678" s="395"/>
      <c r="GJB678" s="259"/>
      <c r="GJC678" s="259"/>
      <c r="GJD678" s="394"/>
      <c r="GJE678" s="394"/>
      <c r="GJF678" s="270"/>
      <c r="GJG678" s="263"/>
      <c r="GJH678" s="271"/>
      <c r="GJI678" s="271"/>
      <c r="GJJ678" s="271"/>
      <c r="GJK678" s="271"/>
      <c r="GJL678" s="271"/>
      <c r="GJM678" s="395"/>
      <c r="GJN678" s="259"/>
      <c r="GJO678" s="259"/>
      <c r="GJP678" s="394"/>
      <c r="GJQ678" s="394"/>
      <c r="GJR678" s="270"/>
      <c r="GJS678" s="263"/>
      <c r="GJT678" s="271"/>
      <c r="GJU678" s="271"/>
      <c r="GJV678" s="271"/>
      <c r="GJW678" s="271"/>
      <c r="GJX678" s="271"/>
      <c r="GJY678" s="395"/>
      <c r="GJZ678" s="259"/>
      <c r="GKA678" s="259"/>
      <c r="GKB678" s="394"/>
      <c r="GKC678" s="394"/>
      <c r="GKD678" s="270"/>
      <c r="GKE678" s="263"/>
      <c r="GKF678" s="271"/>
      <c r="GKG678" s="271"/>
      <c r="GKH678" s="271"/>
      <c r="GKI678" s="271"/>
      <c r="GKJ678" s="271"/>
      <c r="GKK678" s="395"/>
      <c r="GKL678" s="259"/>
      <c r="GKM678" s="259"/>
      <c r="GKN678" s="394"/>
      <c r="GKO678" s="394"/>
      <c r="GKP678" s="270"/>
      <c r="GKQ678" s="263"/>
      <c r="GKR678" s="271"/>
      <c r="GKS678" s="271"/>
      <c r="GKT678" s="271"/>
      <c r="GKU678" s="271"/>
      <c r="GKV678" s="271"/>
      <c r="GKW678" s="395"/>
      <c r="GKX678" s="259"/>
      <c r="GKY678" s="259"/>
      <c r="GKZ678" s="394"/>
      <c r="GLA678" s="394"/>
      <c r="GLB678" s="270"/>
      <c r="GLC678" s="263"/>
      <c r="GLD678" s="271"/>
      <c r="GLE678" s="271"/>
      <c r="GLF678" s="271"/>
      <c r="GLG678" s="271"/>
      <c r="GLH678" s="271"/>
      <c r="GLI678" s="395"/>
      <c r="GLJ678" s="259"/>
      <c r="GLK678" s="259"/>
      <c r="GLL678" s="394"/>
      <c r="GLM678" s="394"/>
      <c r="GLN678" s="270"/>
      <c r="GLO678" s="263"/>
      <c r="GLP678" s="271"/>
      <c r="GLQ678" s="271"/>
      <c r="GLR678" s="271"/>
      <c r="GLS678" s="271"/>
      <c r="GLT678" s="271"/>
      <c r="GLU678" s="395"/>
      <c r="GLV678" s="259"/>
      <c r="GLW678" s="259"/>
      <c r="GLX678" s="394"/>
      <c r="GLY678" s="394"/>
      <c r="GLZ678" s="270"/>
      <c r="GMA678" s="263"/>
      <c r="GMB678" s="271"/>
      <c r="GMC678" s="271"/>
      <c r="GMD678" s="271"/>
      <c r="GME678" s="271"/>
      <c r="GMF678" s="271"/>
      <c r="GMG678" s="395"/>
      <c r="GMH678" s="259"/>
      <c r="GMI678" s="259"/>
      <c r="GMJ678" s="394"/>
      <c r="GMK678" s="394"/>
      <c r="GML678" s="270"/>
      <c r="GMM678" s="263"/>
      <c r="GMN678" s="271"/>
      <c r="GMO678" s="271"/>
      <c r="GMP678" s="271"/>
      <c r="GMQ678" s="271"/>
      <c r="GMR678" s="271"/>
      <c r="GMS678" s="395"/>
      <c r="GMT678" s="259"/>
      <c r="GMU678" s="259"/>
      <c r="GMV678" s="394"/>
      <c r="GMW678" s="394"/>
      <c r="GMX678" s="270"/>
      <c r="GMY678" s="263"/>
      <c r="GMZ678" s="271"/>
      <c r="GNA678" s="271"/>
      <c r="GNB678" s="271"/>
      <c r="GNC678" s="271"/>
      <c r="GND678" s="271"/>
      <c r="GNE678" s="395"/>
      <c r="GNF678" s="259"/>
      <c r="GNG678" s="259"/>
      <c r="GNH678" s="394"/>
      <c r="GNI678" s="394"/>
      <c r="GNJ678" s="270"/>
      <c r="GNK678" s="263"/>
      <c r="GNL678" s="271"/>
      <c r="GNM678" s="271"/>
      <c r="GNN678" s="271"/>
      <c r="GNO678" s="271"/>
      <c r="GNP678" s="271"/>
      <c r="GNQ678" s="395"/>
      <c r="GNR678" s="259"/>
      <c r="GNS678" s="259"/>
      <c r="GNT678" s="394"/>
      <c r="GNU678" s="394"/>
      <c r="GNV678" s="270"/>
      <c r="GNW678" s="263"/>
      <c r="GNX678" s="271"/>
      <c r="GNY678" s="271"/>
      <c r="GNZ678" s="271"/>
      <c r="GOA678" s="271"/>
      <c r="GOB678" s="271"/>
      <c r="GOC678" s="395"/>
      <c r="GOD678" s="259"/>
      <c r="GOE678" s="259"/>
      <c r="GOF678" s="394"/>
      <c r="GOG678" s="394"/>
      <c r="GOH678" s="270"/>
      <c r="GOI678" s="263"/>
      <c r="GOJ678" s="271"/>
      <c r="GOK678" s="271"/>
      <c r="GOL678" s="271"/>
      <c r="GOM678" s="271"/>
      <c r="GON678" s="271"/>
      <c r="GOO678" s="395"/>
      <c r="GOP678" s="259"/>
      <c r="GOQ678" s="259"/>
      <c r="GOR678" s="394"/>
      <c r="GOS678" s="394"/>
      <c r="GOT678" s="270"/>
      <c r="GOU678" s="263"/>
      <c r="GOV678" s="271"/>
      <c r="GOW678" s="271"/>
      <c r="GOX678" s="271"/>
      <c r="GOY678" s="271"/>
      <c r="GOZ678" s="271"/>
      <c r="GPA678" s="395"/>
      <c r="GPB678" s="259"/>
      <c r="GPC678" s="259"/>
      <c r="GPD678" s="394"/>
      <c r="GPE678" s="394"/>
      <c r="GPF678" s="270"/>
      <c r="GPG678" s="263"/>
      <c r="GPH678" s="271"/>
      <c r="GPI678" s="271"/>
      <c r="GPJ678" s="271"/>
      <c r="GPK678" s="271"/>
      <c r="GPL678" s="271"/>
      <c r="GPM678" s="395"/>
      <c r="GPN678" s="259"/>
      <c r="GPO678" s="259"/>
      <c r="GPP678" s="394"/>
      <c r="GPQ678" s="394"/>
      <c r="GPR678" s="270"/>
      <c r="GPS678" s="263"/>
      <c r="GPT678" s="271"/>
      <c r="GPU678" s="271"/>
      <c r="GPV678" s="271"/>
      <c r="GPW678" s="271"/>
      <c r="GPX678" s="271"/>
      <c r="GPY678" s="395"/>
      <c r="GPZ678" s="259"/>
      <c r="GQA678" s="259"/>
      <c r="GQB678" s="394"/>
      <c r="GQC678" s="394"/>
      <c r="GQD678" s="270"/>
      <c r="GQE678" s="263"/>
      <c r="GQF678" s="271"/>
      <c r="GQG678" s="271"/>
      <c r="GQH678" s="271"/>
      <c r="GQI678" s="271"/>
      <c r="GQJ678" s="271"/>
      <c r="GQK678" s="395"/>
      <c r="GQL678" s="259"/>
      <c r="GQM678" s="259"/>
      <c r="GQN678" s="394"/>
      <c r="GQO678" s="394"/>
      <c r="GQP678" s="270"/>
      <c r="GQQ678" s="263"/>
      <c r="GQR678" s="271"/>
      <c r="GQS678" s="271"/>
      <c r="GQT678" s="271"/>
      <c r="GQU678" s="271"/>
      <c r="GQV678" s="271"/>
      <c r="GQW678" s="395"/>
      <c r="GQX678" s="259"/>
      <c r="GQY678" s="259"/>
      <c r="GQZ678" s="394"/>
      <c r="GRA678" s="394"/>
      <c r="GRB678" s="270"/>
      <c r="GRC678" s="263"/>
      <c r="GRD678" s="271"/>
      <c r="GRE678" s="271"/>
      <c r="GRF678" s="271"/>
      <c r="GRG678" s="271"/>
      <c r="GRH678" s="271"/>
      <c r="GRI678" s="395"/>
      <c r="GRJ678" s="259"/>
      <c r="GRK678" s="259"/>
      <c r="GRL678" s="394"/>
      <c r="GRM678" s="394"/>
      <c r="GRN678" s="270"/>
      <c r="GRO678" s="263"/>
      <c r="GRP678" s="271"/>
      <c r="GRQ678" s="271"/>
      <c r="GRR678" s="271"/>
      <c r="GRS678" s="271"/>
      <c r="GRT678" s="271"/>
      <c r="GRU678" s="395"/>
      <c r="GRV678" s="259"/>
      <c r="GRW678" s="259"/>
      <c r="GRX678" s="394"/>
      <c r="GRY678" s="394"/>
      <c r="GRZ678" s="270"/>
      <c r="GSA678" s="263"/>
      <c r="GSB678" s="271"/>
      <c r="GSC678" s="271"/>
      <c r="GSD678" s="271"/>
      <c r="GSE678" s="271"/>
      <c r="GSF678" s="271"/>
      <c r="GSG678" s="395"/>
      <c r="GSH678" s="259"/>
      <c r="GSI678" s="259"/>
      <c r="GSJ678" s="394"/>
      <c r="GSK678" s="394"/>
      <c r="GSL678" s="270"/>
      <c r="GSM678" s="263"/>
      <c r="GSN678" s="271"/>
      <c r="GSO678" s="271"/>
      <c r="GSP678" s="271"/>
      <c r="GSQ678" s="271"/>
      <c r="GSR678" s="271"/>
      <c r="GSS678" s="395"/>
      <c r="GST678" s="259"/>
      <c r="GSU678" s="259"/>
      <c r="GSV678" s="394"/>
      <c r="GSW678" s="394"/>
      <c r="GSX678" s="270"/>
      <c r="GSY678" s="263"/>
      <c r="GSZ678" s="271"/>
      <c r="GTA678" s="271"/>
      <c r="GTB678" s="271"/>
      <c r="GTC678" s="271"/>
      <c r="GTD678" s="271"/>
      <c r="GTE678" s="395"/>
      <c r="GTF678" s="259"/>
      <c r="GTG678" s="259"/>
      <c r="GTH678" s="394"/>
      <c r="GTI678" s="394"/>
      <c r="GTJ678" s="270"/>
      <c r="GTK678" s="263"/>
      <c r="GTL678" s="271"/>
      <c r="GTM678" s="271"/>
      <c r="GTN678" s="271"/>
      <c r="GTO678" s="271"/>
      <c r="GTP678" s="271"/>
      <c r="GTQ678" s="395"/>
      <c r="GTR678" s="259"/>
      <c r="GTS678" s="259"/>
      <c r="GTT678" s="394"/>
      <c r="GTU678" s="394"/>
      <c r="GTV678" s="270"/>
      <c r="GTW678" s="263"/>
      <c r="GTX678" s="271"/>
      <c r="GTY678" s="271"/>
      <c r="GTZ678" s="271"/>
      <c r="GUA678" s="271"/>
      <c r="GUB678" s="271"/>
      <c r="GUC678" s="395"/>
      <c r="GUD678" s="259"/>
      <c r="GUE678" s="259"/>
      <c r="GUF678" s="394"/>
      <c r="GUG678" s="394"/>
      <c r="GUH678" s="270"/>
      <c r="GUI678" s="263"/>
      <c r="GUJ678" s="271"/>
      <c r="GUK678" s="271"/>
      <c r="GUL678" s="271"/>
      <c r="GUM678" s="271"/>
      <c r="GUN678" s="271"/>
      <c r="GUO678" s="395"/>
      <c r="GUP678" s="259"/>
      <c r="GUQ678" s="259"/>
      <c r="GUR678" s="394"/>
      <c r="GUS678" s="394"/>
      <c r="GUT678" s="270"/>
      <c r="GUU678" s="263"/>
      <c r="GUV678" s="271"/>
      <c r="GUW678" s="271"/>
      <c r="GUX678" s="271"/>
      <c r="GUY678" s="271"/>
      <c r="GUZ678" s="271"/>
      <c r="GVA678" s="395"/>
      <c r="GVB678" s="259"/>
      <c r="GVC678" s="259"/>
      <c r="GVD678" s="394"/>
      <c r="GVE678" s="394"/>
      <c r="GVF678" s="270"/>
      <c r="GVG678" s="263"/>
      <c r="GVH678" s="271"/>
      <c r="GVI678" s="271"/>
      <c r="GVJ678" s="271"/>
      <c r="GVK678" s="271"/>
      <c r="GVL678" s="271"/>
      <c r="GVM678" s="395"/>
      <c r="GVN678" s="259"/>
      <c r="GVO678" s="259"/>
      <c r="GVP678" s="394"/>
      <c r="GVQ678" s="394"/>
      <c r="GVR678" s="270"/>
      <c r="GVS678" s="263"/>
      <c r="GVT678" s="271"/>
      <c r="GVU678" s="271"/>
      <c r="GVV678" s="271"/>
      <c r="GVW678" s="271"/>
      <c r="GVX678" s="271"/>
      <c r="GVY678" s="395"/>
      <c r="GVZ678" s="259"/>
      <c r="GWA678" s="259"/>
      <c r="GWB678" s="394"/>
      <c r="GWC678" s="394"/>
      <c r="GWD678" s="270"/>
      <c r="GWE678" s="263"/>
      <c r="GWF678" s="271"/>
      <c r="GWG678" s="271"/>
      <c r="GWH678" s="271"/>
      <c r="GWI678" s="271"/>
      <c r="GWJ678" s="271"/>
      <c r="GWK678" s="395"/>
      <c r="GWL678" s="259"/>
      <c r="GWM678" s="259"/>
      <c r="GWN678" s="394"/>
      <c r="GWO678" s="394"/>
      <c r="GWP678" s="270"/>
      <c r="GWQ678" s="263"/>
      <c r="GWR678" s="271"/>
      <c r="GWS678" s="271"/>
      <c r="GWT678" s="271"/>
      <c r="GWU678" s="271"/>
      <c r="GWV678" s="271"/>
      <c r="GWW678" s="395"/>
      <c r="GWX678" s="259"/>
      <c r="GWY678" s="259"/>
      <c r="GWZ678" s="394"/>
      <c r="GXA678" s="394"/>
      <c r="GXB678" s="270"/>
      <c r="GXC678" s="263"/>
      <c r="GXD678" s="271"/>
      <c r="GXE678" s="271"/>
      <c r="GXF678" s="271"/>
      <c r="GXG678" s="271"/>
      <c r="GXH678" s="271"/>
      <c r="GXI678" s="395"/>
      <c r="GXJ678" s="259"/>
      <c r="GXK678" s="259"/>
      <c r="GXL678" s="394"/>
      <c r="GXM678" s="394"/>
      <c r="GXN678" s="270"/>
      <c r="GXO678" s="263"/>
      <c r="GXP678" s="271"/>
      <c r="GXQ678" s="271"/>
      <c r="GXR678" s="271"/>
      <c r="GXS678" s="271"/>
      <c r="GXT678" s="271"/>
      <c r="GXU678" s="395"/>
      <c r="GXV678" s="259"/>
      <c r="GXW678" s="259"/>
      <c r="GXX678" s="394"/>
      <c r="GXY678" s="394"/>
      <c r="GXZ678" s="270"/>
      <c r="GYA678" s="263"/>
      <c r="GYB678" s="271"/>
      <c r="GYC678" s="271"/>
      <c r="GYD678" s="271"/>
      <c r="GYE678" s="271"/>
      <c r="GYF678" s="271"/>
      <c r="GYG678" s="395"/>
      <c r="GYH678" s="259"/>
      <c r="GYI678" s="259"/>
      <c r="GYJ678" s="394"/>
      <c r="GYK678" s="394"/>
      <c r="GYL678" s="270"/>
      <c r="GYM678" s="263"/>
      <c r="GYN678" s="271"/>
      <c r="GYO678" s="271"/>
      <c r="GYP678" s="271"/>
      <c r="GYQ678" s="271"/>
      <c r="GYR678" s="271"/>
      <c r="GYS678" s="395"/>
      <c r="GYT678" s="259"/>
      <c r="GYU678" s="259"/>
      <c r="GYV678" s="394"/>
      <c r="GYW678" s="394"/>
      <c r="GYX678" s="270"/>
      <c r="GYY678" s="263"/>
      <c r="GYZ678" s="271"/>
      <c r="GZA678" s="271"/>
      <c r="GZB678" s="271"/>
      <c r="GZC678" s="271"/>
      <c r="GZD678" s="271"/>
      <c r="GZE678" s="395"/>
      <c r="GZF678" s="259"/>
      <c r="GZG678" s="259"/>
      <c r="GZH678" s="394"/>
      <c r="GZI678" s="394"/>
      <c r="GZJ678" s="270"/>
      <c r="GZK678" s="263"/>
      <c r="GZL678" s="271"/>
      <c r="GZM678" s="271"/>
      <c r="GZN678" s="271"/>
      <c r="GZO678" s="271"/>
      <c r="GZP678" s="271"/>
      <c r="GZQ678" s="395"/>
      <c r="GZR678" s="259"/>
      <c r="GZS678" s="259"/>
      <c r="GZT678" s="394"/>
      <c r="GZU678" s="394"/>
      <c r="GZV678" s="270"/>
      <c r="GZW678" s="263"/>
      <c r="GZX678" s="271"/>
      <c r="GZY678" s="271"/>
      <c r="GZZ678" s="271"/>
      <c r="HAA678" s="271"/>
      <c r="HAB678" s="271"/>
      <c r="HAC678" s="395"/>
      <c r="HAD678" s="259"/>
      <c r="HAE678" s="259"/>
      <c r="HAF678" s="394"/>
      <c r="HAG678" s="394"/>
      <c r="HAH678" s="270"/>
      <c r="HAI678" s="263"/>
      <c r="HAJ678" s="271"/>
      <c r="HAK678" s="271"/>
      <c r="HAL678" s="271"/>
      <c r="HAM678" s="271"/>
      <c r="HAN678" s="271"/>
      <c r="HAO678" s="395"/>
      <c r="HAP678" s="259"/>
      <c r="HAQ678" s="259"/>
      <c r="HAR678" s="394"/>
      <c r="HAS678" s="394"/>
      <c r="HAT678" s="270"/>
      <c r="HAU678" s="263"/>
      <c r="HAV678" s="271"/>
      <c r="HAW678" s="271"/>
      <c r="HAX678" s="271"/>
      <c r="HAY678" s="271"/>
      <c r="HAZ678" s="271"/>
      <c r="HBA678" s="395"/>
      <c r="HBB678" s="259"/>
      <c r="HBC678" s="259"/>
      <c r="HBD678" s="394"/>
      <c r="HBE678" s="394"/>
      <c r="HBF678" s="270"/>
      <c r="HBG678" s="263"/>
      <c r="HBH678" s="271"/>
      <c r="HBI678" s="271"/>
      <c r="HBJ678" s="271"/>
      <c r="HBK678" s="271"/>
      <c r="HBL678" s="271"/>
      <c r="HBM678" s="395"/>
      <c r="HBN678" s="259"/>
      <c r="HBO678" s="259"/>
      <c r="HBP678" s="394"/>
      <c r="HBQ678" s="394"/>
      <c r="HBR678" s="270"/>
      <c r="HBS678" s="263"/>
      <c r="HBT678" s="271"/>
      <c r="HBU678" s="271"/>
      <c r="HBV678" s="271"/>
      <c r="HBW678" s="271"/>
      <c r="HBX678" s="271"/>
      <c r="HBY678" s="395"/>
      <c r="HBZ678" s="259"/>
      <c r="HCA678" s="259"/>
      <c r="HCB678" s="394"/>
      <c r="HCC678" s="394"/>
      <c r="HCD678" s="270"/>
      <c r="HCE678" s="263"/>
      <c r="HCF678" s="271"/>
      <c r="HCG678" s="271"/>
      <c r="HCH678" s="271"/>
      <c r="HCI678" s="271"/>
      <c r="HCJ678" s="271"/>
      <c r="HCK678" s="395"/>
      <c r="HCL678" s="259"/>
      <c r="HCM678" s="259"/>
      <c r="HCN678" s="394"/>
      <c r="HCO678" s="394"/>
      <c r="HCP678" s="270"/>
      <c r="HCQ678" s="263"/>
      <c r="HCR678" s="271"/>
      <c r="HCS678" s="271"/>
      <c r="HCT678" s="271"/>
      <c r="HCU678" s="271"/>
      <c r="HCV678" s="271"/>
      <c r="HCW678" s="395"/>
      <c r="HCX678" s="259"/>
      <c r="HCY678" s="259"/>
      <c r="HCZ678" s="394"/>
      <c r="HDA678" s="394"/>
      <c r="HDB678" s="270"/>
      <c r="HDC678" s="263"/>
      <c r="HDD678" s="271"/>
      <c r="HDE678" s="271"/>
      <c r="HDF678" s="271"/>
      <c r="HDG678" s="271"/>
      <c r="HDH678" s="271"/>
      <c r="HDI678" s="395"/>
      <c r="HDJ678" s="259"/>
      <c r="HDK678" s="259"/>
      <c r="HDL678" s="394"/>
      <c r="HDM678" s="394"/>
      <c r="HDN678" s="270"/>
      <c r="HDO678" s="263"/>
      <c r="HDP678" s="271"/>
      <c r="HDQ678" s="271"/>
      <c r="HDR678" s="271"/>
      <c r="HDS678" s="271"/>
      <c r="HDT678" s="271"/>
      <c r="HDU678" s="395"/>
      <c r="HDV678" s="259"/>
      <c r="HDW678" s="259"/>
      <c r="HDX678" s="394"/>
      <c r="HDY678" s="394"/>
      <c r="HDZ678" s="270"/>
      <c r="HEA678" s="263"/>
      <c r="HEB678" s="271"/>
      <c r="HEC678" s="271"/>
      <c r="HED678" s="271"/>
      <c r="HEE678" s="271"/>
      <c r="HEF678" s="271"/>
      <c r="HEG678" s="395"/>
      <c r="HEH678" s="259"/>
      <c r="HEI678" s="259"/>
      <c r="HEJ678" s="394"/>
      <c r="HEK678" s="394"/>
      <c r="HEL678" s="270"/>
      <c r="HEM678" s="263"/>
      <c r="HEN678" s="271"/>
      <c r="HEO678" s="271"/>
      <c r="HEP678" s="271"/>
      <c r="HEQ678" s="271"/>
      <c r="HER678" s="271"/>
      <c r="HES678" s="395"/>
      <c r="HET678" s="259"/>
      <c r="HEU678" s="259"/>
      <c r="HEV678" s="394"/>
      <c r="HEW678" s="394"/>
      <c r="HEX678" s="270"/>
      <c r="HEY678" s="263"/>
      <c r="HEZ678" s="271"/>
      <c r="HFA678" s="271"/>
      <c r="HFB678" s="271"/>
      <c r="HFC678" s="271"/>
      <c r="HFD678" s="271"/>
      <c r="HFE678" s="395"/>
      <c r="HFF678" s="259"/>
      <c r="HFG678" s="259"/>
      <c r="HFH678" s="394"/>
      <c r="HFI678" s="394"/>
      <c r="HFJ678" s="270"/>
      <c r="HFK678" s="263"/>
      <c r="HFL678" s="271"/>
      <c r="HFM678" s="271"/>
      <c r="HFN678" s="271"/>
      <c r="HFO678" s="271"/>
      <c r="HFP678" s="271"/>
      <c r="HFQ678" s="395"/>
      <c r="HFR678" s="259"/>
      <c r="HFS678" s="259"/>
      <c r="HFT678" s="394"/>
      <c r="HFU678" s="394"/>
      <c r="HFV678" s="270"/>
      <c r="HFW678" s="263"/>
      <c r="HFX678" s="271"/>
      <c r="HFY678" s="271"/>
      <c r="HFZ678" s="271"/>
      <c r="HGA678" s="271"/>
      <c r="HGB678" s="271"/>
      <c r="HGC678" s="395"/>
      <c r="HGD678" s="259"/>
      <c r="HGE678" s="259"/>
      <c r="HGF678" s="394"/>
      <c r="HGG678" s="394"/>
      <c r="HGH678" s="270"/>
      <c r="HGI678" s="263"/>
      <c r="HGJ678" s="271"/>
      <c r="HGK678" s="271"/>
      <c r="HGL678" s="271"/>
      <c r="HGM678" s="271"/>
      <c r="HGN678" s="271"/>
      <c r="HGO678" s="395"/>
      <c r="HGP678" s="259"/>
      <c r="HGQ678" s="259"/>
      <c r="HGR678" s="394"/>
      <c r="HGS678" s="394"/>
      <c r="HGT678" s="270"/>
      <c r="HGU678" s="263"/>
      <c r="HGV678" s="271"/>
      <c r="HGW678" s="271"/>
      <c r="HGX678" s="271"/>
      <c r="HGY678" s="271"/>
      <c r="HGZ678" s="271"/>
      <c r="HHA678" s="395"/>
      <c r="HHB678" s="259"/>
      <c r="HHC678" s="259"/>
      <c r="HHD678" s="394"/>
      <c r="HHE678" s="394"/>
      <c r="HHF678" s="270"/>
      <c r="HHG678" s="263"/>
      <c r="HHH678" s="271"/>
      <c r="HHI678" s="271"/>
      <c r="HHJ678" s="271"/>
      <c r="HHK678" s="271"/>
      <c r="HHL678" s="271"/>
      <c r="HHM678" s="395"/>
      <c r="HHN678" s="259"/>
      <c r="HHO678" s="259"/>
      <c r="HHP678" s="394"/>
      <c r="HHQ678" s="394"/>
      <c r="HHR678" s="270"/>
      <c r="HHS678" s="263"/>
      <c r="HHT678" s="271"/>
      <c r="HHU678" s="271"/>
      <c r="HHV678" s="271"/>
      <c r="HHW678" s="271"/>
      <c r="HHX678" s="271"/>
      <c r="HHY678" s="395"/>
      <c r="HHZ678" s="259"/>
      <c r="HIA678" s="259"/>
      <c r="HIB678" s="394"/>
      <c r="HIC678" s="394"/>
      <c r="HID678" s="270"/>
      <c r="HIE678" s="263"/>
      <c r="HIF678" s="271"/>
      <c r="HIG678" s="271"/>
      <c r="HIH678" s="271"/>
      <c r="HII678" s="271"/>
      <c r="HIJ678" s="271"/>
      <c r="HIK678" s="395"/>
      <c r="HIL678" s="259"/>
      <c r="HIM678" s="259"/>
      <c r="HIN678" s="394"/>
      <c r="HIO678" s="394"/>
      <c r="HIP678" s="270"/>
      <c r="HIQ678" s="263"/>
      <c r="HIR678" s="271"/>
      <c r="HIS678" s="271"/>
      <c r="HIT678" s="271"/>
      <c r="HIU678" s="271"/>
      <c r="HIV678" s="271"/>
      <c r="HIW678" s="395"/>
      <c r="HIX678" s="259"/>
      <c r="HIY678" s="259"/>
      <c r="HIZ678" s="394"/>
      <c r="HJA678" s="394"/>
      <c r="HJB678" s="270"/>
      <c r="HJC678" s="263"/>
      <c r="HJD678" s="271"/>
      <c r="HJE678" s="271"/>
      <c r="HJF678" s="271"/>
      <c r="HJG678" s="271"/>
      <c r="HJH678" s="271"/>
      <c r="HJI678" s="395"/>
      <c r="HJJ678" s="259"/>
      <c r="HJK678" s="259"/>
      <c r="HJL678" s="394"/>
      <c r="HJM678" s="394"/>
      <c r="HJN678" s="270"/>
      <c r="HJO678" s="263"/>
      <c r="HJP678" s="271"/>
      <c r="HJQ678" s="271"/>
      <c r="HJR678" s="271"/>
      <c r="HJS678" s="271"/>
      <c r="HJT678" s="271"/>
      <c r="HJU678" s="395"/>
      <c r="HJV678" s="259"/>
      <c r="HJW678" s="259"/>
      <c r="HJX678" s="394"/>
      <c r="HJY678" s="394"/>
      <c r="HJZ678" s="270"/>
      <c r="HKA678" s="263"/>
      <c r="HKB678" s="271"/>
      <c r="HKC678" s="271"/>
      <c r="HKD678" s="271"/>
      <c r="HKE678" s="271"/>
      <c r="HKF678" s="271"/>
      <c r="HKG678" s="395"/>
      <c r="HKH678" s="259"/>
      <c r="HKI678" s="259"/>
      <c r="HKJ678" s="394"/>
      <c r="HKK678" s="394"/>
      <c r="HKL678" s="270"/>
      <c r="HKM678" s="263"/>
      <c r="HKN678" s="271"/>
      <c r="HKO678" s="271"/>
      <c r="HKP678" s="271"/>
      <c r="HKQ678" s="271"/>
      <c r="HKR678" s="271"/>
      <c r="HKS678" s="395"/>
      <c r="HKT678" s="259"/>
      <c r="HKU678" s="259"/>
      <c r="HKV678" s="394"/>
      <c r="HKW678" s="394"/>
      <c r="HKX678" s="270"/>
      <c r="HKY678" s="263"/>
      <c r="HKZ678" s="271"/>
      <c r="HLA678" s="271"/>
      <c r="HLB678" s="271"/>
      <c r="HLC678" s="271"/>
      <c r="HLD678" s="271"/>
      <c r="HLE678" s="395"/>
      <c r="HLF678" s="259"/>
      <c r="HLG678" s="259"/>
      <c r="HLH678" s="394"/>
      <c r="HLI678" s="394"/>
      <c r="HLJ678" s="270"/>
      <c r="HLK678" s="263"/>
      <c r="HLL678" s="271"/>
      <c r="HLM678" s="271"/>
      <c r="HLN678" s="271"/>
      <c r="HLO678" s="271"/>
      <c r="HLP678" s="271"/>
      <c r="HLQ678" s="395"/>
      <c r="HLR678" s="259"/>
      <c r="HLS678" s="259"/>
      <c r="HLT678" s="394"/>
      <c r="HLU678" s="394"/>
      <c r="HLV678" s="270"/>
      <c r="HLW678" s="263"/>
      <c r="HLX678" s="271"/>
      <c r="HLY678" s="271"/>
      <c r="HLZ678" s="271"/>
      <c r="HMA678" s="271"/>
      <c r="HMB678" s="271"/>
      <c r="HMC678" s="395"/>
      <c r="HMD678" s="259"/>
      <c r="HME678" s="259"/>
      <c r="HMF678" s="394"/>
      <c r="HMG678" s="394"/>
      <c r="HMH678" s="270"/>
      <c r="HMI678" s="263"/>
      <c r="HMJ678" s="271"/>
      <c r="HMK678" s="271"/>
      <c r="HML678" s="271"/>
      <c r="HMM678" s="271"/>
      <c r="HMN678" s="271"/>
      <c r="HMO678" s="395"/>
      <c r="HMP678" s="259"/>
      <c r="HMQ678" s="259"/>
      <c r="HMR678" s="394"/>
      <c r="HMS678" s="394"/>
      <c r="HMT678" s="270"/>
      <c r="HMU678" s="263"/>
      <c r="HMV678" s="271"/>
      <c r="HMW678" s="271"/>
      <c r="HMX678" s="271"/>
      <c r="HMY678" s="271"/>
      <c r="HMZ678" s="271"/>
      <c r="HNA678" s="395"/>
      <c r="HNB678" s="259"/>
      <c r="HNC678" s="259"/>
      <c r="HND678" s="394"/>
      <c r="HNE678" s="394"/>
      <c r="HNF678" s="270"/>
      <c r="HNG678" s="263"/>
      <c r="HNH678" s="271"/>
      <c r="HNI678" s="271"/>
      <c r="HNJ678" s="271"/>
      <c r="HNK678" s="271"/>
      <c r="HNL678" s="271"/>
      <c r="HNM678" s="395"/>
      <c r="HNN678" s="259"/>
      <c r="HNO678" s="259"/>
      <c r="HNP678" s="394"/>
      <c r="HNQ678" s="394"/>
      <c r="HNR678" s="270"/>
      <c r="HNS678" s="263"/>
      <c r="HNT678" s="271"/>
      <c r="HNU678" s="271"/>
      <c r="HNV678" s="271"/>
      <c r="HNW678" s="271"/>
      <c r="HNX678" s="271"/>
      <c r="HNY678" s="395"/>
      <c r="HNZ678" s="259"/>
      <c r="HOA678" s="259"/>
      <c r="HOB678" s="394"/>
      <c r="HOC678" s="394"/>
      <c r="HOD678" s="270"/>
      <c r="HOE678" s="263"/>
      <c r="HOF678" s="271"/>
      <c r="HOG678" s="271"/>
      <c r="HOH678" s="271"/>
      <c r="HOI678" s="271"/>
      <c r="HOJ678" s="271"/>
      <c r="HOK678" s="395"/>
      <c r="HOL678" s="259"/>
      <c r="HOM678" s="259"/>
      <c r="HON678" s="394"/>
      <c r="HOO678" s="394"/>
      <c r="HOP678" s="270"/>
      <c r="HOQ678" s="263"/>
      <c r="HOR678" s="271"/>
      <c r="HOS678" s="271"/>
      <c r="HOT678" s="271"/>
      <c r="HOU678" s="271"/>
      <c r="HOV678" s="271"/>
      <c r="HOW678" s="395"/>
      <c r="HOX678" s="259"/>
      <c r="HOY678" s="259"/>
      <c r="HOZ678" s="394"/>
      <c r="HPA678" s="394"/>
      <c r="HPB678" s="270"/>
      <c r="HPC678" s="263"/>
      <c r="HPD678" s="271"/>
      <c r="HPE678" s="271"/>
      <c r="HPF678" s="271"/>
      <c r="HPG678" s="271"/>
      <c r="HPH678" s="271"/>
      <c r="HPI678" s="395"/>
      <c r="HPJ678" s="259"/>
      <c r="HPK678" s="259"/>
      <c r="HPL678" s="394"/>
      <c r="HPM678" s="394"/>
      <c r="HPN678" s="270"/>
      <c r="HPO678" s="263"/>
      <c r="HPP678" s="271"/>
      <c r="HPQ678" s="271"/>
      <c r="HPR678" s="271"/>
      <c r="HPS678" s="271"/>
      <c r="HPT678" s="271"/>
      <c r="HPU678" s="395"/>
      <c r="HPV678" s="259"/>
      <c r="HPW678" s="259"/>
      <c r="HPX678" s="394"/>
      <c r="HPY678" s="394"/>
      <c r="HPZ678" s="270"/>
      <c r="HQA678" s="263"/>
      <c r="HQB678" s="271"/>
      <c r="HQC678" s="271"/>
      <c r="HQD678" s="271"/>
      <c r="HQE678" s="271"/>
      <c r="HQF678" s="271"/>
      <c r="HQG678" s="395"/>
      <c r="HQH678" s="259"/>
      <c r="HQI678" s="259"/>
      <c r="HQJ678" s="394"/>
      <c r="HQK678" s="394"/>
      <c r="HQL678" s="270"/>
      <c r="HQM678" s="263"/>
      <c r="HQN678" s="271"/>
      <c r="HQO678" s="271"/>
      <c r="HQP678" s="271"/>
      <c r="HQQ678" s="271"/>
      <c r="HQR678" s="271"/>
      <c r="HQS678" s="395"/>
      <c r="HQT678" s="259"/>
      <c r="HQU678" s="259"/>
      <c r="HQV678" s="394"/>
      <c r="HQW678" s="394"/>
      <c r="HQX678" s="270"/>
      <c r="HQY678" s="263"/>
      <c r="HQZ678" s="271"/>
      <c r="HRA678" s="271"/>
      <c r="HRB678" s="271"/>
      <c r="HRC678" s="271"/>
      <c r="HRD678" s="271"/>
      <c r="HRE678" s="395"/>
      <c r="HRF678" s="259"/>
      <c r="HRG678" s="259"/>
      <c r="HRH678" s="394"/>
      <c r="HRI678" s="394"/>
      <c r="HRJ678" s="270"/>
      <c r="HRK678" s="263"/>
      <c r="HRL678" s="271"/>
      <c r="HRM678" s="271"/>
      <c r="HRN678" s="271"/>
      <c r="HRO678" s="271"/>
      <c r="HRP678" s="271"/>
      <c r="HRQ678" s="395"/>
      <c r="HRR678" s="259"/>
      <c r="HRS678" s="259"/>
      <c r="HRT678" s="394"/>
      <c r="HRU678" s="394"/>
      <c r="HRV678" s="270"/>
      <c r="HRW678" s="263"/>
      <c r="HRX678" s="271"/>
      <c r="HRY678" s="271"/>
      <c r="HRZ678" s="271"/>
      <c r="HSA678" s="271"/>
      <c r="HSB678" s="271"/>
      <c r="HSC678" s="395"/>
      <c r="HSD678" s="259"/>
      <c r="HSE678" s="259"/>
      <c r="HSF678" s="394"/>
      <c r="HSG678" s="394"/>
      <c r="HSH678" s="270"/>
      <c r="HSI678" s="263"/>
      <c r="HSJ678" s="271"/>
      <c r="HSK678" s="271"/>
      <c r="HSL678" s="271"/>
      <c r="HSM678" s="271"/>
      <c r="HSN678" s="271"/>
      <c r="HSO678" s="395"/>
      <c r="HSP678" s="259"/>
      <c r="HSQ678" s="259"/>
      <c r="HSR678" s="394"/>
      <c r="HSS678" s="394"/>
      <c r="HST678" s="270"/>
      <c r="HSU678" s="263"/>
      <c r="HSV678" s="271"/>
      <c r="HSW678" s="271"/>
      <c r="HSX678" s="271"/>
      <c r="HSY678" s="271"/>
      <c r="HSZ678" s="271"/>
      <c r="HTA678" s="395"/>
      <c r="HTB678" s="259"/>
      <c r="HTC678" s="259"/>
      <c r="HTD678" s="394"/>
      <c r="HTE678" s="394"/>
      <c r="HTF678" s="270"/>
      <c r="HTG678" s="263"/>
      <c r="HTH678" s="271"/>
      <c r="HTI678" s="271"/>
      <c r="HTJ678" s="271"/>
      <c r="HTK678" s="271"/>
      <c r="HTL678" s="271"/>
      <c r="HTM678" s="395"/>
      <c r="HTN678" s="259"/>
      <c r="HTO678" s="259"/>
      <c r="HTP678" s="394"/>
      <c r="HTQ678" s="394"/>
      <c r="HTR678" s="270"/>
      <c r="HTS678" s="263"/>
      <c r="HTT678" s="271"/>
      <c r="HTU678" s="271"/>
      <c r="HTV678" s="271"/>
      <c r="HTW678" s="271"/>
      <c r="HTX678" s="271"/>
      <c r="HTY678" s="395"/>
      <c r="HTZ678" s="259"/>
      <c r="HUA678" s="259"/>
      <c r="HUB678" s="394"/>
      <c r="HUC678" s="394"/>
      <c r="HUD678" s="270"/>
      <c r="HUE678" s="263"/>
      <c r="HUF678" s="271"/>
      <c r="HUG678" s="271"/>
      <c r="HUH678" s="271"/>
      <c r="HUI678" s="271"/>
      <c r="HUJ678" s="271"/>
      <c r="HUK678" s="395"/>
      <c r="HUL678" s="259"/>
      <c r="HUM678" s="259"/>
      <c r="HUN678" s="394"/>
      <c r="HUO678" s="394"/>
      <c r="HUP678" s="270"/>
      <c r="HUQ678" s="263"/>
      <c r="HUR678" s="271"/>
      <c r="HUS678" s="271"/>
      <c r="HUT678" s="271"/>
      <c r="HUU678" s="271"/>
      <c r="HUV678" s="271"/>
      <c r="HUW678" s="395"/>
      <c r="HUX678" s="259"/>
      <c r="HUY678" s="259"/>
      <c r="HUZ678" s="394"/>
      <c r="HVA678" s="394"/>
      <c r="HVB678" s="270"/>
      <c r="HVC678" s="263"/>
      <c r="HVD678" s="271"/>
      <c r="HVE678" s="271"/>
      <c r="HVF678" s="271"/>
      <c r="HVG678" s="271"/>
      <c r="HVH678" s="271"/>
      <c r="HVI678" s="395"/>
      <c r="HVJ678" s="259"/>
      <c r="HVK678" s="259"/>
      <c r="HVL678" s="394"/>
      <c r="HVM678" s="394"/>
      <c r="HVN678" s="270"/>
      <c r="HVO678" s="263"/>
      <c r="HVP678" s="271"/>
      <c r="HVQ678" s="271"/>
      <c r="HVR678" s="271"/>
      <c r="HVS678" s="271"/>
      <c r="HVT678" s="271"/>
      <c r="HVU678" s="395"/>
      <c r="HVV678" s="259"/>
      <c r="HVW678" s="259"/>
      <c r="HVX678" s="394"/>
      <c r="HVY678" s="394"/>
      <c r="HVZ678" s="270"/>
      <c r="HWA678" s="263"/>
      <c r="HWB678" s="271"/>
      <c r="HWC678" s="271"/>
      <c r="HWD678" s="271"/>
      <c r="HWE678" s="271"/>
      <c r="HWF678" s="271"/>
      <c r="HWG678" s="395"/>
      <c r="HWH678" s="259"/>
      <c r="HWI678" s="259"/>
      <c r="HWJ678" s="394"/>
      <c r="HWK678" s="394"/>
      <c r="HWL678" s="270"/>
      <c r="HWM678" s="263"/>
      <c r="HWN678" s="271"/>
      <c r="HWO678" s="271"/>
      <c r="HWP678" s="271"/>
      <c r="HWQ678" s="271"/>
      <c r="HWR678" s="271"/>
      <c r="HWS678" s="395"/>
      <c r="HWT678" s="259"/>
      <c r="HWU678" s="259"/>
      <c r="HWV678" s="394"/>
      <c r="HWW678" s="394"/>
      <c r="HWX678" s="270"/>
      <c r="HWY678" s="263"/>
      <c r="HWZ678" s="271"/>
      <c r="HXA678" s="271"/>
      <c r="HXB678" s="271"/>
      <c r="HXC678" s="271"/>
      <c r="HXD678" s="271"/>
      <c r="HXE678" s="395"/>
      <c r="HXF678" s="259"/>
      <c r="HXG678" s="259"/>
      <c r="HXH678" s="394"/>
      <c r="HXI678" s="394"/>
      <c r="HXJ678" s="270"/>
      <c r="HXK678" s="263"/>
      <c r="HXL678" s="271"/>
      <c r="HXM678" s="271"/>
      <c r="HXN678" s="271"/>
      <c r="HXO678" s="271"/>
      <c r="HXP678" s="271"/>
      <c r="HXQ678" s="395"/>
      <c r="HXR678" s="259"/>
      <c r="HXS678" s="259"/>
      <c r="HXT678" s="394"/>
      <c r="HXU678" s="394"/>
      <c r="HXV678" s="270"/>
      <c r="HXW678" s="263"/>
      <c r="HXX678" s="271"/>
      <c r="HXY678" s="271"/>
      <c r="HXZ678" s="271"/>
      <c r="HYA678" s="271"/>
      <c r="HYB678" s="271"/>
      <c r="HYC678" s="395"/>
      <c r="HYD678" s="259"/>
      <c r="HYE678" s="259"/>
      <c r="HYF678" s="394"/>
      <c r="HYG678" s="394"/>
      <c r="HYH678" s="270"/>
      <c r="HYI678" s="263"/>
      <c r="HYJ678" s="271"/>
      <c r="HYK678" s="271"/>
      <c r="HYL678" s="271"/>
      <c r="HYM678" s="271"/>
      <c r="HYN678" s="271"/>
      <c r="HYO678" s="395"/>
      <c r="HYP678" s="259"/>
      <c r="HYQ678" s="259"/>
      <c r="HYR678" s="394"/>
      <c r="HYS678" s="394"/>
      <c r="HYT678" s="270"/>
      <c r="HYU678" s="263"/>
      <c r="HYV678" s="271"/>
      <c r="HYW678" s="271"/>
      <c r="HYX678" s="271"/>
      <c r="HYY678" s="271"/>
      <c r="HYZ678" s="271"/>
      <c r="HZA678" s="395"/>
      <c r="HZB678" s="259"/>
      <c r="HZC678" s="259"/>
      <c r="HZD678" s="394"/>
      <c r="HZE678" s="394"/>
      <c r="HZF678" s="270"/>
      <c r="HZG678" s="263"/>
      <c r="HZH678" s="271"/>
      <c r="HZI678" s="271"/>
      <c r="HZJ678" s="271"/>
      <c r="HZK678" s="271"/>
      <c r="HZL678" s="271"/>
      <c r="HZM678" s="395"/>
      <c r="HZN678" s="259"/>
      <c r="HZO678" s="259"/>
      <c r="HZP678" s="394"/>
      <c r="HZQ678" s="394"/>
      <c r="HZR678" s="270"/>
      <c r="HZS678" s="263"/>
      <c r="HZT678" s="271"/>
      <c r="HZU678" s="271"/>
      <c r="HZV678" s="271"/>
      <c r="HZW678" s="271"/>
      <c r="HZX678" s="271"/>
      <c r="HZY678" s="395"/>
      <c r="HZZ678" s="259"/>
      <c r="IAA678" s="259"/>
      <c r="IAB678" s="394"/>
      <c r="IAC678" s="394"/>
      <c r="IAD678" s="270"/>
      <c r="IAE678" s="263"/>
      <c r="IAF678" s="271"/>
      <c r="IAG678" s="271"/>
      <c r="IAH678" s="271"/>
      <c r="IAI678" s="271"/>
      <c r="IAJ678" s="271"/>
      <c r="IAK678" s="395"/>
      <c r="IAL678" s="259"/>
      <c r="IAM678" s="259"/>
      <c r="IAN678" s="394"/>
      <c r="IAO678" s="394"/>
      <c r="IAP678" s="270"/>
      <c r="IAQ678" s="263"/>
      <c r="IAR678" s="271"/>
      <c r="IAS678" s="271"/>
      <c r="IAT678" s="271"/>
      <c r="IAU678" s="271"/>
      <c r="IAV678" s="271"/>
      <c r="IAW678" s="395"/>
      <c r="IAX678" s="259"/>
      <c r="IAY678" s="259"/>
      <c r="IAZ678" s="394"/>
      <c r="IBA678" s="394"/>
      <c r="IBB678" s="270"/>
      <c r="IBC678" s="263"/>
      <c r="IBD678" s="271"/>
      <c r="IBE678" s="271"/>
      <c r="IBF678" s="271"/>
      <c r="IBG678" s="271"/>
      <c r="IBH678" s="271"/>
      <c r="IBI678" s="395"/>
      <c r="IBJ678" s="259"/>
      <c r="IBK678" s="259"/>
      <c r="IBL678" s="394"/>
      <c r="IBM678" s="394"/>
      <c r="IBN678" s="270"/>
      <c r="IBO678" s="263"/>
      <c r="IBP678" s="271"/>
      <c r="IBQ678" s="271"/>
      <c r="IBR678" s="271"/>
      <c r="IBS678" s="271"/>
      <c r="IBT678" s="271"/>
      <c r="IBU678" s="395"/>
      <c r="IBV678" s="259"/>
      <c r="IBW678" s="259"/>
      <c r="IBX678" s="394"/>
      <c r="IBY678" s="394"/>
      <c r="IBZ678" s="270"/>
      <c r="ICA678" s="263"/>
      <c r="ICB678" s="271"/>
      <c r="ICC678" s="271"/>
      <c r="ICD678" s="271"/>
      <c r="ICE678" s="271"/>
      <c r="ICF678" s="271"/>
      <c r="ICG678" s="395"/>
      <c r="ICH678" s="259"/>
      <c r="ICI678" s="259"/>
      <c r="ICJ678" s="394"/>
      <c r="ICK678" s="394"/>
      <c r="ICL678" s="270"/>
      <c r="ICM678" s="263"/>
      <c r="ICN678" s="271"/>
      <c r="ICO678" s="271"/>
      <c r="ICP678" s="271"/>
      <c r="ICQ678" s="271"/>
      <c r="ICR678" s="271"/>
      <c r="ICS678" s="395"/>
      <c r="ICT678" s="259"/>
      <c r="ICU678" s="259"/>
      <c r="ICV678" s="394"/>
      <c r="ICW678" s="394"/>
      <c r="ICX678" s="270"/>
      <c r="ICY678" s="263"/>
      <c r="ICZ678" s="271"/>
      <c r="IDA678" s="271"/>
      <c r="IDB678" s="271"/>
      <c r="IDC678" s="271"/>
      <c r="IDD678" s="271"/>
      <c r="IDE678" s="395"/>
      <c r="IDF678" s="259"/>
      <c r="IDG678" s="259"/>
      <c r="IDH678" s="394"/>
      <c r="IDI678" s="394"/>
      <c r="IDJ678" s="270"/>
      <c r="IDK678" s="263"/>
      <c r="IDL678" s="271"/>
      <c r="IDM678" s="271"/>
      <c r="IDN678" s="271"/>
      <c r="IDO678" s="271"/>
      <c r="IDP678" s="271"/>
      <c r="IDQ678" s="395"/>
      <c r="IDR678" s="259"/>
      <c r="IDS678" s="259"/>
      <c r="IDT678" s="394"/>
      <c r="IDU678" s="394"/>
      <c r="IDV678" s="270"/>
      <c r="IDW678" s="263"/>
      <c r="IDX678" s="271"/>
      <c r="IDY678" s="271"/>
      <c r="IDZ678" s="271"/>
      <c r="IEA678" s="271"/>
      <c r="IEB678" s="271"/>
      <c r="IEC678" s="395"/>
      <c r="IED678" s="259"/>
      <c r="IEE678" s="259"/>
      <c r="IEF678" s="394"/>
      <c r="IEG678" s="394"/>
      <c r="IEH678" s="270"/>
      <c r="IEI678" s="263"/>
      <c r="IEJ678" s="271"/>
      <c r="IEK678" s="271"/>
      <c r="IEL678" s="271"/>
      <c r="IEM678" s="271"/>
      <c r="IEN678" s="271"/>
      <c r="IEO678" s="395"/>
      <c r="IEP678" s="259"/>
      <c r="IEQ678" s="259"/>
      <c r="IER678" s="394"/>
      <c r="IES678" s="394"/>
      <c r="IET678" s="270"/>
      <c r="IEU678" s="263"/>
      <c r="IEV678" s="271"/>
      <c r="IEW678" s="271"/>
      <c r="IEX678" s="271"/>
      <c r="IEY678" s="271"/>
      <c r="IEZ678" s="271"/>
      <c r="IFA678" s="395"/>
      <c r="IFB678" s="259"/>
      <c r="IFC678" s="259"/>
      <c r="IFD678" s="394"/>
      <c r="IFE678" s="394"/>
      <c r="IFF678" s="270"/>
      <c r="IFG678" s="263"/>
      <c r="IFH678" s="271"/>
      <c r="IFI678" s="271"/>
      <c r="IFJ678" s="271"/>
      <c r="IFK678" s="271"/>
      <c r="IFL678" s="271"/>
      <c r="IFM678" s="395"/>
      <c r="IFN678" s="259"/>
      <c r="IFO678" s="259"/>
      <c r="IFP678" s="394"/>
      <c r="IFQ678" s="394"/>
      <c r="IFR678" s="270"/>
      <c r="IFS678" s="263"/>
      <c r="IFT678" s="271"/>
      <c r="IFU678" s="271"/>
      <c r="IFV678" s="271"/>
      <c r="IFW678" s="271"/>
      <c r="IFX678" s="271"/>
      <c r="IFY678" s="395"/>
      <c r="IFZ678" s="259"/>
      <c r="IGA678" s="259"/>
      <c r="IGB678" s="394"/>
      <c r="IGC678" s="394"/>
      <c r="IGD678" s="270"/>
      <c r="IGE678" s="263"/>
      <c r="IGF678" s="271"/>
      <c r="IGG678" s="271"/>
      <c r="IGH678" s="271"/>
      <c r="IGI678" s="271"/>
      <c r="IGJ678" s="271"/>
      <c r="IGK678" s="395"/>
      <c r="IGL678" s="259"/>
      <c r="IGM678" s="259"/>
      <c r="IGN678" s="394"/>
      <c r="IGO678" s="394"/>
      <c r="IGP678" s="270"/>
      <c r="IGQ678" s="263"/>
      <c r="IGR678" s="271"/>
      <c r="IGS678" s="271"/>
      <c r="IGT678" s="271"/>
      <c r="IGU678" s="271"/>
      <c r="IGV678" s="271"/>
      <c r="IGW678" s="395"/>
      <c r="IGX678" s="259"/>
      <c r="IGY678" s="259"/>
      <c r="IGZ678" s="394"/>
      <c r="IHA678" s="394"/>
      <c r="IHB678" s="270"/>
      <c r="IHC678" s="263"/>
      <c r="IHD678" s="271"/>
      <c r="IHE678" s="271"/>
      <c r="IHF678" s="271"/>
      <c r="IHG678" s="271"/>
      <c r="IHH678" s="271"/>
      <c r="IHI678" s="395"/>
      <c r="IHJ678" s="259"/>
      <c r="IHK678" s="259"/>
      <c r="IHL678" s="394"/>
      <c r="IHM678" s="394"/>
      <c r="IHN678" s="270"/>
      <c r="IHO678" s="263"/>
      <c r="IHP678" s="271"/>
      <c r="IHQ678" s="271"/>
      <c r="IHR678" s="271"/>
      <c r="IHS678" s="271"/>
      <c r="IHT678" s="271"/>
      <c r="IHU678" s="395"/>
      <c r="IHV678" s="259"/>
      <c r="IHW678" s="259"/>
      <c r="IHX678" s="394"/>
      <c r="IHY678" s="394"/>
      <c r="IHZ678" s="270"/>
      <c r="IIA678" s="263"/>
      <c r="IIB678" s="271"/>
      <c r="IIC678" s="271"/>
      <c r="IID678" s="271"/>
      <c r="IIE678" s="271"/>
      <c r="IIF678" s="271"/>
      <c r="IIG678" s="395"/>
      <c r="IIH678" s="259"/>
      <c r="III678" s="259"/>
      <c r="IIJ678" s="394"/>
      <c r="IIK678" s="394"/>
      <c r="IIL678" s="270"/>
      <c r="IIM678" s="263"/>
      <c r="IIN678" s="271"/>
      <c r="IIO678" s="271"/>
      <c r="IIP678" s="271"/>
      <c r="IIQ678" s="271"/>
      <c r="IIR678" s="271"/>
      <c r="IIS678" s="395"/>
      <c r="IIT678" s="259"/>
      <c r="IIU678" s="259"/>
      <c r="IIV678" s="394"/>
      <c r="IIW678" s="394"/>
      <c r="IIX678" s="270"/>
      <c r="IIY678" s="263"/>
      <c r="IIZ678" s="271"/>
      <c r="IJA678" s="271"/>
      <c r="IJB678" s="271"/>
      <c r="IJC678" s="271"/>
      <c r="IJD678" s="271"/>
      <c r="IJE678" s="395"/>
      <c r="IJF678" s="259"/>
      <c r="IJG678" s="259"/>
      <c r="IJH678" s="394"/>
      <c r="IJI678" s="394"/>
      <c r="IJJ678" s="270"/>
      <c r="IJK678" s="263"/>
      <c r="IJL678" s="271"/>
      <c r="IJM678" s="271"/>
      <c r="IJN678" s="271"/>
      <c r="IJO678" s="271"/>
      <c r="IJP678" s="271"/>
      <c r="IJQ678" s="395"/>
      <c r="IJR678" s="259"/>
      <c r="IJS678" s="259"/>
      <c r="IJT678" s="394"/>
      <c r="IJU678" s="394"/>
      <c r="IJV678" s="270"/>
      <c r="IJW678" s="263"/>
      <c r="IJX678" s="271"/>
      <c r="IJY678" s="271"/>
      <c r="IJZ678" s="271"/>
      <c r="IKA678" s="271"/>
      <c r="IKB678" s="271"/>
      <c r="IKC678" s="395"/>
      <c r="IKD678" s="259"/>
      <c r="IKE678" s="259"/>
      <c r="IKF678" s="394"/>
      <c r="IKG678" s="394"/>
      <c r="IKH678" s="270"/>
      <c r="IKI678" s="263"/>
      <c r="IKJ678" s="271"/>
      <c r="IKK678" s="271"/>
      <c r="IKL678" s="271"/>
      <c r="IKM678" s="271"/>
      <c r="IKN678" s="271"/>
      <c r="IKO678" s="395"/>
      <c r="IKP678" s="259"/>
      <c r="IKQ678" s="259"/>
      <c r="IKR678" s="394"/>
      <c r="IKS678" s="394"/>
      <c r="IKT678" s="270"/>
      <c r="IKU678" s="263"/>
      <c r="IKV678" s="271"/>
      <c r="IKW678" s="271"/>
      <c r="IKX678" s="271"/>
      <c r="IKY678" s="271"/>
      <c r="IKZ678" s="271"/>
      <c r="ILA678" s="395"/>
      <c r="ILB678" s="259"/>
      <c r="ILC678" s="259"/>
      <c r="ILD678" s="394"/>
      <c r="ILE678" s="394"/>
      <c r="ILF678" s="270"/>
      <c r="ILG678" s="263"/>
      <c r="ILH678" s="271"/>
      <c r="ILI678" s="271"/>
      <c r="ILJ678" s="271"/>
      <c r="ILK678" s="271"/>
      <c r="ILL678" s="271"/>
      <c r="ILM678" s="395"/>
      <c r="ILN678" s="259"/>
      <c r="ILO678" s="259"/>
      <c r="ILP678" s="394"/>
      <c r="ILQ678" s="394"/>
      <c r="ILR678" s="270"/>
      <c r="ILS678" s="263"/>
      <c r="ILT678" s="271"/>
      <c r="ILU678" s="271"/>
      <c r="ILV678" s="271"/>
      <c r="ILW678" s="271"/>
      <c r="ILX678" s="271"/>
      <c r="ILY678" s="395"/>
      <c r="ILZ678" s="259"/>
      <c r="IMA678" s="259"/>
      <c r="IMB678" s="394"/>
      <c r="IMC678" s="394"/>
      <c r="IMD678" s="270"/>
      <c r="IME678" s="263"/>
      <c r="IMF678" s="271"/>
      <c r="IMG678" s="271"/>
      <c r="IMH678" s="271"/>
      <c r="IMI678" s="271"/>
      <c r="IMJ678" s="271"/>
      <c r="IMK678" s="395"/>
      <c r="IML678" s="259"/>
      <c r="IMM678" s="259"/>
      <c r="IMN678" s="394"/>
      <c r="IMO678" s="394"/>
      <c r="IMP678" s="270"/>
      <c r="IMQ678" s="263"/>
      <c r="IMR678" s="271"/>
      <c r="IMS678" s="271"/>
      <c r="IMT678" s="271"/>
      <c r="IMU678" s="271"/>
      <c r="IMV678" s="271"/>
      <c r="IMW678" s="395"/>
      <c r="IMX678" s="259"/>
      <c r="IMY678" s="259"/>
      <c r="IMZ678" s="394"/>
      <c r="INA678" s="394"/>
      <c r="INB678" s="270"/>
      <c r="INC678" s="263"/>
      <c r="IND678" s="271"/>
      <c r="INE678" s="271"/>
      <c r="INF678" s="271"/>
      <c r="ING678" s="271"/>
      <c r="INH678" s="271"/>
      <c r="INI678" s="395"/>
      <c r="INJ678" s="259"/>
      <c r="INK678" s="259"/>
      <c r="INL678" s="394"/>
      <c r="INM678" s="394"/>
      <c r="INN678" s="270"/>
      <c r="INO678" s="263"/>
      <c r="INP678" s="271"/>
      <c r="INQ678" s="271"/>
      <c r="INR678" s="271"/>
      <c r="INS678" s="271"/>
      <c r="INT678" s="271"/>
      <c r="INU678" s="395"/>
      <c r="INV678" s="259"/>
      <c r="INW678" s="259"/>
      <c r="INX678" s="394"/>
      <c r="INY678" s="394"/>
      <c r="INZ678" s="270"/>
      <c r="IOA678" s="263"/>
      <c r="IOB678" s="271"/>
      <c r="IOC678" s="271"/>
      <c r="IOD678" s="271"/>
      <c r="IOE678" s="271"/>
      <c r="IOF678" s="271"/>
      <c r="IOG678" s="395"/>
      <c r="IOH678" s="259"/>
      <c r="IOI678" s="259"/>
      <c r="IOJ678" s="394"/>
      <c r="IOK678" s="394"/>
      <c r="IOL678" s="270"/>
      <c r="IOM678" s="263"/>
      <c r="ION678" s="271"/>
      <c r="IOO678" s="271"/>
      <c r="IOP678" s="271"/>
      <c r="IOQ678" s="271"/>
      <c r="IOR678" s="271"/>
      <c r="IOS678" s="395"/>
      <c r="IOT678" s="259"/>
      <c r="IOU678" s="259"/>
      <c r="IOV678" s="394"/>
      <c r="IOW678" s="394"/>
      <c r="IOX678" s="270"/>
      <c r="IOY678" s="263"/>
      <c r="IOZ678" s="271"/>
      <c r="IPA678" s="271"/>
      <c r="IPB678" s="271"/>
      <c r="IPC678" s="271"/>
      <c r="IPD678" s="271"/>
      <c r="IPE678" s="395"/>
      <c r="IPF678" s="259"/>
      <c r="IPG678" s="259"/>
      <c r="IPH678" s="394"/>
      <c r="IPI678" s="394"/>
      <c r="IPJ678" s="270"/>
      <c r="IPK678" s="263"/>
      <c r="IPL678" s="271"/>
      <c r="IPM678" s="271"/>
      <c r="IPN678" s="271"/>
      <c r="IPO678" s="271"/>
      <c r="IPP678" s="271"/>
      <c r="IPQ678" s="395"/>
      <c r="IPR678" s="259"/>
      <c r="IPS678" s="259"/>
      <c r="IPT678" s="394"/>
      <c r="IPU678" s="394"/>
      <c r="IPV678" s="270"/>
      <c r="IPW678" s="263"/>
      <c r="IPX678" s="271"/>
      <c r="IPY678" s="271"/>
      <c r="IPZ678" s="271"/>
      <c r="IQA678" s="271"/>
      <c r="IQB678" s="271"/>
      <c r="IQC678" s="395"/>
      <c r="IQD678" s="259"/>
      <c r="IQE678" s="259"/>
      <c r="IQF678" s="394"/>
      <c r="IQG678" s="394"/>
      <c r="IQH678" s="270"/>
      <c r="IQI678" s="263"/>
      <c r="IQJ678" s="271"/>
      <c r="IQK678" s="271"/>
      <c r="IQL678" s="271"/>
      <c r="IQM678" s="271"/>
      <c r="IQN678" s="271"/>
      <c r="IQO678" s="395"/>
      <c r="IQP678" s="259"/>
      <c r="IQQ678" s="259"/>
      <c r="IQR678" s="394"/>
      <c r="IQS678" s="394"/>
      <c r="IQT678" s="270"/>
      <c r="IQU678" s="263"/>
      <c r="IQV678" s="271"/>
      <c r="IQW678" s="271"/>
      <c r="IQX678" s="271"/>
      <c r="IQY678" s="271"/>
      <c r="IQZ678" s="271"/>
      <c r="IRA678" s="395"/>
      <c r="IRB678" s="259"/>
      <c r="IRC678" s="259"/>
      <c r="IRD678" s="394"/>
      <c r="IRE678" s="394"/>
      <c r="IRF678" s="270"/>
      <c r="IRG678" s="263"/>
      <c r="IRH678" s="271"/>
      <c r="IRI678" s="271"/>
      <c r="IRJ678" s="271"/>
      <c r="IRK678" s="271"/>
      <c r="IRL678" s="271"/>
      <c r="IRM678" s="395"/>
      <c r="IRN678" s="259"/>
      <c r="IRO678" s="259"/>
      <c r="IRP678" s="394"/>
      <c r="IRQ678" s="394"/>
      <c r="IRR678" s="270"/>
      <c r="IRS678" s="263"/>
      <c r="IRT678" s="271"/>
      <c r="IRU678" s="271"/>
      <c r="IRV678" s="271"/>
      <c r="IRW678" s="271"/>
      <c r="IRX678" s="271"/>
      <c r="IRY678" s="395"/>
      <c r="IRZ678" s="259"/>
      <c r="ISA678" s="259"/>
      <c r="ISB678" s="394"/>
      <c r="ISC678" s="394"/>
      <c r="ISD678" s="270"/>
      <c r="ISE678" s="263"/>
      <c r="ISF678" s="271"/>
      <c r="ISG678" s="271"/>
      <c r="ISH678" s="271"/>
      <c r="ISI678" s="271"/>
      <c r="ISJ678" s="271"/>
      <c r="ISK678" s="395"/>
      <c r="ISL678" s="259"/>
      <c r="ISM678" s="259"/>
      <c r="ISN678" s="394"/>
      <c r="ISO678" s="394"/>
      <c r="ISP678" s="270"/>
      <c r="ISQ678" s="263"/>
      <c r="ISR678" s="271"/>
      <c r="ISS678" s="271"/>
      <c r="IST678" s="271"/>
      <c r="ISU678" s="271"/>
      <c r="ISV678" s="271"/>
      <c r="ISW678" s="395"/>
      <c r="ISX678" s="259"/>
      <c r="ISY678" s="259"/>
      <c r="ISZ678" s="394"/>
      <c r="ITA678" s="394"/>
      <c r="ITB678" s="270"/>
      <c r="ITC678" s="263"/>
      <c r="ITD678" s="271"/>
      <c r="ITE678" s="271"/>
      <c r="ITF678" s="271"/>
      <c r="ITG678" s="271"/>
      <c r="ITH678" s="271"/>
      <c r="ITI678" s="395"/>
      <c r="ITJ678" s="259"/>
      <c r="ITK678" s="259"/>
      <c r="ITL678" s="394"/>
      <c r="ITM678" s="394"/>
      <c r="ITN678" s="270"/>
      <c r="ITO678" s="263"/>
      <c r="ITP678" s="271"/>
      <c r="ITQ678" s="271"/>
      <c r="ITR678" s="271"/>
      <c r="ITS678" s="271"/>
      <c r="ITT678" s="271"/>
      <c r="ITU678" s="395"/>
      <c r="ITV678" s="259"/>
      <c r="ITW678" s="259"/>
      <c r="ITX678" s="394"/>
      <c r="ITY678" s="394"/>
      <c r="ITZ678" s="270"/>
      <c r="IUA678" s="263"/>
      <c r="IUB678" s="271"/>
      <c r="IUC678" s="271"/>
      <c r="IUD678" s="271"/>
      <c r="IUE678" s="271"/>
      <c r="IUF678" s="271"/>
      <c r="IUG678" s="395"/>
      <c r="IUH678" s="259"/>
      <c r="IUI678" s="259"/>
      <c r="IUJ678" s="394"/>
      <c r="IUK678" s="394"/>
      <c r="IUL678" s="270"/>
      <c r="IUM678" s="263"/>
      <c r="IUN678" s="271"/>
      <c r="IUO678" s="271"/>
      <c r="IUP678" s="271"/>
      <c r="IUQ678" s="271"/>
      <c r="IUR678" s="271"/>
      <c r="IUS678" s="395"/>
      <c r="IUT678" s="259"/>
      <c r="IUU678" s="259"/>
      <c r="IUV678" s="394"/>
      <c r="IUW678" s="394"/>
      <c r="IUX678" s="270"/>
      <c r="IUY678" s="263"/>
      <c r="IUZ678" s="271"/>
      <c r="IVA678" s="271"/>
      <c r="IVB678" s="271"/>
      <c r="IVC678" s="271"/>
      <c r="IVD678" s="271"/>
      <c r="IVE678" s="395"/>
      <c r="IVF678" s="259"/>
      <c r="IVG678" s="259"/>
      <c r="IVH678" s="394"/>
      <c r="IVI678" s="394"/>
      <c r="IVJ678" s="270"/>
      <c r="IVK678" s="263"/>
      <c r="IVL678" s="271"/>
      <c r="IVM678" s="271"/>
      <c r="IVN678" s="271"/>
      <c r="IVO678" s="271"/>
      <c r="IVP678" s="271"/>
      <c r="IVQ678" s="395"/>
      <c r="IVR678" s="259"/>
      <c r="IVS678" s="259"/>
      <c r="IVT678" s="394"/>
      <c r="IVU678" s="394"/>
      <c r="IVV678" s="270"/>
      <c r="IVW678" s="263"/>
      <c r="IVX678" s="271"/>
      <c r="IVY678" s="271"/>
      <c r="IVZ678" s="271"/>
      <c r="IWA678" s="271"/>
      <c r="IWB678" s="271"/>
      <c r="IWC678" s="395"/>
      <c r="IWD678" s="259"/>
      <c r="IWE678" s="259"/>
      <c r="IWF678" s="394"/>
      <c r="IWG678" s="394"/>
      <c r="IWH678" s="270"/>
      <c r="IWI678" s="263"/>
      <c r="IWJ678" s="271"/>
      <c r="IWK678" s="271"/>
      <c r="IWL678" s="271"/>
      <c r="IWM678" s="271"/>
      <c r="IWN678" s="271"/>
      <c r="IWO678" s="395"/>
      <c r="IWP678" s="259"/>
      <c r="IWQ678" s="259"/>
      <c r="IWR678" s="394"/>
      <c r="IWS678" s="394"/>
      <c r="IWT678" s="270"/>
      <c r="IWU678" s="263"/>
      <c r="IWV678" s="271"/>
      <c r="IWW678" s="271"/>
      <c r="IWX678" s="271"/>
      <c r="IWY678" s="271"/>
      <c r="IWZ678" s="271"/>
      <c r="IXA678" s="395"/>
      <c r="IXB678" s="259"/>
      <c r="IXC678" s="259"/>
      <c r="IXD678" s="394"/>
      <c r="IXE678" s="394"/>
      <c r="IXF678" s="270"/>
      <c r="IXG678" s="263"/>
      <c r="IXH678" s="271"/>
      <c r="IXI678" s="271"/>
      <c r="IXJ678" s="271"/>
      <c r="IXK678" s="271"/>
      <c r="IXL678" s="271"/>
      <c r="IXM678" s="395"/>
      <c r="IXN678" s="259"/>
      <c r="IXO678" s="259"/>
      <c r="IXP678" s="394"/>
      <c r="IXQ678" s="394"/>
      <c r="IXR678" s="270"/>
      <c r="IXS678" s="263"/>
      <c r="IXT678" s="271"/>
      <c r="IXU678" s="271"/>
      <c r="IXV678" s="271"/>
      <c r="IXW678" s="271"/>
      <c r="IXX678" s="271"/>
      <c r="IXY678" s="395"/>
      <c r="IXZ678" s="259"/>
      <c r="IYA678" s="259"/>
      <c r="IYB678" s="394"/>
      <c r="IYC678" s="394"/>
      <c r="IYD678" s="270"/>
      <c r="IYE678" s="263"/>
      <c r="IYF678" s="271"/>
      <c r="IYG678" s="271"/>
      <c r="IYH678" s="271"/>
      <c r="IYI678" s="271"/>
      <c r="IYJ678" s="271"/>
      <c r="IYK678" s="395"/>
      <c r="IYL678" s="259"/>
      <c r="IYM678" s="259"/>
      <c r="IYN678" s="394"/>
      <c r="IYO678" s="394"/>
      <c r="IYP678" s="270"/>
      <c r="IYQ678" s="263"/>
      <c r="IYR678" s="271"/>
      <c r="IYS678" s="271"/>
      <c r="IYT678" s="271"/>
      <c r="IYU678" s="271"/>
      <c r="IYV678" s="271"/>
      <c r="IYW678" s="395"/>
      <c r="IYX678" s="259"/>
      <c r="IYY678" s="259"/>
      <c r="IYZ678" s="394"/>
      <c r="IZA678" s="394"/>
      <c r="IZB678" s="270"/>
      <c r="IZC678" s="263"/>
      <c r="IZD678" s="271"/>
      <c r="IZE678" s="271"/>
      <c r="IZF678" s="271"/>
      <c r="IZG678" s="271"/>
      <c r="IZH678" s="271"/>
      <c r="IZI678" s="395"/>
      <c r="IZJ678" s="259"/>
      <c r="IZK678" s="259"/>
      <c r="IZL678" s="394"/>
      <c r="IZM678" s="394"/>
      <c r="IZN678" s="270"/>
      <c r="IZO678" s="263"/>
      <c r="IZP678" s="271"/>
      <c r="IZQ678" s="271"/>
      <c r="IZR678" s="271"/>
      <c r="IZS678" s="271"/>
      <c r="IZT678" s="271"/>
      <c r="IZU678" s="395"/>
      <c r="IZV678" s="259"/>
      <c r="IZW678" s="259"/>
      <c r="IZX678" s="394"/>
      <c r="IZY678" s="394"/>
      <c r="IZZ678" s="270"/>
      <c r="JAA678" s="263"/>
      <c r="JAB678" s="271"/>
      <c r="JAC678" s="271"/>
      <c r="JAD678" s="271"/>
      <c r="JAE678" s="271"/>
      <c r="JAF678" s="271"/>
      <c r="JAG678" s="395"/>
      <c r="JAH678" s="259"/>
      <c r="JAI678" s="259"/>
      <c r="JAJ678" s="394"/>
      <c r="JAK678" s="394"/>
      <c r="JAL678" s="270"/>
      <c r="JAM678" s="263"/>
      <c r="JAN678" s="271"/>
      <c r="JAO678" s="271"/>
      <c r="JAP678" s="271"/>
      <c r="JAQ678" s="271"/>
      <c r="JAR678" s="271"/>
      <c r="JAS678" s="395"/>
      <c r="JAT678" s="259"/>
      <c r="JAU678" s="259"/>
      <c r="JAV678" s="394"/>
      <c r="JAW678" s="394"/>
      <c r="JAX678" s="270"/>
      <c r="JAY678" s="263"/>
      <c r="JAZ678" s="271"/>
      <c r="JBA678" s="271"/>
      <c r="JBB678" s="271"/>
      <c r="JBC678" s="271"/>
      <c r="JBD678" s="271"/>
      <c r="JBE678" s="395"/>
      <c r="JBF678" s="259"/>
      <c r="JBG678" s="259"/>
      <c r="JBH678" s="394"/>
      <c r="JBI678" s="394"/>
      <c r="JBJ678" s="270"/>
      <c r="JBK678" s="263"/>
      <c r="JBL678" s="271"/>
      <c r="JBM678" s="271"/>
      <c r="JBN678" s="271"/>
      <c r="JBO678" s="271"/>
      <c r="JBP678" s="271"/>
      <c r="JBQ678" s="395"/>
      <c r="JBR678" s="259"/>
      <c r="JBS678" s="259"/>
      <c r="JBT678" s="394"/>
      <c r="JBU678" s="394"/>
      <c r="JBV678" s="270"/>
      <c r="JBW678" s="263"/>
      <c r="JBX678" s="271"/>
      <c r="JBY678" s="271"/>
      <c r="JBZ678" s="271"/>
      <c r="JCA678" s="271"/>
      <c r="JCB678" s="271"/>
      <c r="JCC678" s="395"/>
      <c r="JCD678" s="259"/>
      <c r="JCE678" s="259"/>
      <c r="JCF678" s="394"/>
      <c r="JCG678" s="394"/>
      <c r="JCH678" s="270"/>
      <c r="JCI678" s="263"/>
      <c r="JCJ678" s="271"/>
      <c r="JCK678" s="271"/>
      <c r="JCL678" s="271"/>
      <c r="JCM678" s="271"/>
      <c r="JCN678" s="271"/>
      <c r="JCO678" s="395"/>
      <c r="JCP678" s="259"/>
      <c r="JCQ678" s="259"/>
      <c r="JCR678" s="394"/>
      <c r="JCS678" s="394"/>
      <c r="JCT678" s="270"/>
      <c r="JCU678" s="263"/>
      <c r="JCV678" s="271"/>
      <c r="JCW678" s="271"/>
      <c r="JCX678" s="271"/>
      <c r="JCY678" s="271"/>
      <c r="JCZ678" s="271"/>
      <c r="JDA678" s="395"/>
      <c r="JDB678" s="259"/>
      <c r="JDC678" s="259"/>
      <c r="JDD678" s="394"/>
      <c r="JDE678" s="394"/>
      <c r="JDF678" s="270"/>
      <c r="JDG678" s="263"/>
      <c r="JDH678" s="271"/>
      <c r="JDI678" s="271"/>
      <c r="JDJ678" s="271"/>
      <c r="JDK678" s="271"/>
      <c r="JDL678" s="271"/>
      <c r="JDM678" s="395"/>
      <c r="JDN678" s="259"/>
      <c r="JDO678" s="259"/>
      <c r="JDP678" s="394"/>
      <c r="JDQ678" s="394"/>
      <c r="JDR678" s="270"/>
      <c r="JDS678" s="263"/>
      <c r="JDT678" s="271"/>
      <c r="JDU678" s="271"/>
      <c r="JDV678" s="271"/>
      <c r="JDW678" s="271"/>
      <c r="JDX678" s="271"/>
      <c r="JDY678" s="395"/>
      <c r="JDZ678" s="259"/>
      <c r="JEA678" s="259"/>
      <c r="JEB678" s="394"/>
      <c r="JEC678" s="394"/>
      <c r="JED678" s="270"/>
      <c r="JEE678" s="263"/>
      <c r="JEF678" s="271"/>
      <c r="JEG678" s="271"/>
      <c r="JEH678" s="271"/>
      <c r="JEI678" s="271"/>
      <c r="JEJ678" s="271"/>
      <c r="JEK678" s="395"/>
      <c r="JEL678" s="259"/>
      <c r="JEM678" s="259"/>
      <c r="JEN678" s="394"/>
      <c r="JEO678" s="394"/>
      <c r="JEP678" s="270"/>
      <c r="JEQ678" s="263"/>
      <c r="JER678" s="271"/>
      <c r="JES678" s="271"/>
      <c r="JET678" s="271"/>
      <c r="JEU678" s="271"/>
      <c r="JEV678" s="271"/>
      <c r="JEW678" s="395"/>
      <c r="JEX678" s="259"/>
      <c r="JEY678" s="259"/>
      <c r="JEZ678" s="394"/>
      <c r="JFA678" s="394"/>
      <c r="JFB678" s="270"/>
      <c r="JFC678" s="263"/>
      <c r="JFD678" s="271"/>
      <c r="JFE678" s="271"/>
      <c r="JFF678" s="271"/>
      <c r="JFG678" s="271"/>
      <c r="JFH678" s="271"/>
      <c r="JFI678" s="395"/>
      <c r="JFJ678" s="259"/>
      <c r="JFK678" s="259"/>
      <c r="JFL678" s="394"/>
      <c r="JFM678" s="394"/>
      <c r="JFN678" s="270"/>
      <c r="JFO678" s="263"/>
      <c r="JFP678" s="271"/>
      <c r="JFQ678" s="271"/>
      <c r="JFR678" s="271"/>
      <c r="JFS678" s="271"/>
      <c r="JFT678" s="271"/>
      <c r="JFU678" s="395"/>
      <c r="JFV678" s="259"/>
      <c r="JFW678" s="259"/>
      <c r="JFX678" s="394"/>
      <c r="JFY678" s="394"/>
      <c r="JFZ678" s="270"/>
      <c r="JGA678" s="263"/>
      <c r="JGB678" s="271"/>
      <c r="JGC678" s="271"/>
      <c r="JGD678" s="271"/>
      <c r="JGE678" s="271"/>
      <c r="JGF678" s="271"/>
      <c r="JGG678" s="395"/>
      <c r="JGH678" s="259"/>
      <c r="JGI678" s="259"/>
      <c r="JGJ678" s="394"/>
      <c r="JGK678" s="394"/>
      <c r="JGL678" s="270"/>
      <c r="JGM678" s="263"/>
      <c r="JGN678" s="271"/>
      <c r="JGO678" s="271"/>
      <c r="JGP678" s="271"/>
      <c r="JGQ678" s="271"/>
      <c r="JGR678" s="271"/>
      <c r="JGS678" s="395"/>
      <c r="JGT678" s="259"/>
      <c r="JGU678" s="259"/>
      <c r="JGV678" s="394"/>
      <c r="JGW678" s="394"/>
      <c r="JGX678" s="270"/>
      <c r="JGY678" s="263"/>
      <c r="JGZ678" s="271"/>
      <c r="JHA678" s="271"/>
      <c r="JHB678" s="271"/>
      <c r="JHC678" s="271"/>
      <c r="JHD678" s="271"/>
      <c r="JHE678" s="395"/>
      <c r="JHF678" s="259"/>
      <c r="JHG678" s="259"/>
      <c r="JHH678" s="394"/>
      <c r="JHI678" s="394"/>
      <c r="JHJ678" s="270"/>
      <c r="JHK678" s="263"/>
      <c r="JHL678" s="271"/>
      <c r="JHM678" s="271"/>
      <c r="JHN678" s="271"/>
      <c r="JHO678" s="271"/>
      <c r="JHP678" s="271"/>
      <c r="JHQ678" s="395"/>
      <c r="JHR678" s="259"/>
      <c r="JHS678" s="259"/>
      <c r="JHT678" s="394"/>
      <c r="JHU678" s="394"/>
      <c r="JHV678" s="270"/>
      <c r="JHW678" s="263"/>
      <c r="JHX678" s="271"/>
      <c r="JHY678" s="271"/>
      <c r="JHZ678" s="271"/>
      <c r="JIA678" s="271"/>
      <c r="JIB678" s="271"/>
      <c r="JIC678" s="395"/>
      <c r="JID678" s="259"/>
      <c r="JIE678" s="259"/>
      <c r="JIF678" s="394"/>
      <c r="JIG678" s="394"/>
      <c r="JIH678" s="270"/>
      <c r="JII678" s="263"/>
      <c r="JIJ678" s="271"/>
      <c r="JIK678" s="271"/>
      <c r="JIL678" s="271"/>
      <c r="JIM678" s="271"/>
      <c r="JIN678" s="271"/>
      <c r="JIO678" s="395"/>
      <c r="JIP678" s="259"/>
      <c r="JIQ678" s="259"/>
      <c r="JIR678" s="394"/>
      <c r="JIS678" s="394"/>
      <c r="JIT678" s="270"/>
      <c r="JIU678" s="263"/>
      <c r="JIV678" s="271"/>
      <c r="JIW678" s="271"/>
      <c r="JIX678" s="271"/>
      <c r="JIY678" s="271"/>
      <c r="JIZ678" s="271"/>
      <c r="JJA678" s="395"/>
      <c r="JJB678" s="259"/>
      <c r="JJC678" s="259"/>
      <c r="JJD678" s="394"/>
      <c r="JJE678" s="394"/>
      <c r="JJF678" s="270"/>
      <c r="JJG678" s="263"/>
      <c r="JJH678" s="271"/>
      <c r="JJI678" s="271"/>
      <c r="JJJ678" s="271"/>
      <c r="JJK678" s="271"/>
      <c r="JJL678" s="271"/>
      <c r="JJM678" s="395"/>
      <c r="JJN678" s="259"/>
      <c r="JJO678" s="259"/>
      <c r="JJP678" s="394"/>
      <c r="JJQ678" s="394"/>
      <c r="JJR678" s="270"/>
      <c r="JJS678" s="263"/>
      <c r="JJT678" s="271"/>
      <c r="JJU678" s="271"/>
      <c r="JJV678" s="271"/>
      <c r="JJW678" s="271"/>
      <c r="JJX678" s="271"/>
      <c r="JJY678" s="395"/>
      <c r="JJZ678" s="259"/>
      <c r="JKA678" s="259"/>
      <c r="JKB678" s="394"/>
      <c r="JKC678" s="394"/>
      <c r="JKD678" s="270"/>
      <c r="JKE678" s="263"/>
      <c r="JKF678" s="271"/>
      <c r="JKG678" s="271"/>
      <c r="JKH678" s="271"/>
      <c r="JKI678" s="271"/>
      <c r="JKJ678" s="271"/>
      <c r="JKK678" s="395"/>
      <c r="JKL678" s="259"/>
      <c r="JKM678" s="259"/>
      <c r="JKN678" s="394"/>
      <c r="JKO678" s="394"/>
      <c r="JKP678" s="270"/>
      <c r="JKQ678" s="263"/>
      <c r="JKR678" s="271"/>
      <c r="JKS678" s="271"/>
      <c r="JKT678" s="271"/>
      <c r="JKU678" s="271"/>
      <c r="JKV678" s="271"/>
      <c r="JKW678" s="395"/>
      <c r="JKX678" s="259"/>
      <c r="JKY678" s="259"/>
      <c r="JKZ678" s="394"/>
      <c r="JLA678" s="394"/>
      <c r="JLB678" s="270"/>
      <c r="JLC678" s="263"/>
      <c r="JLD678" s="271"/>
      <c r="JLE678" s="271"/>
      <c r="JLF678" s="271"/>
      <c r="JLG678" s="271"/>
      <c r="JLH678" s="271"/>
      <c r="JLI678" s="395"/>
      <c r="JLJ678" s="259"/>
      <c r="JLK678" s="259"/>
      <c r="JLL678" s="394"/>
      <c r="JLM678" s="394"/>
      <c r="JLN678" s="270"/>
      <c r="JLO678" s="263"/>
      <c r="JLP678" s="271"/>
      <c r="JLQ678" s="271"/>
      <c r="JLR678" s="271"/>
      <c r="JLS678" s="271"/>
      <c r="JLT678" s="271"/>
      <c r="JLU678" s="395"/>
      <c r="JLV678" s="259"/>
      <c r="JLW678" s="259"/>
      <c r="JLX678" s="394"/>
      <c r="JLY678" s="394"/>
      <c r="JLZ678" s="270"/>
      <c r="JMA678" s="263"/>
      <c r="JMB678" s="271"/>
      <c r="JMC678" s="271"/>
      <c r="JMD678" s="271"/>
      <c r="JME678" s="271"/>
      <c r="JMF678" s="271"/>
      <c r="JMG678" s="395"/>
      <c r="JMH678" s="259"/>
      <c r="JMI678" s="259"/>
      <c r="JMJ678" s="394"/>
      <c r="JMK678" s="394"/>
      <c r="JML678" s="270"/>
      <c r="JMM678" s="263"/>
      <c r="JMN678" s="271"/>
      <c r="JMO678" s="271"/>
      <c r="JMP678" s="271"/>
      <c r="JMQ678" s="271"/>
      <c r="JMR678" s="271"/>
      <c r="JMS678" s="395"/>
      <c r="JMT678" s="259"/>
      <c r="JMU678" s="259"/>
      <c r="JMV678" s="394"/>
      <c r="JMW678" s="394"/>
      <c r="JMX678" s="270"/>
      <c r="JMY678" s="263"/>
      <c r="JMZ678" s="271"/>
      <c r="JNA678" s="271"/>
      <c r="JNB678" s="271"/>
      <c r="JNC678" s="271"/>
      <c r="JND678" s="271"/>
      <c r="JNE678" s="395"/>
      <c r="JNF678" s="259"/>
      <c r="JNG678" s="259"/>
      <c r="JNH678" s="394"/>
      <c r="JNI678" s="394"/>
      <c r="JNJ678" s="270"/>
      <c r="JNK678" s="263"/>
      <c r="JNL678" s="271"/>
      <c r="JNM678" s="271"/>
      <c r="JNN678" s="271"/>
      <c r="JNO678" s="271"/>
      <c r="JNP678" s="271"/>
      <c r="JNQ678" s="395"/>
      <c r="JNR678" s="259"/>
      <c r="JNS678" s="259"/>
      <c r="JNT678" s="394"/>
      <c r="JNU678" s="394"/>
      <c r="JNV678" s="270"/>
      <c r="JNW678" s="263"/>
      <c r="JNX678" s="271"/>
      <c r="JNY678" s="271"/>
      <c r="JNZ678" s="271"/>
      <c r="JOA678" s="271"/>
      <c r="JOB678" s="271"/>
      <c r="JOC678" s="395"/>
      <c r="JOD678" s="259"/>
      <c r="JOE678" s="259"/>
      <c r="JOF678" s="394"/>
      <c r="JOG678" s="394"/>
      <c r="JOH678" s="270"/>
      <c r="JOI678" s="263"/>
      <c r="JOJ678" s="271"/>
      <c r="JOK678" s="271"/>
      <c r="JOL678" s="271"/>
      <c r="JOM678" s="271"/>
      <c r="JON678" s="271"/>
      <c r="JOO678" s="395"/>
      <c r="JOP678" s="259"/>
      <c r="JOQ678" s="259"/>
      <c r="JOR678" s="394"/>
      <c r="JOS678" s="394"/>
      <c r="JOT678" s="270"/>
      <c r="JOU678" s="263"/>
      <c r="JOV678" s="271"/>
      <c r="JOW678" s="271"/>
      <c r="JOX678" s="271"/>
      <c r="JOY678" s="271"/>
      <c r="JOZ678" s="271"/>
      <c r="JPA678" s="395"/>
      <c r="JPB678" s="259"/>
      <c r="JPC678" s="259"/>
      <c r="JPD678" s="394"/>
      <c r="JPE678" s="394"/>
      <c r="JPF678" s="270"/>
      <c r="JPG678" s="263"/>
      <c r="JPH678" s="271"/>
      <c r="JPI678" s="271"/>
      <c r="JPJ678" s="271"/>
      <c r="JPK678" s="271"/>
      <c r="JPL678" s="271"/>
      <c r="JPM678" s="395"/>
      <c r="JPN678" s="259"/>
      <c r="JPO678" s="259"/>
      <c r="JPP678" s="394"/>
      <c r="JPQ678" s="394"/>
      <c r="JPR678" s="270"/>
      <c r="JPS678" s="263"/>
      <c r="JPT678" s="271"/>
      <c r="JPU678" s="271"/>
      <c r="JPV678" s="271"/>
      <c r="JPW678" s="271"/>
      <c r="JPX678" s="271"/>
      <c r="JPY678" s="395"/>
      <c r="JPZ678" s="259"/>
      <c r="JQA678" s="259"/>
      <c r="JQB678" s="394"/>
      <c r="JQC678" s="394"/>
      <c r="JQD678" s="270"/>
      <c r="JQE678" s="263"/>
      <c r="JQF678" s="271"/>
      <c r="JQG678" s="271"/>
      <c r="JQH678" s="271"/>
      <c r="JQI678" s="271"/>
      <c r="JQJ678" s="271"/>
      <c r="JQK678" s="395"/>
      <c r="JQL678" s="259"/>
      <c r="JQM678" s="259"/>
      <c r="JQN678" s="394"/>
      <c r="JQO678" s="394"/>
      <c r="JQP678" s="270"/>
      <c r="JQQ678" s="263"/>
      <c r="JQR678" s="271"/>
      <c r="JQS678" s="271"/>
      <c r="JQT678" s="271"/>
      <c r="JQU678" s="271"/>
      <c r="JQV678" s="271"/>
      <c r="JQW678" s="395"/>
      <c r="JQX678" s="259"/>
      <c r="JQY678" s="259"/>
      <c r="JQZ678" s="394"/>
      <c r="JRA678" s="394"/>
      <c r="JRB678" s="270"/>
      <c r="JRC678" s="263"/>
      <c r="JRD678" s="271"/>
      <c r="JRE678" s="271"/>
      <c r="JRF678" s="271"/>
      <c r="JRG678" s="271"/>
      <c r="JRH678" s="271"/>
      <c r="JRI678" s="395"/>
      <c r="JRJ678" s="259"/>
      <c r="JRK678" s="259"/>
      <c r="JRL678" s="394"/>
      <c r="JRM678" s="394"/>
      <c r="JRN678" s="270"/>
      <c r="JRO678" s="263"/>
      <c r="JRP678" s="271"/>
      <c r="JRQ678" s="271"/>
      <c r="JRR678" s="271"/>
      <c r="JRS678" s="271"/>
      <c r="JRT678" s="271"/>
      <c r="JRU678" s="395"/>
      <c r="JRV678" s="259"/>
      <c r="JRW678" s="259"/>
      <c r="JRX678" s="394"/>
      <c r="JRY678" s="394"/>
      <c r="JRZ678" s="270"/>
      <c r="JSA678" s="263"/>
      <c r="JSB678" s="271"/>
      <c r="JSC678" s="271"/>
      <c r="JSD678" s="271"/>
      <c r="JSE678" s="271"/>
      <c r="JSF678" s="271"/>
      <c r="JSG678" s="395"/>
      <c r="JSH678" s="259"/>
      <c r="JSI678" s="259"/>
      <c r="JSJ678" s="394"/>
      <c r="JSK678" s="394"/>
      <c r="JSL678" s="270"/>
      <c r="JSM678" s="263"/>
      <c r="JSN678" s="271"/>
      <c r="JSO678" s="271"/>
      <c r="JSP678" s="271"/>
      <c r="JSQ678" s="271"/>
      <c r="JSR678" s="271"/>
      <c r="JSS678" s="395"/>
      <c r="JST678" s="259"/>
      <c r="JSU678" s="259"/>
      <c r="JSV678" s="394"/>
      <c r="JSW678" s="394"/>
      <c r="JSX678" s="270"/>
      <c r="JSY678" s="263"/>
      <c r="JSZ678" s="271"/>
      <c r="JTA678" s="271"/>
      <c r="JTB678" s="271"/>
      <c r="JTC678" s="271"/>
      <c r="JTD678" s="271"/>
      <c r="JTE678" s="395"/>
      <c r="JTF678" s="259"/>
      <c r="JTG678" s="259"/>
      <c r="JTH678" s="394"/>
      <c r="JTI678" s="394"/>
      <c r="JTJ678" s="270"/>
      <c r="JTK678" s="263"/>
      <c r="JTL678" s="271"/>
      <c r="JTM678" s="271"/>
      <c r="JTN678" s="271"/>
      <c r="JTO678" s="271"/>
      <c r="JTP678" s="271"/>
      <c r="JTQ678" s="395"/>
      <c r="JTR678" s="259"/>
      <c r="JTS678" s="259"/>
      <c r="JTT678" s="394"/>
      <c r="JTU678" s="394"/>
      <c r="JTV678" s="270"/>
      <c r="JTW678" s="263"/>
      <c r="JTX678" s="271"/>
      <c r="JTY678" s="271"/>
      <c r="JTZ678" s="271"/>
      <c r="JUA678" s="271"/>
      <c r="JUB678" s="271"/>
      <c r="JUC678" s="395"/>
      <c r="JUD678" s="259"/>
      <c r="JUE678" s="259"/>
      <c r="JUF678" s="394"/>
      <c r="JUG678" s="394"/>
      <c r="JUH678" s="270"/>
      <c r="JUI678" s="263"/>
      <c r="JUJ678" s="271"/>
      <c r="JUK678" s="271"/>
      <c r="JUL678" s="271"/>
      <c r="JUM678" s="271"/>
      <c r="JUN678" s="271"/>
      <c r="JUO678" s="395"/>
      <c r="JUP678" s="259"/>
      <c r="JUQ678" s="259"/>
      <c r="JUR678" s="394"/>
      <c r="JUS678" s="394"/>
      <c r="JUT678" s="270"/>
      <c r="JUU678" s="263"/>
      <c r="JUV678" s="271"/>
      <c r="JUW678" s="271"/>
      <c r="JUX678" s="271"/>
      <c r="JUY678" s="271"/>
      <c r="JUZ678" s="271"/>
      <c r="JVA678" s="395"/>
      <c r="JVB678" s="259"/>
      <c r="JVC678" s="259"/>
      <c r="JVD678" s="394"/>
      <c r="JVE678" s="394"/>
      <c r="JVF678" s="270"/>
      <c r="JVG678" s="263"/>
      <c r="JVH678" s="271"/>
      <c r="JVI678" s="271"/>
      <c r="JVJ678" s="271"/>
      <c r="JVK678" s="271"/>
      <c r="JVL678" s="271"/>
      <c r="JVM678" s="395"/>
      <c r="JVN678" s="259"/>
      <c r="JVO678" s="259"/>
      <c r="JVP678" s="394"/>
      <c r="JVQ678" s="394"/>
      <c r="JVR678" s="270"/>
      <c r="JVS678" s="263"/>
      <c r="JVT678" s="271"/>
      <c r="JVU678" s="271"/>
      <c r="JVV678" s="271"/>
      <c r="JVW678" s="271"/>
      <c r="JVX678" s="271"/>
      <c r="JVY678" s="395"/>
      <c r="JVZ678" s="259"/>
      <c r="JWA678" s="259"/>
      <c r="JWB678" s="394"/>
      <c r="JWC678" s="394"/>
      <c r="JWD678" s="270"/>
      <c r="JWE678" s="263"/>
      <c r="JWF678" s="271"/>
      <c r="JWG678" s="271"/>
      <c r="JWH678" s="271"/>
      <c r="JWI678" s="271"/>
      <c r="JWJ678" s="271"/>
      <c r="JWK678" s="395"/>
      <c r="JWL678" s="259"/>
      <c r="JWM678" s="259"/>
      <c r="JWN678" s="394"/>
      <c r="JWO678" s="394"/>
      <c r="JWP678" s="270"/>
      <c r="JWQ678" s="263"/>
      <c r="JWR678" s="271"/>
      <c r="JWS678" s="271"/>
      <c r="JWT678" s="271"/>
      <c r="JWU678" s="271"/>
      <c r="JWV678" s="271"/>
      <c r="JWW678" s="395"/>
      <c r="JWX678" s="259"/>
      <c r="JWY678" s="259"/>
      <c r="JWZ678" s="394"/>
      <c r="JXA678" s="394"/>
      <c r="JXB678" s="270"/>
      <c r="JXC678" s="263"/>
      <c r="JXD678" s="271"/>
      <c r="JXE678" s="271"/>
      <c r="JXF678" s="271"/>
      <c r="JXG678" s="271"/>
      <c r="JXH678" s="271"/>
      <c r="JXI678" s="395"/>
      <c r="JXJ678" s="259"/>
      <c r="JXK678" s="259"/>
      <c r="JXL678" s="394"/>
      <c r="JXM678" s="394"/>
      <c r="JXN678" s="270"/>
      <c r="JXO678" s="263"/>
      <c r="JXP678" s="271"/>
      <c r="JXQ678" s="271"/>
      <c r="JXR678" s="271"/>
      <c r="JXS678" s="271"/>
      <c r="JXT678" s="271"/>
      <c r="JXU678" s="395"/>
      <c r="JXV678" s="259"/>
      <c r="JXW678" s="259"/>
      <c r="JXX678" s="394"/>
      <c r="JXY678" s="394"/>
      <c r="JXZ678" s="270"/>
      <c r="JYA678" s="263"/>
      <c r="JYB678" s="271"/>
      <c r="JYC678" s="271"/>
      <c r="JYD678" s="271"/>
      <c r="JYE678" s="271"/>
      <c r="JYF678" s="271"/>
      <c r="JYG678" s="395"/>
      <c r="JYH678" s="259"/>
      <c r="JYI678" s="259"/>
      <c r="JYJ678" s="394"/>
      <c r="JYK678" s="394"/>
      <c r="JYL678" s="270"/>
      <c r="JYM678" s="263"/>
      <c r="JYN678" s="271"/>
      <c r="JYO678" s="271"/>
      <c r="JYP678" s="271"/>
      <c r="JYQ678" s="271"/>
      <c r="JYR678" s="271"/>
      <c r="JYS678" s="395"/>
      <c r="JYT678" s="259"/>
      <c r="JYU678" s="259"/>
      <c r="JYV678" s="394"/>
      <c r="JYW678" s="394"/>
      <c r="JYX678" s="270"/>
      <c r="JYY678" s="263"/>
      <c r="JYZ678" s="271"/>
      <c r="JZA678" s="271"/>
      <c r="JZB678" s="271"/>
      <c r="JZC678" s="271"/>
      <c r="JZD678" s="271"/>
      <c r="JZE678" s="395"/>
      <c r="JZF678" s="259"/>
      <c r="JZG678" s="259"/>
      <c r="JZH678" s="394"/>
      <c r="JZI678" s="394"/>
      <c r="JZJ678" s="270"/>
      <c r="JZK678" s="263"/>
      <c r="JZL678" s="271"/>
      <c r="JZM678" s="271"/>
      <c r="JZN678" s="271"/>
      <c r="JZO678" s="271"/>
      <c r="JZP678" s="271"/>
      <c r="JZQ678" s="395"/>
      <c r="JZR678" s="259"/>
      <c r="JZS678" s="259"/>
      <c r="JZT678" s="394"/>
      <c r="JZU678" s="394"/>
      <c r="JZV678" s="270"/>
      <c r="JZW678" s="263"/>
      <c r="JZX678" s="271"/>
      <c r="JZY678" s="271"/>
      <c r="JZZ678" s="271"/>
      <c r="KAA678" s="271"/>
      <c r="KAB678" s="271"/>
      <c r="KAC678" s="395"/>
      <c r="KAD678" s="259"/>
      <c r="KAE678" s="259"/>
      <c r="KAF678" s="394"/>
      <c r="KAG678" s="394"/>
      <c r="KAH678" s="270"/>
      <c r="KAI678" s="263"/>
      <c r="KAJ678" s="271"/>
      <c r="KAK678" s="271"/>
      <c r="KAL678" s="271"/>
      <c r="KAM678" s="271"/>
      <c r="KAN678" s="271"/>
      <c r="KAO678" s="395"/>
      <c r="KAP678" s="259"/>
      <c r="KAQ678" s="259"/>
      <c r="KAR678" s="394"/>
      <c r="KAS678" s="394"/>
      <c r="KAT678" s="270"/>
      <c r="KAU678" s="263"/>
      <c r="KAV678" s="271"/>
      <c r="KAW678" s="271"/>
      <c r="KAX678" s="271"/>
      <c r="KAY678" s="271"/>
      <c r="KAZ678" s="271"/>
      <c r="KBA678" s="395"/>
      <c r="KBB678" s="259"/>
      <c r="KBC678" s="259"/>
      <c r="KBD678" s="394"/>
      <c r="KBE678" s="394"/>
      <c r="KBF678" s="270"/>
      <c r="KBG678" s="263"/>
      <c r="KBH678" s="271"/>
      <c r="KBI678" s="271"/>
      <c r="KBJ678" s="271"/>
      <c r="KBK678" s="271"/>
      <c r="KBL678" s="271"/>
      <c r="KBM678" s="395"/>
      <c r="KBN678" s="259"/>
      <c r="KBO678" s="259"/>
      <c r="KBP678" s="394"/>
      <c r="KBQ678" s="394"/>
      <c r="KBR678" s="270"/>
      <c r="KBS678" s="263"/>
      <c r="KBT678" s="271"/>
      <c r="KBU678" s="271"/>
      <c r="KBV678" s="271"/>
      <c r="KBW678" s="271"/>
      <c r="KBX678" s="271"/>
      <c r="KBY678" s="395"/>
      <c r="KBZ678" s="259"/>
      <c r="KCA678" s="259"/>
      <c r="KCB678" s="394"/>
      <c r="KCC678" s="394"/>
      <c r="KCD678" s="270"/>
      <c r="KCE678" s="263"/>
      <c r="KCF678" s="271"/>
      <c r="KCG678" s="271"/>
      <c r="KCH678" s="271"/>
      <c r="KCI678" s="271"/>
      <c r="KCJ678" s="271"/>
      <c r="KCK678" s="395"/>
      <c r="KCL678" s="259"/>
      <c r="KCM678" s="259"/>
      <c r="KCN678" s="394"/>
      <c r="KCO678" s="394"/>
      <c r="KCP678" s="270"/>
      <c r="KCQ678" s="263"/>
      <c r="KCR678" s="271"/>
      <c r="KCS678" s="271"/>
      <c r="KCT678" s="271"/>
      <c r="KCU678" s="271"/>
      <c r="KCV678" s="271"/>
      <c r="KCW678" s="395"/>
      <c r="KCX678" s="259"/>
      <c r="KCY678" s="259"/>
      <c r="KCZ678" s="394"/>
      <c r="KDA678" s="394"/>
      <c r="KDB678" s="270"/>
      <c r="KDC678" s="263"/>
      <c r="KDD678" s="271"/>
      <c r="KDE678" s="271"/>
      <c r="KDF678" s="271"/>
      <c r="KDG678" s="271"/>
      <c r="KDH678" s="271"/>
      <c r="KDI678" s="395"/>
      <c r="KDJ678" s="259"/>
      <c r="KDK678" s="259"/>
      <c r="KDL678" s="394"/>
      <c r="KDM678" s="394"/>
      <c r="KDN678" s="270"/>
      <c r="KDO678" s="263"/>
      <c r="KDP678" s="271"/>
      <c r="KDQ678" s="271"/>
      <c r="KDR678" s="271"/>
      <c r="KDS678" s="271"/>
      <c r="KDT678" s="271"/>
      <c r="KDU678" s="395"/>
      <c r="KDV678" s="259"/>
      <c r="KDW678" s="259"/>
      <c r="KDX678" s="394"/>
      <c r="KDY678" s="394"/>
      <c r="KDZ678" s="270"/>
      <c r="KEA678" s="263"/>
      <c r="KEB678" s="271"/>
      <c r="KEC678" s="271"/>
      <c r="KED678" s="271"/>
      <c r="KEE678" s="271"/>
      <c r="KEF678" s="271"/>
      <c r="KEG678" s="395"/>
      <c r="KEH678" s="259"/>
      <c r="KEI678" s="259"/>
      <c r="KEJ678" s="394"/>
      <c r="KEK678" s="394"/>
      <c r="KEL678" s="270"/>
      <c r="KEM678" s="263"/>
      <c r="KEN678" s="271"/>
      <c r="KEO678" s="271"/>
      <c r="KEP678" s="271"/>
      <c r="KEQ678" s="271"/>
      <c r="KER678" s="271"/>
      <c r="KES678" s="395"/>
      <c r="KET678" s="259"/>
      <c r="KEU678" s="259"/>
      <c r="KEV678" s="394"/>
      <c r="KEW678" s="394"/>
      <c r="KEX678" s="270"/>
      <c r="KEY678" s="263"/>
      <c r="KEZ678" s="271"/>
      <c r="KFA678" s="271"/>
      <c r="KFB678" s="271"/>
      <c r="KFC678" s="271"/>
      <c r="KFD678" s="271"/>
      <c r="KFE678" s="395"/>
      <c r="KFF678" s="259"/>
      <c r="KFG678" s="259"/>
      <c r="KFH678" s="394"/>
      <c r="KFI678" s="394"/>
      <c r="KFJ678" s="270"/>
      <c r="KFK678" s="263"/>
      <c r="KFL678" s="271"/>
      <c r="KFM678" s="271"/>
      <c r="KFN678" s="271"/>
      <c r="KFO678" s="271"/>
      <c r="KFP678" s="271"/>
      <c r="KFQ678" s="395"/>
      <c r="KFR678" s="259"/>
      <c r="KFS678" s="259"/>
      <c r="KFT678" s="394"/>
      <c r="KFU678" s="394"/>
      <c r="KFV678" s="270"/>
      <c r="KFW678" s="263"/>
      <c r="KFX678" s="271"/>
      <c r="KFY678" s="271"/>
      <c r="KFZ678" s="271"/>
      <c r="KGA678" s="271"/>
      <c r="KGB678" s="271"/>
      <c r="KGC678" s="395"/>
      <c r="KGD678" s="259"/>
      <c r="KGE678" s="259"/>
      <c r="KGF678" s="394"/>
      <c r="KGG678" s="394"/>
      <c r="KGH678" s="270"/>
      <c r="KGI678" s="263"/>
      <c r="KGJ678" s="271"/>
      <c r="KGK678" s="271"/>
      <c r="KGL678" s="271"/>
      <c r="KGM678" s="271"/>
      <c r="KGN678" s="271"/>
      <c r="KGO678" s="395"/>
      <c r="KGP678" s="259"/>
      <c r="KGQ678" s="259"/>
      <c r="KGR678" s="394"/>
      <c r="KGS678" s="394"/>
      <c r="KGT678" s="270"/>
      <c r="KGU678" s="263"/>
      <c r="KGV678" s="271"/>
      <c r="KGW678" s="271"/>
      <c r="KGX678" s="271"/>
      <c r="KGY678" s="271"/>
      <c r="KGZ678" s="271"/>
      <c r="KHA678" s="395"/>
      <c r="KHB678" s="259"/>
      <c r="KHC678" s="259"/>
      <c r="KHD678" s="394"/>
      <c r="KHE678" s="394"/>
      <c r="KHF678" s="270"/>
      <c r="KHG678" s="263"/>
      <c r="KHH678" s="271"/>
      <c r="KHI678" s="271"/>
      <c r="KHJ678" s="271"/>
      <c r="KHK678" s="271"/>
      <c r="KHL678" s="271"/>
      <c r="KHM678" s="395"/>
      <c r="KHN678" s="259"/>
      <c r="KHO678" s="259"/>
      <c r="KHP678" s="394"/>
      <c r="KHQ678" s="394"/>
      <c r="KHR678" s="270"/>
      <c r="KHS678" s="263"/>
      <c r="KHT678" s="271"/>
      <c r="KHU678" s="271"/>
      <c r="KHV678" s="271"/>
      <c r="KHW678" s="271"/>
      <c r="KHX678" s="271"/>
      <c r="KHY678" s="395"/>
      <c r="KHZ678" s="259"/>
      <c r="KIA678" s="259"/>
      <c r="KIB678" s="394"/>
      <c r="KIC678" s="394"/>
      <c r="KID678" s="270"/>
      <c r="KIE678" s="263"/>
      <c r="KIF678" s="271"/>
      <c r="KIG678" s="271"/>
      <c r="KIH678" s="271"/>
      <c r="KII678" s="271"/>
      <c r="KIJ678" s="271"/>
      <c r="KIK678" s="395"/>
      <c r="KIL678" s="259"/>
      <c r="KIM678" s="259"/>
      <c r="KIN678" s="394"/>
      <c r="KIO678" s="394"/>
      <c r="KIP678" s="270"/>
      <c r="KIQ678" s="263"/>
      <c r="KIR678" s="271"/>
      <c r="KIS678" s="271"/>
      <c r="KIT678" s="271"/>
      <c r="KIU678" s="271"/>
      <c r="KIV678" s="271"/>
      <c r="KIW678" s="395"/>
      <c r="KIX678" s="259"/>
      <c r="KIY678" s="259"/>
      <c r="KIZ678" s="394"/>
      <c r="KJA678" s="394"/>
      <c r="KJB678" s="270"/>
      <c r="KJC678" s="263"/>
      <c r="KJD678" s="271"/>
      <c r="KJE678" s="271"/>
      <c r="KJF678" s="271"/>
      <c r="KJG678" s="271"/>
      <c r="KJH678" s="271"/>
      <c r="KJI678" s="395"/>
      <c r="KJJ678" s="259"/>
      <c r="KJK678" s="259"/>
      <c r="KJL678" s="394"/>
      <c r="KJM678" s="394"/>
      <c r="KJN678" s="270"/>
      <c r="KJO678" s="263"/>
      <c r="KJP678" s="271"/>
      <c r="KJQ678" s="271"/>
      <c r="KJR678" s="271"/>
      <c r="KJS678" s="271"/>
      <c r="KJT678" s="271"/>
      <c r="KJU678" s="395"/>
      <c r="KJV678" s="259"/>
      <c r="KJW678" s="259"/>
      <c r="KJX678" s="394"/>
      <c r="KJY678" s="394"/>
      <c r="KJZ678" s="270"/>
      <c r="KKA678" s="263"/>
      <c r="KKB678" s="271"/>
      <c r="KKC678" s="271"/>
      <c r="KKD678" s="271"/>
      <c r="KKE678" s="271"/>
      <c r="KKF678" s="271"/>
      <c r="KKG678" s="395"/>
      <c r="KKH678" s="259"/>
      <c r="KKI678" s="259"/>
      <c r="KKJ678" s="394"/>
      <c r="KKK678" s="394"/>
      <c r="KKL678" s="270"/>
      <c r="KKM678" s="263"/>
      <c r="KKN678" s="271"/>
      <c r="KKO678" s="271"/>
      <c r="KKP678" s="271"/>
      <c r="KKQ678" s="271"/>
      <c r="KKR678" s="271"/>
      <c r="KKS678" s="395"/>
      <c r="KKT678" s="259"/>
      <c r="KKU678" s="259"/>
      <c r="KKV678" s="394"/>
      <c r="KKW678" s="394"/>
      <c r="KKX678" s="270"/>
      <c r="KKY678" s="263"/>
      <c r="KKZ678" s="271"/>
      <c r="KLA678" s="271"/>
      <c r="KLB678" s="271"/>
      <c r="KLC678" s="271"/>
      <c r="KLD678" s="271"/>
      <c r="KLE678" s="395"/>
      <c r="KLF678" s="259"/>
      <c r="KLG678" s="259"/>
      <c r="KLH678" s="394"/>
      <c r="KLI678" s="394"/>
      <c r="KLJ678" s="270"/>
      <c r="KLK678" s="263"/>
      <c r="KLL678" s="271"/>
      <c r="KLM678" s="271"/>
      <c r="KLN678" s="271"/>
      <c r="KLO678" s="271"/>
      <c r="KLP678" s="271"/>
      <c r="KLQ678" s="395"/>
      <c r="KLR678" s="259"/>
      <c r="KLS678" s="259"/>
      <c r="KLT678" s="394"/>
      <c r="KLU678" s="394"/>
      <c r="KLV678" s="270"/>
      <c r="KLW678" s="263"/>
      <c r="KLX678" s="271"/>
      <c r="KLY678" s="271"/>
      <c r="KLZ678" s="271"/>
      <c r="KMA678" s="271"/>
      <c r="KMB678" s="271"/>
      <c r="KMC678" s="395"/>
      <c r="KMD678" s="259"/>
      <c r="KME678" s="259"/>
      <c r="KMF678" s="394"/>
      <c r="KMG678" s="394"/>
      <c r="KMH678" s="270"/>
      <c r="KMI678" s="263"/>
      <c r="KMJ678" s="271"/>
      <c r="KMK678" s="271"/>
      <c r="KML678" s="271"/>
      <c r="KMM678" s="271"/>
      <c r="KMN678" s="271"/>
      <c r="KMO678" s="395"/>
      <c r="KMP678" s="259"/>
      <c r="KMQ678" s="259"/>
      <c r="KMR678" s="394"/>
      <c r="KMS678" s="394"/>
      <c r="KMT678" s="270"/>
      <c r="KMU678" s="263"/>
      <c r="KMV678" s="271"/>
      <c r="KMW678" s="271"/>
      <c r="KMX678" s="271"/>
      <c r="KMY678" s="271"/>
      <c r="KMZ678" s="271"/>
      <c r="KNA678" s="395"/>
      <c r="KNB678" s="259"/>
      <c r="KNC678" s="259"/>
      <c r="KND678" s="394"/>
      <c r="KNE678" s="394"/>
      <c r="KNF678" s="270"/>
      <c r="KNG678" s="263"/>
      <c r="KNH678" s="271"/>
      <c r="KNI678" s="271"/>
      <c r="KNJ678" s="271"/>
      <c r="KNK678" s="271"/>
      <c r="KNL678" s="271"/>
      <c r="KNM678" s="395"/>
      <c r="KNN678" s="259"/>
      <c r="KNO678" s="259"/>
      <c r="KNP678" s="394"/>
      <c r="KNQ678" s="394"/>
      <c r="KNR678" s="270"/>
      <c r="KNS678" s="263"/>
      <c r="KNT678" s="271"/>
      <c r="KNU678" s="271"/>
      <c r="KNV678" s="271"/>
      <c r="KNW678" s="271"/>
      <c r="KNX678" s="271"/>
      <c r="KNY678" s="395"/>
      <c r="KNZ678" s="259"/>
      <c r="KOA678" s="259"/>
      <c r="KOB678" s="394"/>
      <c r="KOC678" s="394"/>
      <c r="KOD678" s="270"/>
      <c r="KOE678" s="263"/>
      <c r="KOF678" s="271"/>
      <c r="KOG678" s="271"/>
      <c r="KOH678" s="271"/>
      <c r="KOI678" s="271"/>
      <c r="KOJ678" s="271"/>
      <c r="KOK678" s="395"/>
      <c r="KOL678" s="259"/>
      <c r="KOM678" s="259"/>
      <c r="KON678" s="394"/>
      <c r="KOO678" s="394"/>
      <c r="KOP678" s="270"/>
      <c r="KOQ678" s="263"/>
      <c r="KOR678" s="271"/>
      <c r="KOS678" s="271"/>
      <c r="KOT678" s="271"/>
      <c r="KOU678" s="271"/>
      <c r="KOV678" s="271"/>
      <c r="KOW678" s="395"/>
      <c r="KOX678" s="259"/>
      <c r="KOY678" s="259"/>
      <c r="KOZ678" s="394"/>
      <c r="KPA678" s="394"/>
      <c r="KPB678" s="270"/>
      <c r="KPC678" s="263"/>
      <c r="KPD678" s="271"/>
      <c r="KPE678" s="271"/>
      <c r="KPF678" s="271"/>
      <c r="KPG678" s="271"/>
      <c r="KPH678" s="271"/>
      <c r="KPI678" s="395"/>
      <c r="KPJ678" s="259"/>
      <c r="KPK678" s="259"/>
      <c r="KPL678" s="394"/>
      <c r="KPM678" s="394"/>
      <c r="KPN678" s="270"/>
      <c r="KPO678" s="263"/>
      <c r="KPP678" s="271"/>
      <c r="KPQ678" s="271"/>
      <c r="KPR678" s="271"/>
      <c r="KPS678" s="271"/>
      <c r="KPT678" s="271"/>
      <c r="KPU678" s="395"/>
      <c r="KPV678" s="259"/>
      <c r="KPW678" s="259"/>
      <c r="KPX678" s="394"/>
      <c r="KPY678" s="394"/>
      <c r="KPZ678" s="270"/>
      <c r="KQA678" s="263"/>
      <c r="KQB678" s="271"/>
      <c r="KQC678" s="271"/>
      <c r="KQD678" s="271"/>
      <c r="KQE678" s="271"/>
      <c r="KQF678" s="271"/>
      <c r="KQG678" s="395"/>
      <c r="KQH678" s="259"/>
      <c r="KQI678" s="259"/>
      <c r="KQJ678" s="394"/>
      <c r="KQK678" s="394"/>
      <c r="KQL678" s="270"/>
      <c r="KQM678" s="263"/>
      <c r="KQN678" s="271"/>
      <c r="KQO678" s="271"/>
      <c r="KQP678" s="271"/>
      <c r="KQQ678" s="271"/>
      <c r="KQR678" s="271"/>
      <c r="KQS678" s="395"/>
      <c r="KQT678" s="259"/>
      <c r="KQU678" s="259"/>
      <c r="KQV678" s="394"/>
      <c r="KQW678" s="394"/>
      <c r="KQX678" s="270"/>
      <c r="KQY678" s="263"/>
      <c r="KQZ678" s="271"/>
      <c r="KRA678" s="271"/>
      <c r="KRB678" s="271"/>
      <c r="KRC678" s="271"/>
      <c r="KRD678" s="271"/>
      <c r="KRE678" s="395"/>
      <c r="KRF678" s="259"/>
      <c r="KRG678" s="259"/>
      <c r="KRH678" s="394"/>
      <c r="KRI678" s="394"/>
      <c r="KRJ678" s="270"/>
      <c r="KRK678" s="263"/>
      <c r="KRL678" s="271"/>
      <c r="KRM678" s="271"/>
      <c r="KRN678" s="271"/>
      <c r="KRO678" s="271"/>
      <c r="KRP678" s="271"/>
      <c r="KRQ678" s="395"/>
      <c r="KRR678" s="259"/>
      <c r="KRS678" s="259"/>
      <c r="KRT678" s="394"/>
      <c r="KRU678" s="394"/>
      <c r="KRV678" s="270"/>
      <c r="KRW678" s="263"/>
      <c r="KRX678" s="271"/>
      <c r="KRY678" s="271"/>
      <c r="KRZ678" s="271"/>
      <c r="KSA678" s="271"/>
      <c r="KSB678" s="271"/>
      <c r="KSC678" s="395"/>
      <c r="KSD678" s="259"/>
      <c r="KSE678" s="259"/>
      <c r="KSF678" s="394"/>
      <c r="KSG678" s="394"/>
      <c r="KSH678" s="270"/>
      <c r="KSI678" s="263"/>
      <c r="KSJ678" s="271"/>
      <c r="KSK678" s="271"/>
      <c r="KSL678" s="271"/>
      <c r="KSM678" s="271"/>
      <c r="KSN678" s="271"/>
      <c r="KSO678" s="395"/>
      <c r="KSP678" s="259"/>
      <c r="KSQ678" s="259"/>
      <c r="KSR678" s="394"/>
      <c r="KSS678" s="394"/>
      <c r="KST678" s="270"/>
      <c r="KSU678" s="263"/>
      <c r="KSV678" s="271"/>
      <c r="KSW678" s="271"/>
      <c r="KSX678" s="271"/>
      <c r="KSY678" s="271"/>
      <c r="KSZ678" s="271"/>
      <c r="KTA678" s="395"/>
      <c r="KTB678" s="259"/>
      <c r="KTC678" s="259"/>
      <c r="KTD678" s="394"/>
      <c r="KTE678" s="394"/>
      <c r="KTF678" s="270"/>
      <c r="KTG678" s="263"/>
      <c r="KTH678" s="271"/>
      <c r="KTI678" s="271"/>
      <c r="KTJ678" s="271"/>
      <c r="KTK678" s="271"/>
      <c r="KTL678" s="271"/>
      <c r="KTM678" s="395"/>
      <c r="KTN678" s="259"/>
      <c r="KTO678" s="259"/>
      <c r="KTP678" s="394"/>
      <c r="KTQ678" s="394"/>
      <c r="KTR678" s="270"/>
      <c r="KTS678" s="263"/>
      <c r="KTT678" s="271"/>
      <c r="KTU678" s="271"/>
      <c r="KTV678" s="271"/>
      <c r="KTW678" s="271"/>
      <c r="KTX678" s="271"/>
      <c r="KTY678" s="395"/>
      <c r="KTZ678" s="259"/>
      <c r="KUA678" s="259"/>
      <c r="KUB678" s="394"/>
      <c r="KUC678" s="394"/>
      <c r="KUD678" s="270"/>
      <c r="KUE678" s="263"/>
      <c r="KUF678" s="271"/>
      <c r="KUG678" s="271"/>
      <c r="KUH678" s="271"/>
      <c r="KUI678" s="271"/>
      <c r="KUJ678" s="271"/>
      <c r="KUK678" s="395"/>
      <c r="KUL678" s="259"/>
      <c r="KUM678" s="259"/>
      <c r="KUN678" s="394"/>
      <c r="KUO678" s="394"/>
      <c r="KUP678" s="270"/>
      <c r="KUQ678" s="263"/>
      <c r="KUR678" s="271"/>
      <c r="KUS678" s="271"/>
      <c r="KUT678" s="271"/>
      <c r="KUU678" s="271"/>
      <c r="KUV678" s="271"/>
      <c r="KUW678" s="395"/>
      <c r="KUX678" s="259"/>
      <c r="KUY678" s="259"/>
      <c r="KUZ678" s="394"/>
      <c r="KVA678" s="394"/>
      <c r="KVB678" s="270"/>
      <c r="KVC678" s="263"/>
      <c r="KVD678" s="271"/>
      <c r="KVE678" s="271"/>
      <c r="KVF678" s="271"/>
      <c r="KVG678" s="271"/>
      <c r="KVH678" s="271"/>
      <c r="KVI678" s="395"/>
      <c r="KVJ678" s="259"/>
      <c r="KVK678" s="259"/>
      <c r="KVL678" s="394"/>
      <c r="KVM678" s="394"/>
      <c r="KVN678" s="270"/>
      <c r="KVO678" s="263"/>
      <c r="KVP678" s="271"/>
      <c r="KVQ678" s="271"/>
      <c r="KVR678" s="271"/>
      <c r="KVS678" s="271"/>
      <c r="KVT678" s="271"/>
      <c r="KVU678" s="395"/>
      <c r="KVV678" s="259"/>
      <c r="KVW678" s="259"/>
      <c r="KVX678" s="394"/>
      <c r="KVY678" s="394"/>
      <c r="KVZ678" s="270"/>
      <c r="KWA678" s="263"/>
      <c r="KWB678" s="271"/>
      <c r="KWC678" s="271"/>
      <c r="KWD678" s="271"/>
      <c r="KWE678" s="271"/>
      <c r="KWF678" s="271"/>
      <c r="KWG678" s="395"/>
      <c r="KWH678" s="259"/>
      <c r="KWI678" s="259"/>
      <c r="KWJ678" s="394"/>
      <c r="KWK678" s="394"/>
      <c r="KWL678" s="270"/>
      <c r="KWM678" s="263"/>
      <c r="KWN678" s="271"/>
      <c r="KWO678" s="271"/>
      <c r="KWP678" s="271"/>
      <c r="KWQ678" s="271"/>
      <c r="KWR678" s="271"/>
      <c r="KWS678" s="395"/>
      <c r="KWT678" s="259"/>
      <c r="KWU678" s="259"/>
      <c r="KWV678" s="394"/>
      <c r="KWW678" s="394"/>
      <c r="KWX678" s="270"/>
      <c r="KWY678" s="263"/>
      <c r="KWZ678" s="271"/>
      <c r="KXA678" s="271"/>
      <c r="KXB678" s="271"/>
      <c r="KXC678" s="271"/>
      <c r="KXD678" s="271"/>
      <c r="KXE678" s="395"/>
      <c r="KXF678" s="259"/>
      <c r="KXG678" s="259"/>
      <c r="KXH678" s="394"/>
      <c r="KXI678" s="394"/>
      <c r="KXJ678" s="270"/>
      <c r="KXK678" s="263"/>
      <c r="KXL678" s="271"/>
      <c r="KXM678" s="271"/>
      <c r="KXN678" s="271"/>
      <c r="KXO678" s="271"/>
      <c r="KXP678" s="271"/>
      <c r="KXQ678" s="395"/>
      <c r="KXR678" s="259"/>
      <c r="KXS678" s="259"/>
      <c r="KXT678" s="394"/>
      <c r="KXU678" s="394"/>
      <c r="KXV678" s="270"/>
      <c r="KXW678" s="263"/>
      <c r="KXX678" s="271"/>
      <c r="KXY678" s="271"/>
      <c r="KXZ678" s="271"/>
      <c r="KYA678" s="271"/>
      <c r="KYB678" s="271"/>
      <c r="KYC678" s="395"/>
      <c r="KYD678" s="259"/>
      <c r="KYE678" s="259"/>
      <c r="KYF678" s="394"/>
      <c r="KYG678" s="394"/>
      <c r="KYH678" s="270"/>
      <c r="KYI678" s="263"/>
      <c r="KYJ678" s="271"/>
      <c r="KYK678" s="271"/>
      <c r="KYL678" s="271"/>
      <c r="KYM678" s="271"/>
      <c r="KYN678" s="271"/>
      <c r="KYO678" s="395"/>
      <c r="KYP678" s="259"/>
      <c r="KYQ678" s="259"/>
      <c r="KYR678" s="394"/>
      <c r="KYS678" s="394"/>
      <c r="KYT678" s="270"/>
      <c r="KYU678" s="263"/>
      <c r="KYV678" s="271"/>
      <c r="KYW678" s="271"/>
      <c r="KYX678" s="271"/>
      <c r="KYY678" s="271"/>
      <c r="KYZ678" s="271"/>
      <c r="KZA678" s="395"/>
      <c r="KZB678" s="259"/>
      <c r="KZC678" s="259"/>
      <c r="KZD678" s="394"/>
      <c r="KZE678" s="394"/>
      <c r="KZF678" s="270"/>
      <c r="KZG678" s="263"/>
      <c r="KZH678" s="271"/>
      <c r="KZI678" s="271"/>
      <c r="KZJ678" s="271"/>
      <c r="KZK678" s="271"/>
      <c r="KZL678" s="271"/>
      <c r="KZM678" s="395"/>
      <c r="KZN678" s="259"/>
      <c r="KZO678" s="259"/>
      <c r="KZP678" s="394"/>
      <c r="KZQ678" s="394"/>
      <c r="KZR678" s="270"/>
      <c r="KZS678" s="263"/>
      <c r="KZT678" s="271"/>
      <c r="KZU678" s="271"/>
      <c r="KZV678" s="271"/>
      <c r="KZW678" s="271"/>
      <c r="KZX678" s="271"/>
      <c r="KZY678" s="395"/>
      <c r="KZZ678" s="259"/>
      <c r="LAA678" s="259"/>
      <c r="LAB678" s="394"/>
      <c r="LAC678" s="394"/>
      <c r="LAD678" s="270"/>
      <c r="LAE678" s="263"/>
      <c r="LAF678" s="271"/>
      <c r="LAG678" s="271"/>
      <c r="LAH678" s="271"/>
      <c r="LAI678" s="271"/>
      <c r="LAJ678" s="271"/>
      <c r="LAK678" s="395"/>
      <c r="LAL678" s="259"/>
      <c r="LAM678" s="259"/>
      <c r="LAN678" s="394"/>
      <c r="LAO678" s="394"/>
      <c r="LAP678" s="270"/>
      <c r="LAQ678" s="263"/>
      <c r="LAR678" s="271"/>
      <c r="LAS678" s="271"/>
      <c r="LAT678" s="271"/>
      <c r="LAU678" s="271"/>
      <c r="LAV678" s="271"/>
      <c r="LAW678" s="395"/>
      <c r="LAX678" s="259"/>
      <c r="LAY678" s="259"/>
      <c r="LAZ678" s="394"/>
      <c r="LBA678" s="394"/>
      <c r="LBB678" s="270"/>
      <c r="LBC678" s="263"/>
      <c r="LBD678" s="271"/>
      <c r="LBE678" s="271"/>
      <c r="LBF678" s="271"/>
      <c r="LBG678" s="271"/>
      <c r="LBH678" s="271"/>
      <c r="LBI678" s="395"/>
      <c r="LBJ678" s="259"/>
      <c r="LBK678" s="259"/>
      <c r="LBL678" s="394"/>
      <c r="LBM678" s="394"/>
      <c r="LBN678" s="270"/>
      <c r="LBO678" s="263"/>
      <c r="LBP678" s="271"/>
      <c r="LBQ678" s="271"/>
      <c r="LBR678" s="271"/>
      <c r="LBS678" s="271"/>
      <c r="LBT678" s="271"/>
      <c r="LBU678" s="395"/>
      <c r="LBV678" s="259"/>
      <c r="LBW678" s="259"/>
      <c r="LBX678" s="394"/>
      <c r="LBY678" s="394"/>
      <c r="LBZ678" s="270"/>
      <c r="LCA678" s="263"/>
      <c r="LCB678" s="271"/>
      <c r="LCC678" s="271"/>
      <c r="LCD678" s="271"/>
      <c r="LCE678" s="271"/>
      <c r="LCF678" s="271"/>
      <c r="LCG678" s="395"/>
      <c r="LCH678" s="259"/>
      <c r="LCI678" s="259"/>
      <c r="LCJ678" s="394"/>
      <c r="LCK678" s="394"/>
      <c r="LCL678" s="270"/>
      <c r="LCM678" s="263"/>
      <c r="LCN678" s="271"/>
      <c r="LCO678" s="271"/>
      <c r="LCP678" s="271"/>
      <c r="LCQ678" s="271"/>
      <c r="LCR678" s="271"/>
      <c r="LCS678" s="395"/>
      <c r="LCT678" s="259"/>
      <c r="LCU678" s="259"/>
      <c r="LCV678" s="394"/>
      <c r="LCW678" s="394"/>
      <c r="LCX678" s="270"/>
      <c r="LCY678" s="263"/>
      <c r="LCZ678" s="271"/>
      <c r="LDA678" s="271"/>
      <c r="LDB678" s="271"/>
      <c r="LDC678" s="271"/>
      <c r="LDD678" s="271"/>
      <c r="LDE678" s="395"/>
      <c r="LDF678" s="259"/>
      <c r="LDG678" s="259"/>
      <c r="LDH678" s="394"/>
      <c r="LDI678" s="394"/>
      <c r="LDJ678" s="270"/>
      <c r="LDK678" s="263"/>
      <c r="LDL678" s="271"/>
      <c r="LDM678" s="271"/>
      <c r="LDN678" s="271"/>
      <c r="LDO678" s="271"/>
      <c r="LDP678" s="271"/>
      <c r="LDQ678" s="395"/>
      <c r="LDR678" s="259"/>
      <c r="LDS678" s="259"/>
      <c r="LDT678" s="394"/>
      <c r="LDU678" s="394"/>
      <c r="LDV678" s="270"/>
      <c r="LDW678" s="263"/>
      <c r="LDX678" s="271"/>
      <c r="LDY678" s="271"/>
      <c r="LDZ678" s="271"/>
      <c r="LEA678" s="271"/>
      <c r="LEB678" s="271"/>
      <c r="LEC678" s="395"/>
      <c r="LED678" s="259"/>
      <c r="LEE678" s="259"/>
      <c r="LEF678" s="394"/>
      <c r="LEG678" s="394"/>
      <c r="LEH678" s="270"/>
      <c r="LEI678" s="263"/>
      <c r="LEJ678" s="271"/>
      <c r="LEK678" s="271"/>
      <c r="LEL678" s="271"/>
      <c r="LEM678" s="271"/>
      <c r="LEN678" s="271"/>
      <c r="LEO678" s="395"/>
      <c r="LEP678" s="259"/>
      <c r="LEQ678" s="259"/>
      <c r="LER678" s="394"/>
      <c r="LES678" s="394"/>
      <c r="LET678" s="270"/>
      <c r="LEU678" s="263"/>
      <c r="LEV678" s="271"/>
      <c r="LEW678" s="271"/>
      <c r="LEX678" s="271"/>
      <c r="LEY678" s="271"/>
      <c r="LEZ678" s="271"/>
      <c r="LFA678" s="395"/>
      <c r="LFB678" s="259"/>
      <c r="LFC678" s="259"/>
      <c r="LFD678" s="394"/>
      <c r="LFE678" s="394"/>
      <c r="LFF678" s="270"/>
      <c r="LFG678" s="263"/>
      <c r="LFH678" s="271"/>
      <c r="LFI678" s="271"/>
      <c r="LFJ678" s="271"/>
      <c r="LFK678" s="271"/>
      <c r="LFL678" s="271"/>
      <c r="LFM678" s="395"/>
      <c r="LFN678" s="259"/>
      <c r="LFO678" s="259"/>
      <c r="LFP678" s="394"/>
      <c r="LFQ678" s="394"/>
      <c r="LFR678" s="270"/>
      <c r="LFS678" s="263"/>
      <c r="LFT678" s="271"/>
      <c r="LFU678" s="271"/>
      <c r="LFV678" s="271"/>
      <c r="LFW678" s="271"/>
      <c r="LFX678" s="271"/>
      <c r="LFY678" s="395"/>
      <c r="LFZ678" s="259"/>
      <c r="LGA678" s="259"/>
      <c r="LGB678" s="394"/>
      <c r="LGC678" s="394"/>
      <c r="LGD678" s="270"/>
      <c r="LGE678" s="263"/>
      <c r="LGF678" s="271"/>
      <c r="LGG678" s="271"/>
      <c r="LGH678" s="271"/>
      <c r="LGI678" s="271"/>
      <c r="LGJ678" s="271"/>
      <c r="LGK678" s="395"/>
      <c r="LGL678" s="259"/>
      <c r="LGM678" s="259"/>
      <c r="LGN678" s="394"/>
      <c r="LGO678" s="394"/>
      <c r="LGP678" s="270"/>
      <c r="LGQ678" s="263"/>
      <c r="LGR678" s="271"/>
      <c r="LGS678" s="271"/>
      <c r="LGT678" s="271"/>
      <c r="LGU678" s="271"/>
      <c r="LGV678" s="271"/>
      <c r="LGW678" s="395"/>
      <c r="LGX678" s="259"/>
      <c r="LGY678" s="259"/>
      <c r="LGZ678" s="394"/>
      <c r="LHA678" s="394"/>
      <c r="LHB678" s="270"/>
      <c r="LHC678" s="263"/>
      <c r="LHD678" s="271"/>
      <c r="LHE678" s="271"/>
      <c r="LHF678" s="271"/>
      <c r="LHG678" s="271"/>
      <c r="LHH678" s="271"/>
      <c r="LHI678" s="395"/>
      <c r="LHJ678" s="259"/>
      <c r="LHK678" s="259"/>
      <c r="LHL678" s="394"/>
      <c r="LHM678" s="394"/>
      <c r="LHN678" s="270"/>
      <c r="LHO678" s="263"/>
      <c r="LHP678" s="271"/>
      <c r="LHQ678" s="271"/>
      <c r="LHR678" s="271"/>
      <c r="LHS678" s="271"/>
      <c r="LHT678" s="271"/>
      <c r="LHU678" s="395"/>
      <c r="LHV678" s="259"/>
      <c r="LHW678" s="259"/>
      <c r="LHX678" s="394"/>
      <c r="LHY678" s="394"/>
      <c r="LHZ678" s="270"/>
      <c r="LIA678" s="263"/>
      <c r="LIB678" s="271"/>
      <c r="LIC678" s="271"/>
      <c r="LID678" s="271"/>
      <c r="LIE678" s="271"/>
      <c r="LIF678" s="271"/>
      <c r="LIG678" s="395"/>
      <c r="LIH678" s="259"/>
      <c r="LII678" s="259"/>
      <c r="LIJ678" s="394"/>
      <c r="LIK678" s="394"/>
      <c r="LIL678" s="270"/>
      <c r="LIM678" s="263"/>
      <c r="LIN678" s="271"/>
      <c r="LIO678" s="271"/>
      <c r="LIP678" s="271"/>
      <c r="LIQ678" s="271"/>
      <c r="LIR678" s="271"/>
      <c r="LIS678" s="395"/>
      <c r="LIT678" s="259"/>
      <c r="LIU678" s="259"/>
      <c r="LIV678" s="394"/>
      <c r="LIW678" s="394"/>
      <c r="LIX678" s="270"/>
      <c r="LIY678" s="263"/>
      <c r="LIZ678" s="271"/>
      <c r="LJA678" s="271"/>
      <c r="LJB678" s="271"/>
      <c r="LJC678" s="271"/>
      <c r="LJD678" s="271"/>
      <c r="LJE678" s="395"/>
      <c r="LJF678" s="259"/>
      <c r="LJG678" s="259"/>
      <c r="LJH678" s="394"/>
      <c r="LJI678" s="394"/>
      <c r="LJJ678" s="270"/>
      <c r="LJK678" s="263"/>
      <c r="LJL678" s="271"/>
      <c r="LJM678" s="271"/>
      <c r="LJN678" s="271"/>
      <c r="LJO678" s="271"/>
      <c r="LJP678" s="271"/>
      <c r="LJQ678" s="395"/>
      <c r="LJR678" s="259"/>
      <c r="LJS678" s="259"/>
      <c r="LJT678" s="394"/>
      <c r="LJU678" s="394"/>
      <c r="LJV678" s="270"/>
      <c r="LJW678" s="263"/>
      <c r="LJX678" s="271"/>
      <c r="LJY678" s="271"/>
      <c r="LJZ678" s="271"/>
      <c r="LKA678" s="271"/>
      <c r="LKB678" s="271"/>
      <c r="LKC678" s="395"/>
      <c r="LKD678" s="259"/>
      <c r="LKE678" s="259"/>
      <c r="LKF678" s="394"/>
      <c r="LKG678" s="394"/>
      <c r="LKH678" s="270"/>
      <c r="LKI678" s="263"/>
      <c r="LKJ678" s="271"/>
      <c r="LKK678" s="271"/>
      <c r="LKL678" s="271"/>
      <c r="LKM678" s="271"/>
      <c r="LKN678" s="271"/>
      <c r="LKO678" s="395"/>
      <c r="LKP678" s="259"/>
      <c r="LKQ678" s="259"/>
      <c r="LKR678" s="394"/>
      <c r="LKS678" s="394"/>
      <c r="LKT678" s="270"/>
      <c r="LKU678" s="263"/>
      <c r="LKV678" s="271"/>
      <c r="LKW678" s="271"/>
      <c r="LKX678" s="271"/>
      <c r="LKY678" s="271"/>
      <c r="LKZ678" s="271"/>
      <c r="LLA678" s="395"/>
      <c r="LLB678" s="259"/>
      <c r="LLC678" s="259"/>
      <c r="LLD678" s="394"/>
      <c r="LLE678" s="394"/>
      <c r="LLF678" s="270"/>
      <c r="LLG678" s="263"/>
      <c r="LLH678" s="271"/>
      <c r="LLI678" s="271"/>
      <c r="LLJ678" s="271"/>
      <c r="LLK678" s="271"/>
      <c r="LLL678" s="271"/>
      <c r="LLM678" s="395"/>
      <c r="LLN678" s="259"/>
      <c r="LLO678" s="259"/>
      <c r="LLP678" s="394"/>
      <c r="LLQ678" s="394"/>
      <c r="LLR678" s="270"/>
      <c r="LLS678" s="263"/>
      <c r="LLT678" s="271"/>
      <c r="LLU678" s="271"/>
      <c r="LLV678" s="271"/>
      <c r="LLW678" s="271"/>
      <c r="LLX678" s="271"/>
      <c r="LLY678" s="395"/>
      <c r="LLZ678" s="259"/>
      <c r="LMA678" s="259"/>
      <c r="LMB678" s="394"/>
      <c r="LMC678" s="394"/>
      <c r="LMD678" s="270"/>
      <c r="LME678" s="263"/>
      <c r="LMF678" s="271"/>
      <c r="LMG678" s="271"/>
      <c r="LMH678" s="271"/>
      <c r="LMI678" s="271"/>
      <c r="LMJ678" s="271"/>
      <c r="LMK678" s="395"/>
      <c r="LML678" s="259"/>
      <c r="LMM678" s="259"/>
      <c r="LMN678" s="394"/>
      <c r="LMO678" s="394"/>
      <c r="LMP678" s="270"/>
      <c r="LMQ678" s="263"/>
      <c r="LMR678" s="271"/>
      <c r="LMS678" s="271"/>
      <c r="LMT678" s="271"/>
      <c r="LMU678" s="271"/>
      <c r="LMV678" s="271"/>
      <c r="LMW678" s="395"/>
      <c r="LMX678" s="259"/>
      <c r="LMY678" s="259"/>
      <c r="LMZ678" s="394"/>
      <c r="LNA678" s="394"/>
      <c r="LNB678" s="270"/>
      <c r="LNC678" s="263"/>
      <c r="LND678" s="271"/>
      <c r="LNE678" s="271"/>
      <c r="LNF678" s="271"/>
      <c r="LNG678" s="271"/>
      <c r="LNH678" s="271"/>
      <c r="LNI678" s="395"/>
      <c r="LNJ678" s="259"/>
      <c r="LNK678" s="259"/>
      <c r="LNL678" s="394"/>
      <c r="LNM678" s="394"/>
      <c r="LNN678" s="270"/>
      <c r="LNO678" s="263"/>
      <c r="LNP678" s="271"/>
      <c r="LNQ678" s="271"/>
      <c r="LNR678" s="271"/>
      <c r="LNS678" s="271"/>
      <c r="LNT678" s="271"/>
      <c r="LNU678" s="395"/>
      <c r="LNV678" s="259"/>
      <c r="LNW678" s="259"/>
      <c r="LNX678" s="394"/>
      <c r="LNY678" s="394"/>
      <c r="LNZ678" s="270"/>
      <c r="LOA678" s="263"/>
      <c r="LOB678" s="271"/>
      <c r="LOC678" s="271"/>
      <c r="LOD678" s="271"/>
      <c r="LOE678" s="271"/>
      <c r="LOF678" s="271"/>
      <c r="LOG678" s="395"/>
      <c r="LOH678" s="259"/>
      <c r="LOI678" s="259"/>
      <c r="LOJ678" s="394"/>
      <c r="LOK678" s="394"/>
      <c r="LOL678" s="270"/>
      <c r="LOM678" s="263"/>
      <c r="LON678" s="271"/>
      <c r="LOO678" s="271"/>
      <c r="LOP678" s="271"/>
      <c r="LOQ678" s="271"/>
      <c r="LOR678" s="271"/>
      <c r="LOS678" s="395"/>
      <c r="LOT678" s="259"/>
      <c r="LOU678" s="259"/>
      <c r="LOV678" s="394"/>
      <c r="LOW678" s="394"/>
      <c r="LOX678" s="270"/>
      <c r="LOY678" s="263"/>
      <c r="LOZ678" s="271"/>
      <c r="LPA678" s="271"/>
      <c r="LPB678" s="271"/>
      <c r="LPC678" s="271"/>
      <c r="LPD678" s="271"/>
      <c r="LPE678" s="395"/>
      <c r="LPF678" s="259"/>
      <c r="LPG678" s="259"/>
      <c r="LPH678" s="394"/>
      <c r="LPI678" s="394"/>
      <c r="LPJ678" s="270"/>
      <c r="LPK678" s="263"/>
      <c r="LPL678" s="271"/>
      <c r="LPM678" s="271"/>
      <c r="LPN678" s="271"/>
      <c r="LPO678" s="271"/>
      <c r="LPP678" s="271"/>
      <c r="LPQ678" s="395"/>
      <c r="LPR678" s="259"/>
      <c r="LPS678" s="259"/>
      <c r="LPT678" s="394"/>
      <c r="LPU678" s="394"/>
      <c r="LPV678" s="270"/>
      <c r="LPW678" s="263"/>
      <c r="LPX678" s="271"/>
      <c r="LPY678" s="271"/>
      <c r="LPZ678" s="271"/>
      <c r="LQA678" s="271"/>
      <c r="LQB678" s="271"/>
      <c r="LQC678" s="395"/>
      <c r="LQD678" s="259"/>
      <c r="LQE678" s="259"/>
      <c r="LQF678" s="394"/>
      <c r="LQG678" s="394"/>
      <c r="LQH678" s="270"/>
      <c r="LQI678" s="263"/>
      <c r="LQJ678" s="271"/>
      <c r="LQK678" s="271"/>
      <c r="LQL678" s="271"/>
      <c r="LQM678" s="271"/>
      <c r="LQN678" s="271"/>
      <c r="LQO678" s="395"/>
      <c r="LQP678" s="259"/>
      <c r="LQQ678" s="259"/>
      <c r="LQR678" s="394"/>
      <c r="LQS678" s="394"/>
      <c r="LQT678" s="270"/>
      <c r="LQU678" s="263"/>
      <c r="LQV678" s="271"/>
      <c r="LQW678" s="271"/>
      <c r="LQX678" s="271"/>
      <c r="LQY678" s="271"/>
      <c r="LQZ678" s="271"/>
      <c r="LRA678" s="395"/>
      <c r="LRB678" s="259"/>
      <c r="LRC678" s="259"/>
      <c r="LRD678" s="394"/>
      <c r="LRE678" s="394"/>
      <c r="LRF678" s="270"/>
      <c r="LRG678" s="263"/>
      <c r="LRH678" s="271"/>
      <c r="LRI678" s="271"/>
      <c r="LRJ678" s="271"/>
      <c r="LRK678" s="271"/>
      <c r="LRL678" s="271"/>
      <c r="LRM678" s="395"/>
      <c r="LRN678" s="259"/>
      <c r="LRO678" s="259"/>
      <c r="LRP678" s="394"/>
      <c r="LRQ678" s="394"/>
      <c r="LRR678" s="270"/>
      <c r="LRS678" s="263"/>
      <c r="LRT678" s="271"/>
      <c r="LRU678" s="271"/>
      <c r="LRV678" s="271"/>
      <c r="LRW678" s="271"/>
      <c r="LRX678" s="271"/>
      <c r="LRY678" s="395"/>
      <c r="LRZ678" s="259"/>
      <c r="LSA678" s="259"/>
      <c r="LSB678" s="394"/>
      <c r="LSC678" s="394"/>
      <c r="LSD678" s="270"/>
      <c r="LSE678" s="263"/>
      <c r="LSF678" s="271"/>
      <c r="LSG678" s="271"/>
      <c r="LSH678" s="271"/>
      <c r="LSI678" s="271"/>
      <c r="LSJ678" s="271"/>
      <c r="LSK678" s="395"/>
      <c r="LSL678" s="259"/>
      <c r="LSM678" s="259"/>
      <c r="LSN678" s="394"/>
      <c r="LSO678" s="394"/>
      <c r="LSP678" s="270"/>
      <c r="LSQ678" s="263"/>
      <c r="LSR678" s="271"/>
      <c r="LSS678" s="271"/>
      <c r="LST678" s="271"/>
      <c r="LSU678" s="271"/>
      <c r="LSV678" s="271"/>
      <c r="LSW678" s="395"/>
      <c r="LSX678" s="259"/>
      <c r="LSY678" s="259"/>
      <c r="LSZ678" s="394"/>
      <c r="LTA678" s="394"/>
      <c r="LTB678" s="270"/>
      <c r="LTC678" s="263"/>
      <c r="LTD678" s="271"/>
      <c r="LTE678" s="271"/>
      <c r="LTF678" s="271"/>
      <c r="LTG678" s="271"/>
      <c r="LTH678" s="271"/>
      <c r="LTI678" s="395"/>
      <c r="LTJ678" s="259"/>
      <c r="LTK678" s="259"/>
      <c r="LTL678" s="394"/>
      <c r="LTM678" s="394"/>
      <c r="LTN678" s="270"/>
      <c r="LTO678" s="263"/>
      <c r="LTP678" s="271"/>
      <c r="LTQ678" s="271"/>
      <c r="LTR678" s="271"/>
      <c r="LTS678" s="271"/>
      <c r="LTT678" s="271"/>
      <c r="LTU678" s="395"/>
      <c r="LTV678" s="259"/>
      <c r="LTW678" s="259"/>
      <c r="LTX678" s="394"/>
      <c r="LTY678" s="394"/>
      <c r="LTZ678" s="270"/>
      <c r="LUA678" s="263"/>
      <c r="LUB678" s="271"/>
      <c r="LUC678" s="271"/>
      <c r="LUD678" s="271"/>
      <c r="LUE678" s="271"/>
      <c r="LUF678" s="271"/>
      <c r="LUG678" s="395"/>
      <c r="LUH678" s="259"/>
      <c r="LUI678" s="259"/>
      <c r="LUJ678" s="394"/>
      <c r="LUK678" s="394"/>
      <c r="LUL678" s="270"/>
      <c r="LUM678" s="263"/>
      <c r="LUN678" s="271"/>
      <c r="LUO678" s="271"/>
      <c r="LUP678" s="271"/>
      <c r="LUQ678" s="271"/>
      <c r="LUR678" s="271"/>
      <c r="LUS678" s="395"/>
      <c r="LUT678" s="259"/>
      <c r="LUU678" s="259"/>
      <c r="LUV678" s="394"/>
      <c r="LUW678" s="394"/>
      <c r="LUX678" s="270"/>
      <c r="LUY678" s="263"/>
      <c r="LUZ678" s="271"/>
      <c r="LVA678" s="271"/>
      <c r="LVB678" s="271"/>
      <c r="LVC678" s="271"/>
      <c r="LVD678" s="271"/>
      <c r="LVE678" s="395"/>
      <c r="LVF678" s="259"/>
      <c r="LVG678" s="259"/>
      <c r="LVH678" s="394"/>
      <c r="LVI678" s="394"/>
      <c r="LVJ678" s="270"/>
      <c r="LVK678" s="263"/>
      <c r="LVL678" s="271"/>
      <c r="LVM678" s="271"/>
      <c r="LVN678" s="271"/>
      <c r="LVO678" s="271"/>
      <c r="LVP678" s="271"/>
      <c r="LVQ678" s="395"/>
      <c r="LVR678" s="259"/>
      <c r="LVS678" s="259"/>
      <c r="LVT678" s="394"/>
      <c r="LVU678" s="394"/>
      <c r="LVV678" s="270"/>
      <c r="LVW678" s="263"/>
      <c r="LVX678" s="271"/>
      <c r="LVY678" s="271"/>
      <c r="LVZ678" s="271"/>
      <c r="LWA678" s="271"/>
      <c r="LWB678" s="271"/>
      <c r="LWC678" s="395"/>
      <c r="LWD678" s="259"/>
      <c r="LWE678" s="259"/>
      <c r="LWF678" s="394"/>
      <c r="LWG678" s="394"/>
      <c r="LWH678" s="270"/>
      <c r="LWI678" s="263"/>
      <c r="LWJ678" s="271"/>
      <c r="LWK678" s="271"/>
      <c r="LWL678" s="271"/>
      <c r="LWM678" s="271"/>
      <c r="LWN678" s="271"/>
      <c r="LWO678" s="395"/>
      <c r="LWP678" s="259"/>
      <c r="LWQ678" s="259"/>
      <c r="LWR678" s="394"/>
      <c r="LWS678" s="394"/>
      <c r="LWT678" s="270"/>
      <c r="LWU678" s="263"/>
      <c r="LWV678" s="271"/>
      <c r="LWW678" s="271"/>
      <c r="LWX678" s="271"/>
      <c r="LWY678" s="271"/>
      <c r="LWZ678" s="271"/>
      <c r="LXA678" s="395"/>
      <c r="LXB678" s="259"/>
      <c r="LXC678" s="259"/>
      <c r="LXD678" s="394"/>
      <c r="LXE678" s="394"/>
      <c r="LXF678" s="270"/>
      <c r="LXG678" s="263"/>
      <c r="LXH678" s="271"/>
      <c r="LXI678" s="271"/>
      <c r="LXJ678" s="271"/>
      <c r="LXK678" s="271"/>
      <c r="LXL678" s="271"/>
      <c r="LXM678" s="395"/>
      <c r="LXN678" s="259"/>
      <c r="LXO678" s="259"/>
      <c r="LXP678" s="394"/>
      <c r="LXQ678" s="394"/>
      <c r="LXR678" s="270"/>
      <c r="LXS678" s="263"/>
      <c r="LXT678" s="271"/>
      <c r="LXU678" s="271"/>
      <c r="LXV678" s="271"/>
      <c r="LXW678" s="271"/>
      <c r="LXX678" s="271"/>
      <c r="LXY678" s="395"/>
      <c r="LXZ678" s="259"/>
      <c r="LYA678" s="259"/>
      <c r="LYB678" s="394"/>
      <c r="LYC678" s="394"/>
      <c r="LYD678" s="270"/>
      <c r="LYE678" s="263"/>
      <c r="LYF678" s="271"/>
      <c r="LYG678" s="271"/>
      <c r="LYH678" s="271"/>
      <c r="LYI678" s="271"/>
      <c r="LYJ678" s="271"/>
      <c r="LYK678" s="395"/>
      <c r="LYL678" s="259"/>
      <c r="LYM678" s="259"/>
      <c r="LYN678" s="394"/>
      <c r="LYO678" s="394"/>
      <c r="LYP678" s="270"/>
      <c r="LYQ678" s="263"/>
      <c r="LYR678" s="271"/>
      <c r="LYS678" s="271"/>
      <c r="LYT678" s="271"/>
      <c r="LYU678" s="271"/>
      <c r="LYV678" s="271"/>
      <c r="LYW678" s="395"/>
      <c r="LYX678" s="259"/>
      <c r="LYY678" s="259"/>
      <c r="LYZ678" s="394"/>
      <c r="LZA678" s="394"/>
      <c r="LZB678" s="270"/>
      <c r="LZC678" s="263"/>
      <c r="LZD678" s="271"/>
      <c r="LZE678" s="271"/>
      <c r="LZF678" s="271"/>
      <c r="LZG678" s="271"/>
      <c r="LZH678" s="271"/>
      <c r="LZI678" s="395"/>
      <c r="LZJ678" s="259"/>
      <c r="LZK678" s="259"/>
      <c r="LZL678" s="394"/>
      <c r="LZM678" s="394"/>
      <c r="LZN678" s="270"/>
      <c r="LZO678" s="263"/>
      <c r="LZP678" s="271"/>
      <c r="LZQ678" s="271"/>
      <c r="LZR678" s="271"/>
      <c r="LZS678" s="271"/>
      <c r="LZT678" s="271"/>
      <c r="LZU678" s="395"/>
      <c r="LZV678" s="259"/>
      <c r="LZW678" s="259"/>
      <c r="LZX678" s="394"/>
      <c r="LZY678" s="394"/>
      <c r="LZZ678" s="270"/>
      <c r="MAA678" s="263"/>
      <c r="MAB678" s="271"/>
      <c r="MAC678" s="271"/>
      <c r="MAD678" s="271"/>
      <c r="MAE678" s="271"/>
      <c r="MAF678" s="271"/>
      <c r="MAG678" s="395"/>
      <c r="MAH678" s="259"/>
      <c r="MAI678" s="259"/>
      <c r="MAJ678" s="394"/>
      <c r="MAK678" s="394"/>
      <c r="MAL678" s="270"/>
      <c r="MAM678" s="263"/>
      <c r="MAN678" s="271"/>
      <c r="MAO678" s="271"/>
      <c r="MAP678" s="271"/>
      <c r="MAQ678" s="271"/>
      <c r="MAR678" s="271"/>
      <c r="MAS678" s="395"/>
      <c r="MAT678" s="259"/>
      <c r="MAU678" s="259"/>
      <c r="MAV678" s="394"/>
      <c r="MAW678" s="394"/>
      <c r="MAX678" s="270"/>
      <c r="MAY678" s="263"/>
      <c r="MAZ678" s="271"/>
      <c r="MBA678" s="271"/>
      <c r="MBB678" s="271"/>
      <c r="MBC678" s="271"/>
      <c r="MBD678" s="271"/>
      <c r="MBE678" s="395"/>
      <c r="MBF678" s="259"/>
      <c r="MBG678" s="259"/>
      <c r="MBH678" s="394"/>
      <c r="MBI678" s="394"/>
      <c r="MBJ678" s="270"/>
      <c r="MBK678" s="263"/>
      <c r="MBL678" s="271"/>
      <c r="MBM678" s="271"/>
      <c r="MBN678" s="271"/>
      <c r="MBO678" s="271"/>
      <c r="MBP678" s="271"/>
      <c r="MBQ678" s="395"/>
      <c r="MBR678" s="259"/>
      <c r="MBS678" s="259"/>
      <c r="MBT678" s="394"/>
      <c r="MBU678" s="394"/>
      <c r="MBV678" s="270"/>
      <c r="MBW678" s="263"/>
      <c r="MBX678" s="271"/>
      <c r="MBY678" s="271"/>
      <c r="MBZ678" s="271"/>
      <c r="MCA678" s="271"/>
      <c r="MCB678" s="271"/>
      <c r="MCC678" s="395"/>
      <c r="MCD678" s="259"/>
      <c r="MCE678" s="259"/>
      <c r="MCF678" s="394"/>
      <c r="MCG678" s="394"/>
      <c r="MCH678" s="270"/>
      <c r="MCI678" s="263"/>
      <c r="MCJ678" s="271"/>
      <c r="MCK678" s="271"/>
      <c r="MCL678" s="271"/>
      <c r="MCM678" s="271"/>
      <c r="MCN678" s="271"/>
      <c r="MCO678" s="395"/>
      <c r="MCP678" s="259"/>
      <c r="MCQ678" s="259"/>
      <c r="MCR678" s="394"/>
      <c r="MCS678" s="394"/>
      <c r="MCT678" s="270"/>
      <c r="MCU678" s="263"/>
      <c r="MCV678" s="271"/>
      <c r="MCW678" s="271"/>
      <c r="MCX678" s="271"/>
      <c r="MCY678" s="271"/>
      <c r="MCZ678" s="271"/>
      <c r="MDA678" s="395"/>
      <c r="MDB678" s="259"/>
      <c r="MDC678" s="259"/>
      <c r="MDD678" s="394"/>
      <c r="MDE678" s="394"/>
      <c r="MDF678" s="270"/>
      <c r="MDG678" s="263"/>
      <c r="MDH678" s="271"/>
      <c r="MDI678" s="271"/>
      <c r="MDJ678" s="271"/>
      <c r="MDK678" s="271"/>
      <c r="MDL678" s="271"/>
      <c r="MDM678" s="395"/>
      <c r="MDN678" s="259"/>
      <c r="MDO678" s="259"/>
      <c r="MDP678" s="394"/>
      <c r="MDQ678" s="394"/>
      <c r="MDR678" s="270"/>
      <c r="MDS678" s="263"/>
      <c r="MDT678" s="271"/>
      <c r="MDU678" s="271"/>
      <c r="MDV678" s="271"/>
      <c r="MDW678" s="271"/>
      <c r="MDX678" s="271"/>
      <c r="MDY678" s="395"/>
      <c r="MDZ678" s="259"/>
      <c r="MEA678" s="259"/>
      <c r="MEB678" s="394"/>
      <c r="MEC678" s="394"/>
      <c r="MED678" s="270"/>
      <c r="MEE678" s="263"/>
      <c r="MEF678" s="271"/>
      <c r="MEG678" s="271"/>
      <c r="MEH678" s="271"/>
      <c r="MEI678" s="271"/>
      <c r="MEJ678" s="271"/>
      <c r="MEK678" s="395"/>
      <c r="MEL678" s="259"/>
      <c r="MEM678" s="259"/>
      <c r="MEN678" s="394"/>
      <c r="MEO678" s="394"/>
      <c r="MEP678" s="270"/>
      <c r="MEQ678" s="263"/>
      <c r="MER678" s="271"/>
      <c r="MES678" s="271"/>
      <c r="MET678" s="271"/>
      <c r="MEU678" s="271"/>
      <c r="MEV678" s="271"/>
      <c r="MEW678" s="395"/>
      <c r="MEX678" s="259"/>
      <c r="MEY678" s="259"/>
      <c r="MEZ678" s="394"/>
      <c r="MFA678" s="394"/>
      <c r="MFB678" s="270"/>
      <c r="MFC678" s="263"/>
      <c r="MFD678" s="271"/>
      <c r="MFE678" s="271"/>
      <c r="MFF678" s="271"/>
      <c r="MFG678" s="271"/>
      <c r="MFH678" s="271"/>
      <c r="MFI678" s="395"/>
      <c r="MFJ678" s="259"/>
      <c r="MFK678" s="259"/>
      <c r="MFL678" s="394"/>
      <c r="MFM678" s="394"/>
      <c r="MFN678" s="270"/>
      <c r="MFO678" s="263"/>
      <c r="MFP678" s="271"/>
      <c r="MFQ678" s="271"/>
      <c r="MFR678" s="271"/>
      <c r="MFS678" s="271"/>
      <c r="MFT678" s="271"/>
      <c r="MFU678" s="395"/>
      <c r="MFV678" s="259"/>
      <c r="MFW678" s="259"/>
      <c r="MFX678" s="394"/>
      <c r="MFY678" s="394"/>
      <c r="MFZ678" s="270"/>
      <c r="MGA678" s="263"/>
      <c r="MGB678" s="271"/>
      <c r="MGC678" s="271"/>
      <c r="MGD678" s="271"/>
      <c r="MGE678" s="271"/>
      <c r="MGF678" s="271"/>
      <c r="MGG678" s="395"/>
      <c r="MGH678" s="259"/>
      <c r="MGI678" s="259"/>
      <c r="MGJ678" s="394"/>
      <c r="MGK678" s="394"/>
      <c r="MGL678" s="270"/>
      <c r="MGM678" s="263"/>
      <c r="MGN678" s="271"/>
      <c r="MGO678" s="271"/>
      <c r="MGP678" s="271"/>
      <c r="MGQ678" s="271"/>
      <c r="MGR678" s="271"/>
      <c r="MGS678" s="395"/>
      <c r="MGT678" s="259"/>
      <c r="MGU678" s="259"/>
      <c r="MGV678" s="394"/>
      <c r="MGW678" s="394"/>
      <c r="MGX678" s="270"/>
      <c r="MGY678" s="263"/>
      <c r="MGZ678" s="271"/>
      <c r="MHA678" s="271"/>
      <c r="MHB678" s="271"/>
      <c r="MHC678" s="271"/>
      <c r="MHD678" s="271"/>
      <c r="MHE678" s="395"/>
      <c r="MHF678" s="259"/>
      <c r="MHG678" s="259"/>
      <c r="MHH678" s="394"/>
      <c r="MHI678" s="394"/>
      <c r="MHJ678" s="270"/>
      <c r="MHK678" s="263"/>
      <c r="MHL678" s="271"/>
      <c r="MHM678" s="271"/>
      <c r="MHN678" s="271"/>
      <c r="MHO678" s="271"/>
      <c r="MHP678" s="271"/>
      <c r="MHQ678" s="395"/>
      <c r="MHR678" s="259"/>
      <c r="MHS678" s="259"/>
      <c r="MHT678" s="394"/>
      <c r="MHU678" s="394"/>
      <c r="MHV678" s="270"/>
      <c r="MHW678" s="263"/>
      <c r="MHX678" s="271"/>
      <c r="MHY678" s="271"/>
      <c r="MHZ678" s="271"/>
      <c r="MIA678" s="271"/>
      <c r="MIB678" s="271"/>
      <c r="MIC678" s="395"/>
      <c r="MID678" s="259"/>
      <c r="MIE678" s="259"/>
      <c r="MIF678" s="394"/>
      <c r="MIG678" s="394"/>
      <c r="MIH678" s="270"/>
      <c r="MII678" s="263"/>
      <c r="MIJ678" s="271"/>
      <c r="MIK678" s="271"/>
      <c r="MIL678" s="271"/>
      <c r="MIM678" s="271"/>
      <c r="MIN678" s="271"/>
      <c r="MIO678" s="395"/>
      <c r="MIP678" s="259"/>
      <c r="MIQ678" s="259"/>
      <c r="MIR678" s="394"/>
      <c r="MIS678" s="394"/>
      <c r="MIT678" s="270"/>
      <c r="MIU678" s="263"/>
      <c r="MIV678" s="271"/>
      <c r="MIW678" s="271"/>
      <c r="MIX678" s="271"/>
      <c r="MIY678" s="271"/>
      <c r="MIZ678" s="271"/>
      <c r="MJA678" s="395"/>
      <c r="MJB678" s="259"/>
      <c r="MJC678" s="259"/>
      <c r="MJD678" s="394"/>
      <c r="MJE678" s="394"/>
      <c r="MJF678" s="270"/>
      <c r="MJG678" s="263"/>
      <c r="MJH678" s="271"/>
      <c r="MJI678" s="271"/>
      <c r="MJJ678" s="271"/>
      <c r="MJK678" s="271"/>
      <c r="MJL678" s="271"/>
      <c r="MJM678" s="395"/>
      <c r="MJN678" s="259"/>
      <c r="MJO678" s="259"/>
      <c r="MJP678" s="394"/>
      <c r="MJQ678" s="394"/>
      <c r="MJR678" s="270"/>
      <c r="MJS678" s="263"/>
      <c r="MJT678" s="271"/>
      <c r="MJU678" s="271"/>
      <c r="MJV678" s="271"/>
      <c r="MJW678" s="271"/>
      <c r="MJX678" s="271"/>
      <c r="MJY678" s="395"/>
      <c r="MJZ678" s="259"/>
      <c r="MKA678" s="259"/>
      <c r="MKB678" s="394"/>
      <c r="MKC678" s="394"/>
      <c r="MKD678" s="270"/>
      <c r="MKE678" s="263"/>
      <c r="MKF678" s="271"/>
      <c r="MKG678" s="271"/>
      <c r="MKH678" s="271"/>
      <c r="MKI678" s="271"/>
      <c r="MKJ678" s="271"/>
      <c r="MKK678" s="395"/>
      <c r="MKL678" s="259"/>
      <c r="MKM678" s="259"/>
      <c r="MKN678" s="394"/>
      <c r="MKO678" s="394"/>
      <c r="MKP678" s="270"/>
      <c r="MKQ678" s="263"/>
      <c r="MKR678" s="271"/>
      <c r="MKS678" s="271"/>
      <c r="MKT678" s="271"/>
      <c r="MKU678" s="271"/>
      <c r="MKV678" s="271"/>
      <c r="MKW678" s="395"/>
      <c r="MKX678" s="259"/>
      <c r="MKY678" s="259"/>
      <c r="MKZ678" s="394"/>
      <c r="MLA678" s="394"/>
      <c r="MLB678" s="270"/>
      <c r="MLC678" s="263"/>
      <c r="MLD678" s="271"/>
      <c r="MLE678" s="271"/>
      <c r="MLF678" s="271"/>
      <c r="MLG678" s="271"/>
      <c r="MLH678" s="271"/>
      <c r="MLI678" s="395"/>
      <c r="MLJ678" s="259"/>
      <c r="MLK678" s="259"/>
      <c r="MLL678" s="394"/>
      <c r="MLM678" s="394"/>
      <c r="MLN678" s="270"/>
      <c r="MLO678" s="263"/>
      <c r="MLP678" s="271"/>
      <c r="MLQ678" s="271"/>
      <c r="MLR678" s="271"/>
      <c r="MLS678" s="271"/>
      <c r="MLT678" s="271"/>
      <c r="MLU678" s="395"/>
      <c r="MLV678" s="259"/>
      <c r="MLW678" s="259"/>
      <c r="MLX678" s="394"/>
      <c r="MLY678" s="394"/>
      <c r="MLZ678" s="270"/>
      <c r="MMA678" s="263"/>
      <c r="MMB678" s="271"/>
      <c r="MMC678" s="271"/>
      <c r="MMD678" s="271"/>
      <c r="MME678" s="271"/>
      <c r="MMF678" s="271"/>
      <c r="MMG678" s="395"/>
      <c r="MMH678" s="259"/>
      <c r="MMI678" s="259"/>
      <c r="MMJ678" s="394"/>
      <c r="MMK678" s="394"/>
      <c r="MML678" s="270"/>
      <c r="MMM678" s="263"/>
      <c r="MMN678" s="271"/>
      <c r="MMO678" s="271"/>
      <c r="MMP678" s="271"/>
      <c r="MMQ678" s="271"/>
      <c r="MMR678" s="271"/>
      <c r="MMS678" s="395"/>
      <c r="MMT678" s="259"/>
      <c r="MMU678" s="259"/>
      <c r="MMV678" s="394"/>
      <c r="MMW678" s="394"/>
      <c r="MMX678" s="270"/>
      <c r="MMY678" s="263"/>
      <c r="MMZ678" s="271"/>
      <c r="MNA678" s="271"/>
      <c r="MNB678" s="271"/>
      <c r="MNC678" s="271"/>
      <c r="MND678" s="271"/>
      <c r="MNE678" s="395"/>
      <c r="MNF678" s="259"/>
      <c r="MNG678" s="259"/>
      <c r="MNH678" s="394"/>
      <c r="MNI678" s="394"/>
      <c r="MNJ678" s="270"/>
      <c r="MNK678" s="263"/>
      <c r="MNL678" s="271"/>
      <c r="MNM678" s="271"/>
      <c r="MNN678" s="271"/>
      <c r="MNO678" s="271"/>
      <c r="MNP678" s="271"/>
      <c r="MNQ678" s="395"/>
      <c r="MNR678" s="259"/>
      <c r="MNS678" s="259"/>
      <c r="MNT678" s="394"/>
      <c r="MNU678" s="394"/>
      <c r="MNV678" s="270"/>
      <c r="MNW678" s="263"/>
      <c r="MNX678" s="271"/>
      <c r="MNY678" s="271"/>
      <c r="MNZ678" s="271"/>
      <c r="MOA678" s="271"/>
      <c r="MOB678" s="271"/>
      <c r="MOC678" s="395"/>
      <c r="MOD678" s="259"/>
      <c r="MOE678" s="259"/>
      <c r="MOF678" s="394"/>
      <c r="MOG678" s="394"/>
      <c r="MOH678" s="270"/>
      <c r="MOI678" s="263"/>
      <c r="MOJ678" s="271"/>
      <c r="MOK678" s="271"/>
      <c r="MOL678" s="271"/>
      <c r="MOM678" s="271"/>
      <c r="MON678" s="271"/>
      <c r="MOO678" s="395"/>
      <c r="MOP678" s="259"/>
      <c r="MOQ678" s="259"/>
      <c r="MOR678" s="394"/>
      <c r="MOS678" s="394"/>
      <c r="MOT678" s="270"/>
      <c r="MOU678" s="263"/>
      <c r="MOV678" s="271"/>
      <c r="MOW678" s="271"/>
      <c r="MOX678" s="271"/>
      <c r="MOY678" s="271"/>
      <c r="MOZ678" s="271"/>
      <c r="MPA678" s="395"/>
      <c r="MPB678" s="259"/>
      <c r="MPC678" s="259"/>
      <c r="MPD678" s="394"/>
      <c r="MPE678" s="394"/>
      <c r="MPF678" s="270"/>
      <c r="MPG678" s="263"/>
      <c r="MPH678" s="271"/>
      <c r="MPI678" s="271"/>
      <c r="MPJ678" s="271"/>
      <c r="MPK678" s="271"/>
      <c r="MPL678" s="271"/>
      <c r="MPM678" s="395"/>
      <c r="MPN678" s="259"/>
      <c r="MPO678" s="259"/>
      <c r="MPP678" s="394"/>
      <c r="MPQ678" s="394"/>
      <c r="MPR678" s="270"/>
      <c r="MPS678" s="263"/>
      <c r="MPT678" s="271"/>
      <c r="MPU678" s="271"/>
      <c r="MPV678" s="271"/>
      <c r="MPW678" s="271"/>
      <c r="MPX678" s="271"/>
      <c r="MPY678" s="395"/>
      <c r="MPZ678" s="259"/>
      <c r="MQA678" s="259"/>
      <c r="MQB678" s="394"/>
      <c r="MQC678" s="394"/>
      <c r="MQD678" s="270"/>
      <c r="MQE678" s="263"/>
      <c r="MQF678" s="271"/>
      <c r="MQG678" s="271"/>
      <c r="MQH678" s="271"/>
      <c r="MQI678" s="271"/>
      <c r="MQJ678" s="271"/>
      <c r="MQK678" s="395"/>
      <c r="MQL678" s="259"/>
      <c r="MQM678" s="259"/>
      <c r="MQN678" s="394"/>
      <c r="MQO678" s="394"/>
      <c r="MQP678" s="270"/>
      <c r="MQQ678" s="263"/>
      <c r="MQR678" s="271"/>
      <c r="MQS678" s="271"/>
      <c r="MQT678" s="271"/>
      <c r="MQU678" s="271"/>
      <c r="MQV678" s="271"/>
      <c r="MQW678" s="395"/>
      <c r="MQX678" s="259"/>
      <c r="MQY678" s="259"/>
      <c r="MQZ678" s="394"/>
      <c r="MRA678" s="394"/>
      <c r="MRB678" s="270"/>
      <c r="MRC678" s="263"/>
      <c r="MRD678" s="271"/>
      <c r="MRE678" s="271"/>
      <c r="MRF678" s="271"/>
      <c r="MRG678" s="271"/>
      <c r="MRH678" s="271"/>
      <c r="MRI678" s="395"/>
      <c r="MRJ678" s="259"/>
      <c r="MRK678" s="259"/>
      <c r="MRL678" s="394"/>
      <c r="MRM678" s="394"/>
      <c r="MRN678" s="270"/>
      <c r="MRO678" s="263"/>
      <c r="MRP678" s="271"/>
      <c r="MRQ678" s="271"/>
      <c r="MRR678" s="271"/>
      <c r="MRS678" s="271"/>
      <c r="MRT678" s="271"/>
      <c r="MRU678" s="395"/>
      <c r="MRV678" s="259"/>
      <c r="MRW678" s="259"/>
      <c r="MRX678" s="394"/>
      <c r="MRY678" s="394"/>
      <c r="MRZ678" s="270"/>
      <c r="MSA678" s="263"/>
      <c r="MSB678" s="271"/>
      <c r="MSC678" s="271"/>
      <c r="MSD678" s="271"/>
      <c r="MSE678" s="271"/>
      <c r="MSF678" s="271"/>
      <c r="MSG678" s="395"/>
      <c r="MSH678" s="259"/>
      <c r="MSI678" s="259"/>
      <c r="MSJ678" s="394"/>
      <c r="MSK678" s="394"/>
      <c r="MSL678" s="270"/>
      <c r="MSM678" s="263"/>
      <c r="MSN678" s="271"/>
      <c r="MSO678" s="271"/>
      <c r="MSP678" s="271"/>
      <c r="MSQ678" s="271"/>
      <c r="MSR678" s="271"/>
      <c r="MSS678" s="395"/>
      <c r="MST678" s="259"/>
      <c r="MSU678" s="259"/>
      <c r="MSV678" s="394"/>
      <c r="MSW678" s="394"/>
      <c r="MSX678" s="270"/>
      <c r="MSY678" s="263"/>
      <c r="MSZ678" s="271"/>
      <c r="MTA678" s="271"/>
      <c r="MTB678" s="271"/>
      <c r="MTC678" s="271"/>
      <c r="MTD678" s="271"/>
      <c r="MTE678" s="395"/>
      <c r="MTF678" s="259"/>
      <c r="MTG678" s="259"/>
      <c r="MTH678" s="394"/>
      <c r="MTI678" s="394"/>
      <c r="MTJ678" s="270"/>
      <c r="MTK678" s="263"/>
      <c r="MTL678" s="271"/>
      <c r="MTM678" s="271"/>
      <c r="MTN678" s="271"/>
      <c r="MTO678" s="271"/>
      <c r="MTP678" s="271"/>
      <c r="MTQ678" s="395"/>
      <c r="MTR678" s="259"/>
      <c r="MTS678" s="259"/>
      <c r="MTT678" s="394"/>
      <c r="MTU678" s="394"/>
      <c r="MTV678" s="270"/>
      <c r="MTW678" s="263"/>
      <c r="MTX678" s="271"/>
      <c r="MTY678" s="271"/>
      <c r="MTZ678" s="271"/>
      <c r="MUA678" s="271"/>
      <c r="MUB678" s="271"/>
      <c r="MUC678" s="395"/>
      <c r="MUD678" s="259"/>
      <c r="MUE678" s="259"/>
      <c r="MUF678" s="394"/>
      <c r="MUG678" s="394"/>
      <c r="MUH678" s="270"/>
      <c r="MUI678" s="263"/>
      <c r="MUJ678" s="271"/>
      <c r="MUK678" s="271"/>
      <c r="MUL678" s="271"/>
      <c r="MUM678" s="271"/>
      <c r="MUN678" s="271"/>
      <c r="MUO678" s="395"/>
      <c r="MUP678" s="259"/>
      <c r="MUQ678" s="259"/>
      <c r="MUR678" s="394"/>
      <c r="MUS678" s="394"/>
      <c r="MUT678" s="270"/>
      <c r="MUU678" s="263"/>
      <c r="MUV678" s="271"/>
      <c r="MUW678" s="271"/>
      <c r="MUX678" s="271"/>
      <c r="MUY678" s="271"/>
      <c r="MUZ678" s="271"/>
      <c r="MVA678" s="395"/>
      <c r="MVB678" s="259"/>
      <c r="MVC678" s="259"/>
      <c r="MVD678" s="394"/>
      <c r="MVE678" s="394"/>
      <c r="MVF678" s="270"/>
      <c r="MVG678" s="263"/>
      <c r="MVH678" s="271"/>
      <c r="MVI678" s="271"/>
      <c r="MVJ678" s="271"/>
      <c r="MVK678" s="271"/>
      <c r="MVL678" s="271"/>
      <c r="MVM678" s="395"/>
      <c r="MVN678" s="259"/>
      <c r="MVO678" s="259"/>
      <c r="MVP678" s="394"/>
      <c r="MVQ678" s="394"/>
      <c r="MVR678" s="270"/>
      <c r="MVS678" s="263"/>
      <c r="MVT678" s="271"/>
      <c r="MVU678" s="271"/>
      <c r="MVV678" s="271"/>
      <c r="MVW678" s="271"/>
      <c r="MVX678" s="271"/>
      <c r="MVY678" s="395"/>
      <c r="MVZ678" s="259"/>
      <c r="MWA678" s="259"/>
      <c r="MWB678" s="394"/>
      <c r="MWC678" s="394"/>
      <c r="MWD678" s="270"/>
      <c r="MWE678" s="263"/>
      <c r="MWF678" s="271"/>
      <c r="MWG678" s="271"/>
      <c r="MWH678" s="271"/>
      <c r="MWI678" s="271"/>
      <c r="MWJ678" s="271"/>
      <c r="MWK678" s="395"/>
      <c r="MWL678" s="259"/>
      <c r="MWM678" s="259"/>
      <c r="MWN678" s="394"/>
      <c r="MWO678" s="394"/>
      <c r="MWP678" s="270"/>
      <c r="MWQ678" s="263"/>
      <c r="MWR678" s="271"/>
      <c r="MWS678" s="271"/>
      <c r="MWT678" s="271"/>
      <c r="MWU678" s="271"/>
      <c r="MWV678" s="271"/>
      <c r="MWW678" s="395"/>
      <c r="MWX678" s="259"/>
      <c r="MWY678" s="259"/>
      <c r="MWZ678" s="394"/>
      <c r="MXA678" s="394"/>
      <c r="MXB678" s="270"/>
      <c r="MXC678" s="263"/>
      <c r="MXD678" s="271"/>
      <c r="MXE678" s="271"/>
      <c r="MXF678" s="271"/>
      <c r="MXG678" s="271"/>
      <c r="MXH678" s="271"/>
      <c r="MXI678" s="395"/>
      <c r="MXJ678" s="259"/>
      <c r="MXK678" s="259"/>
      <c r="MXL678" s="394"/>
      <c r="MXM678" s="394"/>
      <c r="MXN678" s="270"/>
      <c r="MXO678" s="263"/>
      <c r="MXP678" s="271"/>
      <c r="MXQ678" s="271"/>
      <c r="MXR678" s="271"/>
      <c r="MXS678" s="271"/>
      <c r="MXT678" s="271"/>
      <c r="MXU678" s="395"/>
      <c r="MXV678" s="259"/>
      <c r="MXW678" s="259"/>
      <c r="MXX678" s="394"/>
      <c r="MXY678" s="394"/>
      <c r="MXZ678" s="270"/>
      <c r="MYA678" s="263"/>
      <c r="MYB678" s="271"/>
      <c r="MYC678" s="271"/>
      <c r="MYD678" s="271"/>
      <c r="MYE678" s="271"/>
      <c r="MYF678" s="271"/>
      <c r="MYG678" s="395"/>
      <c r="MYH678" s="259"/>
      <c r="MYI678" s="259"/>
      <c r="MYJ678" s="394"/>
      <c r="MYK678" s="394"/>
      <c r="MYL678" s="270"/>
      <c r="MYM678" s="263"/>
      <c r="MYN678" s="271"/>
      <c r="MYO678" s="271"/>
      <c r="MYP678" s="271"/>
      <c r="MYQ678" s="271"/>
      <c r="MYR678" s="271"/>
      <c r="MYS678" s="395"/>
      <c r="MYT678" s="259"/>
      <c r="MYU678" s="259"/>
      <c r="MYV678" s="394"/>
      <c r="MYW678" s="394"/>
      <c r="MYX678" s="270"/>
      <c r="MYY678" s="263"/>
      <c r="MYZ678" s="271"/>
      <c r="MZA678" s="271"/>
      <c r="MZB678" s="271"/>
      <c r="MZC678" s="271"/>
      <c r="MZD678" s="271"/>
      <c r="MZE678" s="395"/>
      <c r="MZF678" s="259"/>
      <c r="MZG678" s="259"/>
      <c r="MZH678" s="394"/>
      <c r="MZI678" s="394"/>
      <c r="MZJ678" s="270"/>
      <c r="MZK678" s="263"/>
      <c r="MZL678" s="271"/>
      <c r="MZM678" s="271"/>
      <c r="MZN678" s="271"/>
      <c r="MZO678" s="271"/>
      <c r="MZP678" s="271"/>
      <c r="MZQ678" s="395"/>
      <c r="MZR678" s="259"/>
      <c r="MZS678" s="259"/>
      <c r="MZT678" s="394"/>
      <c r="MZU678" s="394"/>
      <c r="MZV678" s="270"/>
      <c r="MZW678" s="263"/>
      <c r="MZX678" s="271"/>
      <c r="MZY678" s="271"/>
      <c r="MZZ678" s="271"/>
      <c r="NAA678" s="271"/>
      <c r="NAB678" s="271"/>
      <c r="NAC678" s="395"/>
      <c r="NAD678" s="259"/>
      <c r="NAE678" s="259"/>
      <c r="NAF678" s="394"/>
      <c r="NAG678" s="394"/>
      <c r="NAH678" s="270"/>
      <c r="NAI678" s="263"/>
      <c r="NAJ678" s="271"/>
      <c r="NAK678" s="271"/>
      <c r="NAL678" s="271"/>
      <c r="NAM678" s="271"/>
      <c r="NAN678" s="271"/>
      <c r="NAO678" s="395"/>
      <c r="NAP678" s="259"/>
      <c r="NAQ678" s="259"/>
      <c r="NAR678" s="394"/>
      <c r="NAS678" s="394"/>
      <c r="NAT678" s="270"/>
      <c r="NAU678" s="263"/>
      <c r="NAV678" s="271"/>
      <c r="NAW678" s="271"/>
      <c r="NAX678" s="271"/>
      <c r="NAY678" s="271"/>
      <c r="NAZ678" s="271"/>
      <c r="NBA678" s="395"/>
      <c r="NBB678" s="259"/>
      <c r="NBC678" s="259"/>
      <c r="NBD678" s="394"/>
      <c r="NBE678" s="394"/>
      <c r="NBF678" s="270"/>
      <c r="NBG678" s="263"/>
      <c r="NBH678" s="271"/>
      <c r="NBI678" s="271"/>
      <c r="NBJ678" s="271"/>
      <c r="NBK678" s="271"/>
      <c r="NBL678" s="271"/>
      <c r="NBM678" s="395"/>
      <c r="NBN678" s="259"/>
      <c r="NBO678" s="259"/>
      <c r="NBP678" s="394"/>
      <c r="NBQ678" s="394"/>
      <c r="NBR678" s="270"/>
      <c r="NBS678" s="263"/>
      <c r="NBT678" s="271"/>
      <c r="NBU678" s="271"/>
      <c r="NBV678" s="271"/>
      <c r="NBW678" s="271"/>
      <c r="NBX678" s="271"/>
      <c r="NBY678" s="395"/>
      <c r="NBZ678" s="259"/>
      <c r="NCA678" s="259"/>
      <c r="NCB678" s="394"/>
      <c r="NCC678" s="394"/>
      <c r="NCD678" s="270"/>
      <c r="NCE678" s="263"/>
      <c r="NCF678" s="271"/>
      <c r="NCG678" s="271"/>
      <c r="NCH678" s="271"/>
      <c r="NCI678" s="271"/>
      <c r="NCJ678" s="271"/>
      <c r="NCK678" s="395"/>
      <c r="NCL678" s="259"/>
      <c r="NCM678" s="259"/>
      <c r="NCN678" s="394"/>
      <c r="NCO678" s="394"/>
      <c r="NCP678" s="270"/>
      <c r="NCQ678" s="263"/>
      <c r="NCR678" s="271"/>
      <c r="NCS678" s="271"/>
      <c r="NCT678" s="271"/>
      <c r="NCU678" s="271"/>
      <c r="NCV678" s="271"/>
      <c r="NCW678" s="395"/>
      <c r="NCX678" s="259"/>
      <c r="NCY678" s="259"/>
      <c r="NCZ678" s="394"/>
      <c r="NDA678" s="394"/>
      <c r="NDB678" s="270"/>
      <c r="NDC678" s="263"/>
      <c r="NDD678" s="271"/>
      <c r="NDE678" s="271"/>
      <c r="NDF678" s="271"/>
      <c r="NDG678" s="271"/>
      <c r="NDH678" s="271"/>
      <c r="NDI678" s="395"/>
      <c r="NDJ678" s="259"/>
      <c r="NDK678" s="259"/>
      <c r="NDL678" s="394"/>
      <c r="NDM678" s="394"/>
      <c r="NDN678" s="270"/>
      <c r="NDO678" s="263"/>
      <c r="NDP678" s="271"/>
      <c r="NDQ678" s="271"/>
      <c r="NDR678" s="271"/>
      <c r="NDS678" s="271"/>
      <c r="NDT678" s="271"/>
      <c r="NDU678" s="395"/>
      <c r="NDV678" s="259"/>
      <c r="NDW678" s="259"/>
      <c r="NDX678" s="394"/>
      <c r="NDY678" s="394"/>
      <c r="NDZ678" s="270"/>
      <c r="NEA678" s="263"/>
      <c r="NEB678" s="271"/>
      <c r="NEC678" s="271"/>
      <c r="NED678" s="271"/>
      <c r="NEE678" s="271"/>
      <c r="NEF678" s="271"/>
      <c r="NEG678" s="395"/>
      <c r="NEH678" s="259"/>
      <c r="NEI678" s="259"/>
      <c r="NEJ678" s="394"/>
      <c r="NEK678" s="394"/>
      <c r="NEL678" s="270"/>
      <c r="NEM678" s="263"/>
      <c r="NEN678" s="271"/>
      <c r="NEO678" s="271"/>
      <c r="NEP678" s="271"/>
      <c r="NEQ678" s="271"/>
      <c r="NER678" s="271"/>
      <c r="NES678" s="395"/>
      <c r="NET678" s="259"/>
      <c r="NEU678" s="259"/>
      <c r="NEV678" s="394"/>
      <c r="NEW678" s="394"/>
      <c r="NEX678" s="270"/>
      <c r="NEY678" s="263"/>
      <c r="NEZ678" s="271"/>
      <c r="NFA678" s="271"/>
      <c r="NFB678" s="271"/>
      <c r="NFC678" s="271"/>
      <c r="NFD678" s="271"/>
      <c r="NFE678" s="395"/>
      <c r="NFF678" s="259"/>
      <c r="NFG678" s="259"/>
      <c r="NFH678" s="394"/>
      <c r="NFI678" s="394"/>
      <c r="NFJ678" s="270"/>
      <c r="NFK678" s="263"/>
      <c r="NFL678" s="271"/>
      <c r="NFM678" s="271"/>
      <c r="NFN678" s="271"/>
      <c r="NFO678" s="271"/>
      <c r="NFP678" s="271"/>
      <c r="NFQ678" s="395"/>
      <c r="NFR678" s="259"/>
      <c r="NFS678" s="259"/>
      <c r="NFT678" s="394"/>
      <c r="NFU678" s="394"/>
      <c r="NFV678" s="270"/>
      <c r="NFW678" s="263"/>
      <c r="NFX678" s="271"/>
      <c r="NFY678" s="271"/>
      <c r="NFZ678" s="271"/>
      <c r="NGA678" s="271"/>
      <c r="NGB678" s="271"/>
      <c r="NGC678" s="395"/>
      <c r="NGD678" s="259"/>
      <c r="NGE678" s="259"/>
      <c r="NGF678" s="394"/>
      <c r="NGG678" s="394"/>
      <c r="NGH678" s="270"/>
      <c r="NGI678" s="263"/>
      <c r="NGJ678" s="271"/>
      <c r="NGK678" s="271"/>
      <c r="NGL678" s="271"/>
      <c r="NGM678" s="271"/>
      <c r="NGN678" s="271"/>
      <c r="NGO678" s="395"/>
      <c r="NGP678" s="259"/>
      <c r="NGQ678" s="259"/>
      <c r="NGR678" s="394"/>
      <c r="NGS678" s="394"/>
      <c r="NGT678" s="270"/>
      <c r="NGU678" s="263"/>
      <c r="NGV678" s="271"/>
      <c r="NGW678" s="271"/>
      <c r="NGX678" s="271"/>
      <c r="NGY678" s="271"/>
      <c r="NGZ678" s="271"/>
      <c r="NHA678" s="395"/>
      <c r="NHB678" s="259"/>
      <c r="NHC678" s="259"/>
      <c r="NHD678" s="394"/>
      <c r="NHE678" s="394"/>
      <c r="NHF678" s="270"/>
      <c r="NHG678" s="263"/>
      <c r="NHH678" s="271"/>
      <c r="NHI678" s="271"/>
      <c r="NHJ678" s="271"/>
      <c r="NHK678" s="271"/>
      <c r="NHL678" s="271"/>
      <c r="NHM678" s="395"/>
      <c r="NHN678" s="259"/>
      <c r="NHO678" s="259"/>
      <c r="NHP678" s="394"/>
      <c r="NHQ678" s="394"/>
      <c r="NHR678" s="270"/>
      <c r="NHS678" s="263"/>
      <c r="NHT678" s="271"/>
      <c r="NHU678" s="271"/>
      <c r="NHV678" s="271"/>
      <c r="NHW678" s="271"/>
      <c r="NHX678" s="271"/>
      <c r="NHY678" s="395"/>
      <c r="NHZ678" s="259"/>
      <c r="NIA678" s="259"/>
      <c r="NIB678" s="394"/>
      <c r="NIC678" s="394"/>
      <c r="NID678" s="270"/>
      <c r="NIE678" s="263"/>
      <c r="NIF678" s="271"/>
      <c r="NIG678" s="271"/>
      <c r="NIH678" s="271"/>
      <c r="NII678" s="271"/>
      <c r="NIJ678" s="271"/>
      <c r="NIK678" s="395"/>
      <c r="NIL678" s="259"/>
      <c r="NIM678" s="259"/>
      <c r="NIN678" s="394"/>
      <c r="NIO678" s="394"/>
      <c r="NIP678" s="270"/>
      <c r="NIQ678" s="263"/>
      <c r="NIR678" s="271"/>
      <c r="NIS678" s="271"/>
      <c r="NIT678" s="271"/>
      <c r="NIU678" s="271"/>
      <c r="NIV678" s="271"/>
      <c r="NIW678" s="395"/>
      <c r="NIX678" s="259"/>
      <c r="NIY678" s="259"/>
      <c r="NIZ678" s="394"/>
      <c r="NJA678" s="394"/>
      <c r="NJB678" s="270"/>
      <c r="NJC678" s="263"/>
      <c r="NJD678" s="271"/>
      <c r="NJE678" s="271"/>
      <c r="NJF678" s="271"/>
      <c r="NJG678" s="271"/>
      <c r="NJH678" s="271"/>
      <c r="NJI678" s="395"/>
      <c r="NJJ678" s="259"/>
      <c r="NJK678" s="259"/>
      <c r="NJL678" s="394"/>
      <c r="NJM678" s="394"/>
      <c r="NJN678" s="270"/>
      <c r="NJO678" s="263"/>
      <c r="NJP678" s="271"/>
      <c r="NJQ678" s="271"/>
      <c r="NJR678" s="271"/>
      <c r="NJS678" s="271"/>
      <c r="NJT678" s="271"/>
      <c r="NJU678" s="395"/>
      <c r="NJV678" s="259"/>
      <c r="NJW678" s="259"/>
      <c r="NJX678" s="394"/>
      <c r="NJY678" s="394"/>
      <c r="NJZ678" s="270"/>
      <c r="NKA678" s="263"/>
      <c r="NKB678" s="271"/>
      <c r="NKC678" s="271"/>
      <c r="NKD678" s="271"/>
      <c r="NKE678" s="271"/>
      <c r="NKF678" s="271"/>
      <c r="NKG678" s="395"/>
      <c r="NKH678" s="259"/>
      <c r="NKI678" s="259"/>
      <c r="NKJ678" s="394"/>
      <c r="NKK678" s="394"/>
      <c r="NKL678" s="270"/>
      <c r="NKM678" s="263"/>
      <c r="NKN678" s="271"/>
      <c r="NKO678" s="271"/>
      <c r="NKP678" s="271"/>
      <c r="NKQ678" s="271"/>
      <c r="NKR678" s="271"/>
      <c r="NKS678" s="395"/>
      <c r="NKT678" s="259"/>
      <c r="NKU678" s="259"/>
      <c r="NKV678" s="394"/>
      <c r="NKW678" s="394"/>
      <c r="NKX678" s="270"/>
      <c r="NKY678" s="263"/>
      <c r="NKZ678" s="271"/>
      <c r="NLA678" s="271"/>
      <c r="NLB678" s="271"/>
      <c r="NLC678" s="271"/>
      <c r="NLD678" s="271"/>
      <c r="NLE678" s="395"/>
      <c r="NLF678" s="259"/>
      <c r="NLG678" s="259"/>
      <c r="NLH678" s="394"/>
      <c r="NLI678" s="394"/>
      <c r="NLJ678" s="270"/>
      <c r="NLK678" s="263"/>
      <c r="NLL678" s="271"/>
      <c r="NLM678" s="271"/>
      <c r="NLN678" s="271"/>
      <c r="NLO678" s="271"/>
      <c r="NLP678" s="271"/>
      <c r="NLQ678" s="395"/>
      <c r="NLR678" s="259"/>
      <c r="NLS678" s="259"/>
      <c r="NLT678" s="394"/>
      <c r="NLU678" s="394"/>
      <c r="NLV678" s="270"/>
      <c r="NLW678" s="263"/>
      <c r="NLX678" s="271"/>
      <c r="NLY678" s="271"/>
      <c r="NLZ678" s="271"/>
      <c r="NMA678" s="271"/>
      <c r="NMB678" s="271"/>
      <c r="NMC678" s="395"/>
      <c r="NMD678" s="259"/>
      <c r="NME678" s="259"/>
      <c r="NMF678" s="394"/>
      <c r="NMG678" s="394"/>
      <c r="NMH678" s="270"/>
      <c r="NMI678" s="263"/>
      <c r="NMJ678" s="271"/>
      <c r="NMK678" s="271"/>
      <c r="NML678" s="271"/>
      <c r="NMM678" s="271"/>
      <c r="NMN678" s="271"/>
      <c r="NMO678" s="395"/>
      <c r="NMP678" s="259"/>
      <c r="NMQ678" s="259"/>
      <c r="NMR678" s="394"/>
      <c r="NMS678" s="394"/>
      <c r="NMT678" s="270"/>
      <c r="NMU678" s="263"/>
      <c r="NMV678" s="271"/>
      <c r="NMW678" s="271"/>
      <c r="NMX678" s="271"/>
      <c r="NMY678" s="271"/>
      <c r="NMZ678" s="271"/>
      <c r="NNA678" s="395"/>
      <c r="NNB678" s="259"/>
      <c r="NNC678" s="259"/>
      <c r="NND678" s="394"/>
      <c r="NNE678" s="394"/>
      <c r="NNF678" s="270"/>
      <c r="NNG678" s="263"/>
      <c r="NNH678" s="271"/>
      <c r="NNI678" s="271"/>
      <c r="NNJ678" s="271"/>
      <c r="NNK678" s="271"/>
      <c r="NNL678" s="271"/>
      <c r="NNM678" s="395"/>
      <c r="NNN678" s="259"/>
      <c r="NNO678" s="259"/>
      <c r="NNP678" s="394"/>
      <c r="NNQ678" s="394"/>
      <c r="NNR678" s="270"/>
      <c r="NNS678" s="263"/>
      <c r="NNT678" s="271"/>
      <c r="NNU678" s="271"/>
      <c r="NNV678" s="271"/>
      <c r="NNW678" s="271"/>
      <c r="NNX678" s="271"/>
      <c r="NNY678" s="395"/>
      <c r="NNZ678" s="259"/>
      <c r="NOA678" s="259"/>
      <c r="NOB678" s="394"/>
      <c r="NOC678" s="394"/>
      <c r="NOD678" s="270"/>
      <c r="NOE678" s="263"/>
      <c r="NOF678" s="271"/>
      <c r="NOG678" s="271"/>
      <c r="NOH678" s="271"/>
      <c r="NOI678" s="271"/>
      <c r="NOJ678" s="271"/>
      <c r="NOK678" s="395"/>
      <c r="NOL678" s="259"/>
      <c r="NOM678" s="259"/>
      <c r="NON678" s="394"/>
      <c r="NOO678" s="394"/>
      <c r="NOP678" s="270"/>
      <c r="NOQ678" s="263"/>
      <c r="NOR678" s="271"/>
      <c r="NOS678" s="271"/>
      <c r="NOT678" s="271"/>
      <c r="NOU678" s="271"/>
      <c r="NOV678" s="271"/>
      <c r="NOW678" s="395"/>
      <c r="NOX678" s="259"/>
      <c r="NOY678" s="259"/>
      <c r="NOZ678" s="394"/>
      <c r="NPA678" s="394"/>
      <c r="NPB678" s="270"/>
      <c r="NPC678" s="263"/>
      <c r="NPD678" s="271"/>
      <c r="NPE678" s="271"/>
      <c r="NPF678" s="271"/>
      <c r="NPG678" s="271"/>
      <c r="NPH678" s="271"/>
      <c r="NPI678" s="395"/>
      <c r="NPJ678" s="259"/>
      <c r="NPK678" s="259"/>
      <c r="NPL678" s="394"/>
      <c r="NPM678" s="394"/>
      <c r="NPN678" s="270"/>
      <c r="NPO678" s="263"/>
      <c r="NPP678" s="271"/>
      <c r="NPQ678" s="271"/>
      <c r="NPR678" s="271"/>
      <c r="NPS678" s="271"/>
      <c r="NPT678" s="271"/>
      <c r="NPU678" s="395"/>
      <c r="NPV678" s="259"/>
      <c r="NPW678" s="259"/>
      <c r="NPX678" s="394"/>
      <c r="NPY678" s="394"/>
      <c r="NPZ678" s="270"/>
      <c r="NQA678" s="263"/>
      <c r="NQB678" s="271"/>
      <c r="NQC678" s="271"/>
      <c r="NQD678" s="271"/>
      <c r="NQE678" s="271"/>
      <c r="NQF678" s="271"/>
      <c r="NQG678" s="395"/>
      <c r="NQH678" s="259"/>
      <c r="NQI678" s="259"/>
      <c r="NQJ678" s="394"/>
      <c r="NQK678" s="394"/>
      <c r="NQL678" s="270"/>
      <c r="NQM678" s="263"/>
      <c r="NQN678" s="271"/>
      <c r="NQO678" s="271"/>
      <c r="NQP678" s="271"/>
      <c r="NQQ678" s="271"/>
      <c r="NQR678" s="271"/>
      <c r="NQS678" s="395"/>
      <c r="NQT678" s="259"/>
      <c r="NQU678" s="259"/>
      <c r="NQV678" s="394"/>
      <c r="NQW678" s="394"/>
      <c r="NQX678" s="270"/>
      <c r="NQY678" s="263"/>
      <c r="NQZ678" s="271"/>
      <c r="NRA678" s="271"/>
      <c r="NRB678" s="271"/>
      <c r="NRC678" s="271"/>
      <c r="NRD678" s="271"/>
      <c r="NRE678" s="395"/>
      <c r="NRF678" s="259"/>
      <c r="NRG678" s="259"/>
      <c r="NRH678" s="394"/>
      <c r="NRI678" s="394"/>
      <c r="NRJ678" s="270"/>
      <c r="NRK678" s="263"/>
      <c r="NRL678" s="271"/>
      <c r="NRM678" s="271"/>
      <c r="NRN678" s="271"/>
      <c r="NRO678" s="271"/>
      <c r="NRP678" s="271"/>
      <c r="NRQ678" s="395"/>
      <c r="NRR678" s="259"/>
      <c r="NRS678" s="259"/>
      <c r="NRT678" s="394"/>
      <c r="NRU678" s="394"/>
      <c r="NRV678" s="270"/>
      <c r="NRW678" s="263"/>
      <c r="NRX678" s="271"/>
      <c r="NRY678" s="271"/>
      <c r="NRZ678" s="271"/>
      <c r="NSA678" s="271"/>
      <c r="NSB678" s="271"/>
      <c r="NSC678" s="395"/>
      <c r="NSD678" s="259"/>
      <c r="NSE678" s="259"/>
      <c r="NSF678" s="394"/>
      <c r="NSG678" s="394"/>
      <c r="NSH678" s="270"/>
      <c r="NSI678" s="263"/>
      <c r="NSJ678" s="271"/>
      <c r="NSK678" s="271"/>
      <c r="NSL678" s="271"/>
      <c r="NSM678" s="271"/>
      <c r="NSN678" s="271"/>
      <c r="NSO678" s="395"/>
      <c r="NSP678" s="259"/>
      <c r="NSQ678" s="259"/>
      <c r="NSR678" s="394"/>
      <c r="NSS678" s="394"/>
      <c r="NST678" s="270"/>
      <c r="NSU678" s="263"/>
      <c r="NSV678" s="271"/>
      <c r="NSW678" s="271"/>
      <c r="NSX678" s="271"/>
      <c r="NSY678" s="271"/>
      <c r="NSZ678" s="271"/>
      <c r="NTA678" s="395"/>
      <c r="NTB678" s="259"/>
      <c r="NTC678" s="259"/>
      <c r="NTD678" s="394"/>
      <c r="NTE678" s="394"/>
      <c r="NTF678" s="270"/>
      <c r="NTG678" s="263"/>
      <c r="NTH678" s="271"/>
      <c r="NTI678" s="271"/>
      <c r="NTJ678" s="271"/>
      <c r="NTK678" s="271"/>
      <c r="NTL678" s="271"/>
      <c r="NTM678" s="395"/>
      <c r="NTN678" s="259"/>
      <c r="NTO678" s="259"/>
      <c r="NTP678" s="394"/>
      <c r="NTQ678" s="394"/>
      <c r="NTR678" s="270"/>
      <c r="NTS678" s="263"/>
      <c r="NTT678" s="271"/>
      <c r="NTU678" s="271"/>
      <c r="NTV678" s="271"/>
      <c r="NTW678" s="271"/>
      <c r="NTX678" s="271"/>
      <c r="NTY678" s="395"/>
      <c r="NTZ678" s="259"/>
      <c r="NUA678" s="259"/>
      <c r="NUB678" s="394"/>
      <c r="NUC678" s="394"/>
      <c r="NUD678" s="270"/>
      <c r="NUE678" s="263"/>
      <c r="NUF678" s="271"/>
      <c r="NUG678" s="271"/>
      <c r="NUH678" s="271"/>
      <c r="NUI678" s="271"/>
      <c r="NUJ678" s="271"/>
      <c r="NUK678" s="395"/>
      <c r="NUL678" s="259"/>
      <c r="NUM678" s="259"/>
      <c r="NUN678" s="394"/>
      <c r="NUO678" s="394"/>
      <c r="NUP678" s="270"/>
      <c r="NUQ678" s="263"/>
      <c r="NUR678" s="271"/>
      <c r="NUS678" s="271"/>
      <c r="NUT678" s="271"/>
      <c r="NUU678" s="271"/>
      <c r="NUV678" s="271"/>
      <c r="NUW678" s="395"/>
      <c r="NUX678" s="259"/>
      <c r="NUY678" s="259"/>
      <c r="NUZ678" s="394"/>
      <c r="NVA678" s="394"/>
      <c r="NVB678" s="270"/>
      <c r="NVC678" s="263"/>
      <c r="NVD678" s="271"/>
      <c r="NVE678" s="271"/>
      <c r="NVF678" s="271"/>
      <c r="NVG678" s="271"/>
      <c r="NVH678" s="271"/>
      <c r="NVI678" s="395"/>
      <c r="NVJ678" s="259"/>
      <c r="NVK678" s="259"/>
      <c r="NVL678" s="394"/>
      <c r="NVM678" s="394"/>
      <c r="NVN678" s="270"/>
      <c r="NVO678" s="263"/>
      <c r="NVP678" s="271"/>
      <c r="NVQ678" s="271"/>
      <c r="NVR678" s="271"/>
      <c r="NVS678" s="271"/>
      <c r="NVT678" s="271"/>
      <c r="NVU678" s="395"/>
      <c r="NVV678" s="259"/>
      <c r="NVW678" s="259"/>
      <c r="NVX678" s="394"/>
      <c r="NVY678" s="394"/>
      <c r="NVZ678" s="270"/>
      <c r="NWA678" s="263"/>
      <c r="NWB678" s="271"/>
      <c r="NWC678" s="271"/>
      <c r="NWD678" s="271"/>
      <c r="NWE678" s="271"/>
      <c r="NWF678" s="271"/>
      <c r="NWG678" s="395"/>
      <c r="NWH678" s="259"/>
      <c r="NWI678" s="259"/>
      <c r="NWJ678" s="394"/>
      <c r="NWK678" s="394"/>
      <c r="NWL678" s="270"/>
      <c r="NWM678" s="263"/>
      <c r="NWN678" s="271"/>
      <c r="NWO678" s="271"/>
      <c r="NWP678" s="271"/>
      <c r="NWQ678" s="271"/>
      <c r="NWR678" s="271"/>
      <c r="NWS678" s="395"/>
      <c r="NWT678" s="259"/>
      <c r="NWU678" s="259"/>
      <c r="NWV678" s="394"/>
      <c r="NWW678" s="394"/>
      <c r="NWX678" s="270"/>
      <c r="NWY678" s="263"/>
      <c r="NWZ678" s="271"/>
      <c r="NXA678" s="271"/>
      <c r="NXB678" s="271"/>
      <c r="NXC678" s="271"/>
      <c r="NXD678" s="271"/>
      <c r="NXE678" s="395"/>
      <c r="NXF678" s="259"/>
      <c r="NXG678" s="259"/>
      <c r="NXH678" s="394"/>
      <c r="NXI678" s="394"/>
      <c r="NXJ678" s="270"/>
      <c r="NXK678" s="263"/>
      <c r="NXL678" s="271"/>
      <c r="NXM678" s="271"/>
      <c r="NXN678" s="271"/>
      <c r="NXO678" s="271"/>
      <c r="NXP678" s="271"/>
      <c r="NXQ678" s="395"/>
      <c r="NXR678" s="259"/>
      <c r="NXS678" s="259"/>
      <c r="NXT678" s="394"/>
      <c r="NXU678" s="394"/>
      <c r="NXV678" s="270"/>
      <c r="NXW678" s="263"/>
      <c r="NXX678" s="271"/>
      <c r="NXY678" s="271"/>
      <c r="NXZ678" s="271"/>
      <c r="NYA678" s="271"/>
      <c r="NYB678" s="271"/>
      <c r="NYC678" s="395"/>
      <c r="NYD678" s="259"/>
      <c r="NYE678" s="259"/>
      <c r="NYF678" s="394"/>
      <c r="NYG678" s="394"/>
      <c r="NYH678" s="270"/>
      <c r="NYI678" s="263"/>
      <c r="NYJ678" s="271"/>
      <c r="NYK678" s="271"/>
      <c r="NYL678" s="271"/>
      <c r="NYM678" s="271"/>
      <c r="NYN678" s="271"/>
      <c r="NYO678" s="395"/>
      <c r="NYP678" s="259"/>
      <c r="NYQ678" s="259"/>
      <c r="NYR678" s="394"/>
      <c r="NYS678" s="394"/>
      <c r="NYT678" s="270"/>
      <c r="NYU678" s="263"/>
      <c r="NYV678" s="271"/>
      <c r="NYW678" s="271"/>
      <c r="NYX678" s="271"/>
      <c r="NYY678" s="271"/>
      <c r="NYZ678" s="271"/>
      <c r="NZA678" s="395"/>
      <c r="NZB678" s="259"/>
      <c r="NZC678" s="259"/>
      <c r="NZD678" s="394"/>
      <c r="NZE678" s="394"/>
      <c r="NZF678" s="270"/>
      <c r="NZG678" s="263"/>
      <c r="NZH678" s="271"/>
      <c r="NZI678" s="271"/>
      <c r="NZJ678" s="271"/>
      <c r="NZK678" s="271"/>
      <c r="NZL678" s="271"/>
      <c r="NZM678" s="395"/>
      <c r="NZN678" s="259"/>
      <c r="NZO678" s="259"/>
      <c r="NZP678" s="394"/>
      <c r="NZQ678" s="394"/>
      <c r="NZR678" s="270"/>
      <c r="NZS678" s="263"/>
      <c r="NZT678" s="271"/>
      <c r="NZU678" s="271"/>
      <c r="NZV678" s="271"/>
      <c r="NZW678" s="271"/>
      <c r="NZX678" s="271"/>
      <c r="NZY678" s="395"/>
      <c r="NZZ678" s="259"/>
      <c r="OAA678" s="259"/>
      <c r="OAB678" s="394"/>
      <c r="OAC678" s="394"/>
      <c r="OAD678" s="270"/>
      <c r="OAE678" s="263"/>
      <c r="OAF678" s="271"/>
      <c r="OAG678" s="271"/>
      <c r="OAH678" s="271"/>
      <c r="OAI678" s="271"/>
      <c r="OAJ678" s="271"/>
      <c r="OAK678" s="395"/>
      <c r="OAL678" s="259"/>
      <c r="OAM678" s="259"/>
      <c r="OAN678" s="394"/>
      <c r="OAO678" s="394"/>
      <c r="OAP678" s="270"/>
      <c r="OAQ678" s="263"/>
      <c r="OAR678" s="271"/>
      <c r="OAS678" s="271"/>
      <c r="OAT678" s="271"/>
      <c r="OAU678" s="271"/>
      <c r="OAV678" s="271"/>
      <c r="OAW678" s="395"/>
      <c r="OAX678" s="259"/>
      <c r="OAY678" s="259"/>
      <c r="OAZ678" s="394"/>
      <c r="OBA678" s="394"/>
      <c r="OBB678" s="270"/>
      <c r="OBC678" s="263"/>
      <c r="OBD678" s="271"/>
      <c r="OBE678" s="271"/>
      <c r="OBF678" s="271"/>
      <c r="OBG678" s="271"/>
      <c r="OBH678" s="271"/>
      <c r="OBI678" s="395"/>
      <c r="OBJ678" s="259"/>
      <c r="OBK678" s="259"/>
      <c r="OBL678" s="394"/>
      <c r="OBM678" s="394"/>
      <c r="OBN678" s="270"/>
      <c r="OBO678" s="263"/>
      <c r="OBP678" s="271"/>
      <c r="OBQ678" s="271"/>
      <c r="OBR678" s="271"/>
      <c r="OBS678" s="271"/>
      <c r="OBT678" s="271"/>
      <c r="OBU678" s="395"/>
      <c r="OBV678" s="259"/>
      <c r="OBW678" s="259"/>
      <c r="OBX678" s="394"/>
      <c r="OBY678" s="394"/>
      <c r="OBZ678" s="270"/>
      <c r="OCA678" s="263"/>
      <c r="OCB678" s="271"/>
      <c r="OCC678" s="271"/>
      <c r="OCD678" s="271"/>
      <c r="OCE678" s="271"/>
      <c r="OCF678" s="271"/>
      <c r="OCG678" s="395"/>
      <c r="OCH678" s="259"/>
      <c r="OCI678" s="259"/>
      <c r="OCJ678" s="394"/>
      <c r="OCK678" s="394"/>
      <c r="OCL678" s="270"/>
      <c r="OCM678" s="263"/>
      <c r="OCN678" s="271"/>
      <c r="OCO678" s="271"/>
      <c r="OCP678" s="271"/>
      <c r="OCQ678" s="271"/>
      <c r="OCR678" s="271"/>
      <c r="OCS678" s="395"/>
      <c r="OCT678" s="259"/>
      <c r="OCU678" s="259"/>
      <c r="OCV678" s="394"/>
      <c r="OCW678" s="394"/>
      <c r="OCX678" s="270"/>
      <c r="OCY678" s="263"/>
      <c r="OCZ678" s="271"/>
      <c r="ODA678" s="271"/>
      <c r="ODB678" s="271"/>
      <c r="ODC678" s="271"/>
      <c r="ODD678" s="271"/>
      <c r="ODE678" s="395"/>
      <c r="ODF678" s="259"/>
      <c r="ODG678" s="259"/>
      <c r="ODH678" s="394"/>
      <c r="ODI678" s="394"/>
      <c r="ODJ678" s="270"/>
      <c r="ODK678" s="263"/>
      <c r="ODL678" s="271"/>
      <c r="ODM678" s="271"/>
      <c r="ODN678" s="271"/>
      <c r="ODO678" s="271"/>
      <c r="ODP678" s="271"/>
      <c r="ODQ678" s="395"/>
      <c r="ODR678" s="259"/>
      <c r="ODS678" s="259"/>
      <c r="ODT678" s="394"/>
      <c r="ODU678" s="394"/>
      <c r="ODV678" s="270"/>
      <c r="ODW678" s="263"/>
      <c r="ODX678" s="271"/>
      <c r="ODY678" s="271"/>
      <c r="ODZ678" s="271"/>
      <c r="OEA678" s="271"/>
      <c r="OEB678" s="271"/>
      <c r="OEC678" s="395"/>
      <c r="OED678" s="259"/>
      <c r="OEE678" s="259"/>
      <c r="OEF678" s="394"/>
      <c r="OEG678" s="394"/>
      <c r="OEH678" s="270"/>
      <c r="OEI678" s="263"/>
      <c r="OEJ678" s="271"/>
      <c r="OEK678" s="271"/>
      <c r="OEL678" s="271"/>
      <c r="OEM678" s="271"/>
      <c r="OEN678" s="271"/>
      <c r="OEO678" s="395"/>
      <c r="OEP678" s="259"/>
      <c r="OEQ678" s="259"/>
      <c r="OER678" s="394"/>
      <c r="OES678" s="394"/>
      <c r="OET678" s="270"/>
      <c r="OEU678" s="263"/>
      <c r="OEV678" s="271"/>
      <c r="OEW678" s="271"/>
      <c r="OEX678" s="271"/>
      <c r="OEY678" s="271"/>
      <c r="OEZ678" s="271"/>
      <c r="OFA678" s="395"/>
      <c r="OFB678" s="259"/>
      <c r="OFC678" s="259"/>
      <c r="OFD678" s="394"/>
      <c r="OFE678" s="394"/>
      <c r="OFF678" s="270"/>
      <c r="OFG678" s="263"/>
      <c r="OFH678" s="271"/>
      <c r="OFI678" s="271"/>
      <c r="OFJ678" s="271"/>
      <c r="OFK678" s="271"/>
      <c r="OFL678" s="271"/>
      <c r="OFM678" s="395"/>
      <c r="OFN678" s="259"/>
      <c r="OFO678" s="259"/>
      <c r="OFP678" s="394"/>
      <c r="OFQ678" s="394"/>
      <c r="OFR678" s="270"/>
      <c r="OFS678" s="263"/>
      <c r="OFT678" s="271"/>
      <c r="OFU678" s="271"/>
      <c r="OFV678" s="271"/>
      <c r="OFW678" s="271"/>
      <c r="OFX678" s="271"/>
      <c r="OFY678" s="395"/>
      <c r="OFZ678" s="259"/>
      <c r="OGA678" s="259"/>
      <c r="OGB678" s="394"/>
      <c r="OGC678" s="394"/>
      <c r="OGD678" s="270"/>
      <c r="OGE678" s="263"/>
      <c r="OGF678" s="271"/>
      <c r="OGG678" s="271"/>
      <c r="OGH678" s="271"/>
      <c r="OGI678" s="271"/>
      <c r="OGJ678" s="271"/>
      <c r="OGK678" s="395"/>
      <c r="OGL678" s="259"/>
      <c r="OGM678" s="259"/>
      <c r="OGN678" s="394"/>
      <c r="OGO678" s="394"/>
      <c r="OGP678" s="270"/>
      <c r="OGQ678" s="263"/>
      <c r="OGR678" s="271"/>
      <c r="OGS678" s="271"/>
      <c r="OGT678" s="271"/>
      <c r="OGU678" s="271"/>
      <c r="OGV678" s="271"/>
      <c r="OGW678" s="395"/>
      <c r="OGX678" s="259"/>
      <c r="OGY678" s="259"/>
      <c r="OGZ678" s="394"/>
      <c r="OHA678" s="394"/>
      <c r="OHB678" s="270"/>
      <c r="OHC678" s="263"/>
      <c r="OHD678" s="271"/>
      <c r="OHE678" s="271"/>
      <c r="OHF678" s="271"/>
      <c r="OHG678" s="271"/>
      <c r="OHH678" s="271"/>
      <c r="OHI678" s="395"/>
      <c r="OHJ678" s="259"/>
      <c r="OHK678" s="259"/>
      <c r="OHL678" s="394"/>
      <c r="OHM678" s="394"/>
      <c r="OHN678" s="270"/>
      <c r="OHO678" s="263"/>
      <c r="OHP678" s="271"/>
      <c r="OHQ678" s="271"/>
      <c r="OHR678" s="271"/>
      <c r="OHS678" s="271"/>
      <c r="OHT678" s="271"/>
      <c r="OHU678" s="395"/>
      <c r="OHV678" s="259"/>
      <c r="OHW678" s="259"/>
      <c r="OHX678" s="394"/>
      <c r="OHY678" s="394"/>
      <c r="OHZ678" s="270"/>
      <c r="OIA678" s="263"/>
      <c r="OIB678" s="271"/>
      <c r="OIC678" s="271"/>
      <c r="OID678" s="271"/>
      <c r="OIE678" s="271"/>
      <c r="OIF678" s="271"/>
      <c r="OIG678" s="395"/>
      <c r="OIH678" s="259"/>
      <c r="OII678" s="259"/>
      <c r="OIJ678" s="394"/>
      <c r="OIK678" s="394"/>
      <c r="OIL678" s="270"/>
      <c r="OIM678" s="263"/>
      <c r="OIN678" s="271"/>
      <c r="OIO678" s="271"/>
      <c r="OIP678" s="271"/>
      <c r="OIQ678" s="271"/>
      <c r="OIR678" s="271"/>
      <c r="OIS678" s="395"/>
      <c r="OIT678" s="259"/>
      <c r="OIU678" s="259"/>
      <c r="OIV678" s="394"/>
      <c r="OIW678" s="394"/>
      <c r="OIX678" s="270"/>
      <c r="OIY678" s="263"/>
      <c r="OIZ678" s="271"/>
      <c r="OJA678" s="271"/>
      <c r="OJB678" s="271"/>
      <c r="OJC678" s="271"/>
      <c r="OJD678" s="271"/>
      <c r="OJE678" s="395"/>
      <c r="OJF678" s="259"/>
      <c r="OJG678" s="259"/>
      <c r="OJH678" s="394"/>
      <c r="OJI678" s="394"/>
      <c r="OJJ678" s="270"/>
      <c r="OJK678" s="263"/>
      <c r="OJL678" s="271"/>
      <c r="OJM678" s="271"/>
      <c r="OJN678" s="271"/>
      <c r="OJO678" s="271"/>
      <c r="OJP678" s="271"/>
      <c r="OJQ678" s="395"/>
      <c r="OJR678" s="259"/>
      <c r="OJS678" s="259"/>
      <c r="OJT678" s="394"/>
      <c r="OJU678" s="394"/>
      <c r="OJV678" s="270"/>
      <c r="OJW678" s="263"/>
      <c r="OJX678" s="271"/>
      <c r="OJY678" s="271"/>
      <c r="OJZ678" s="271"/>
      <c r="OKA678" s="271"/>
      <c r="OKB678" s="271"/>
      <c r="OKC678" s="395"/>
      <c r="OKD678" s="259"/>
      <c r="OKE678" s="259"/>
      <c r="OKF678" s="394"/>
      <c r="OKG678" s="394"/>
      <c r="OKH678" s="270"/>
      <c r="OKI678" s="263"/>
      <c r="OKJ678" s="271"/>
      <c r="OKK678" s="271"/>
      <c r="OKL678" s="271"/>
      <c r="OKM678" s="271"/>
      <c r="OKN678" s="271"/>
      <c r="OKO678" s="395"/>
      <c r="OKP678" s="259"/>
      <c r="OKQ678" s="259"/>
      <c r="OKR678" s="394"/>
      <c r="OKS678" s="394"/>
      <c r="OKT678" s="270"/>
      <c r="OKU678" s="263"/>
      <c r="OKV678" s="271"/>
      <c r="OKW678" s="271"/>
      <c r="OKX678" s="271"/>
      <c r="OKY678" s="271"/>
      <c r="OKZ678" s="271"/>
      <c r="OLA678" s="395"/>
      <c r="OLB678" s="259"/>
      <c r="OLC678" s="259"/>
      <c r="OLD678" s="394"/>
      <c r="OLE678" s="394"/>
      <c r="OLF678" s="270"/>
      <c r="OLG678" s="263"/>
      <c r="OLH678" s="271"/>
      <c r="OLI678" s="271"/>
      <c r="OLJ678" s="271"/>
      <c r="OLK678" s="271"/>
      <c r="OLL678" s="271"/>
      <c r="OLM678" s="395"/>
      <c r="OLN678" s="259"/>
      <c r="OLO678" s="259"/>
      <c r="OLP678" s="394"/>
      <c r="OLQ678" s="394"/>
      <c r="OLR678" s="270"/>
      <c r="OLS678" s="263"/>
      <c r="OLT678" s="271"/>
      <c r="OLU678" s="271"/>
      <c r="OLV678" s="271"/>
      <c r="OLW678" s="271"/>
      <c r="OLX678" s="271"/>
      <c r="OLY678" s="395"/>
      <c r="OLZ678" s="259"/>
      <c r="OMA678" s="259"/>
      <c r="OMB678" s="394"/>
      <c r="OMC678" s="394"/>
      <c r="OMD678" s="270"/>
      <c r="OME678" s="263"/>
      <c r="OMF678" s="271"/>
      <c r="OMG678" s="271"/>
      <c r="OMH678" s="271"/>
      <c r="OMI678" s="271"/>
      <c r="OMJ678" s="271"/>
      <c r="OMK678" s="395"/>
      <c r="OML678" s="259"/>
      <c r="OMM678" s="259"/>
      <c r="OMN678" s="394"/>
      <c r="OMO678" s="394"/>
      <c r="OMP678" s="270"/>
      <c r="OMQ678" s="263"/>
      <c r="OMR678" s="271"/>
      <c r="OMS678" s="271"/>
      <c r="OMT678" s="271"/>
      <c r="OMU678" s="271"/>
      <c r="OMV678" s="271"/>
      <c r="OMW678" s="395"/>
      <c r="OMX678" s="259"/>
      <c r="OMY678" s="259"/>
      <c r="OMZ678" s="394"/>
      <c r="ONA678" s="394"/>
      <c r="ONB678" s="270"/>
      <c r="ONC678" s="263"/>
      <c r="OND678" s="271"/>
      <c r="ONE678" s="271"/>
      <c r="ONF678" s="271"/>
      <c r="ONG678" s="271"/>
      <c r="ONH678" s="271"/>
      <c r="ONI678" s="395"/>
      <c r="ONJ678" s="259"/>
      <c r="ONK678" s="259"/>
      <c r="ONL678" s="394"/>
      <c r="ONM678" s="394"/>
      <c r="ONN678" s="270"/>
      <c r="ONO678" s="263"/>
      <c r="ONP678" s="271"/>
      <c r="ONQ678" s="271"/>
      <c r="ONR678" s="271"/>
      <c r="ONS678" s="271"/>
      <c r="ONT678" s="271"/>
      <c r="ONU678" s="395"/>
      <c r="ONV678" s="259"/>
      <c r="ONW678" s="259"/>
      <c r="ONX678" s="394"/>
      <c r="ONY678" s="394"/>
      <c r="ONZ678" s="270"/>
      <c r="OOA678" s="263"/>
      <c r="OOB678" s="271"/>
      <c r="OOC678" s="271"/>
      <c r="OOD678" s="271"/>
      <c r="OOE678" s="271"/>
      <c r="OOF678" s="271"/>
      <c r="OOG678" s="395"/>
      <c r="OOH678" s="259"/>
      <c r="OOI678" s="259"/>
      <c r="OOJ678" s="394"/>
      <c r="OOK678" s="394"/>
      <c r="OOL678" s="270"/>
      <c r="OOM678" s="263"/>
      <c r="OON678" s="271"/>
      <c r="OOO678" s="271"/>
      <c r="OOP678" s="271"/>
      <c r="OOQ678" s="271"/>
      <c r="OOR678" s="271"/>
      <c r="OOS678" s="395"/>
      <c r="OOT678" s="259"/>
      <c r="OOU678" s="259"/>
      <c r="OOV678" s="394"/>
      <c r="OOW678" s="394"/>
      <c r="OOX678" s="270"/>
      <c r="OOY678" s="263"/>
      <c r="OOZ678" s="271"/>
      <c r="OPA678" s="271"/>
      <c r="OPB678" s="271"/>
      <c r="OPC678" s="271"/>
      <c r="OPD678" s="271"/>
      <c r="OPE678" s="395"/>
      <c r="OPF678" s="259"/>
      <c r="OPG678" s="259"/>
      <c r="OPH678" s="394"/>
      <c r="OPI678" s="394"/>
      <c r="OPJ678" s="270"/>
      <c r="OPK678" s="263"/>
      <c r="OPL678" s="271"/>
      <c r="OPM678" s="271"/>
      <c r="OPN678" s="271"/>
      <c r="OPO678" s="271"/>
      <c r="OPP678" s="271"/>
      <c r="OPQ678" s="395"/>
      <c r="OPR678" s="259"/>
      <c r="OPS678" s="259"/>
      <c r="OPT678" s="394"/>
      <c r="OPU678" s="394"/>
      <c r="OPV678" s="270"/>
      <c r="OPW678" s="263"/>
      <c r="OPX678" s="271"/>
      <c r="OPY678" s="271"/>
      <c r="OPZ678" s="271"/>
      <c r="OQA678" s="271"/>
      <c r="OQB678" s="271"/>
      <c r="OQC678" s="395"/>
      <c r="OQD678" s="259"/>
      <c r="OQE678" s="259"/>
      <c r="OQF678" s="394"/>
      <c r="OQG678" s="394"/>
      <c r="OQH678" s="270"/>
      <c r="OQI678" s="263"/>
      <c r="OQJ678" s="271"/>
      <c r="OQK678" s="271"/>
      <c r="OQL678" s="271"/>
      <c r="OQM678" s="271"/>
      <c r="OQN678" s="271"/>
      <c r="OQO678" s="395"/>
      <c r="OQP678" s="259"/>
      <c r="OQQ678" s="259"/>
      <c r="OQR678" s="394"/>
      <c r="OQS678" s="394"/>
      <c r="OQT678" s="270"/>
      <c r="OQU678" s="263"/>
      <c r="OQV678" s="271"/>
      <c r="OQW678" s="271"/>
      <c r="OQX678" s="271"/>
      <c r="OQY678" s="271"/>
      <c r="OQZ678" s="271"/>
      <c r="ORA678" s="395"/>
      <c r="ORB678" s="259"/>
      <c r="ORC678" s="259"/>
      <c r="ORD678" s="394"/>
      <c r="ORE678" s="394"/>
      <c r="ORF678" s="270"/>
      <c r="ORG678" s="263"/>
      <c r="ORH678" s="271"/>
      <c r="ORI678" s="271"/>
      <c r="ORJ678" s="271"/>
      <c r="ORK678" s="271"/>
      <c r="ORL678" s="271"/>
      <c r="ORM678" s="395"/>
      <c r="ORN678" s="259"/>
      <c r="ORO678" s="259"/>
      <c r="ORP678" s="394"/>
      <c r="ORQ678" s="394"/>
      <c r="ORR678" s="270"/>
      <c r="ORS678" s="263"/>
      <c r="ORT678" s="271"/>
      <c r="ORU678" s="271"/>
      <c r="ORV678" s="271"/>
      <c r="ORW678" s="271"/>
      <c r="ORX678" s="271"/>
      <c r="ORY678" s="395"/>
      <c r="ORZ678" s="259"/>
      <c r="OSA678" s="259"/>
      <c r="OSB678" s="394"/>
      <c r="OSC678" s="394"/>
      <c r="OSD678" s="270"/>
      <c r="OSE678" s="263"/>
      <c r="OSF678" s="271"/>
      <c r="OSG678" s="271"/>
      <c r="OSH678" s="271"/>
      <c r="OSI678" s="271"/>
      <c r="OSJ678" s="271"/>
      <c r="OSK678" s="395"/>
      <c r="OSL678" s="259"/>
      <c r="OSM678" s="259"/>
      <c r="OSN678" s="394"/>
      <c r="OSO678" s="394"/>
      <c r="OSP678" s="270"/>
      <c r="OSQ678" s="263"/>
      <c r="OSR678" s="271"/>
      <c r="OSS678" s="271"/>
      <c r="OST678" s="271"/>
      <c r="OSU678" s="271"/>
      <c r="OSV678" s="271"/>
      <c r="OSW678" s="395"/>
      <c r="OSX678" s="259"/>
      <c r="OSY678" s="259"/>
      <c r="OSZ678" s="394"/>
      <c r="OTA678" s="394"/>
      <c r="OTB678" s="270"/>
      <c r="OTC678" s="263"/>
      <c r="OTD678" s="271"/>
      <c r="OTE678" s="271"/>
      <c r="OTF678" s="271"/>
      <c r="OTG678" s="271"/>
      <c r="OTH678" s="271"/>
      <c r="OTI678" s="395"/>
      <c r="OTJ678" s="259"/>
      <c r="OTK678" s="259"/>
      <c r="OTL678" s="394"/>
      <c r="OTM678" s="394"/>
      <c r="OTN678" s="270"/>
      <c r="OTO678" s="263"/>
      <c r="OTP678" s="271"/>
      <c r="OTQ678" s="271"/>
      <c r="OTR678" s="271"/>
      <c r="OTS678" s="271"/>
      <c r="OTT678" s="271"/>
      <c r="OTU678" s="395"/>
      <c r="OTV678" s="259"/>
      <c r="OTW678" s="259"/>
      <c r="OTX678" s="394"/>
      <c r="OTY678" s="394"/>
      <c r="OTZ678" s="270"/>
      <c r="OUA678" s="263"/>
      <c r="OUB678" s="271"/>
      <c r="OUC678" s="271"/>
      <c r="OUD678" s="271"/>
      <c r="OUE678" s="271"/>
      <c r="OUF678" s="271"/>
      <c r="OUG678" s="395"/>
      <c r="OUH678" s="259"/>
      <c r="OUI678" s="259"/>
      <c r="OUJ678" s="394"/>
      <c r="OUK678" s="394"/>
      <c r="OUL678" s="270"/>
      <c r="OUM678" s="263"/>
      <c r="OUN678" s="271"/>
      <c r="OUO678" s="271"/>
      <c r="OUP678" s="271"/>
      <c r="OUQ678" s="271"/>
      <c r="OUR678" s="271"/>
      <c r="OUS678" s="395"/>
      <c r="OUT678" s="259"/>
      <c r="OUU678" s="259"/>
      <c r="OUV678" s="394"/>
      <c r="OUW678" s="394"/>
      <c r="OUX678" s="270"/>
      <c r="OUY678" s="263"/>
      <c r="OUZ678" s="271"/>
      <c r="OVA678" s="271"/>
      <c r="OVB678" s="271"/>
      <c r="OVC678" s="271"/>
      <c r="OVD678" s="271"/>
      <c r="OVE678" s="395"/>
      <c r="OVF678" s="259"/>
      <c r="OVG678" s="259"/>
      <c r="OVH678" s="394"/>
      <c r="OVI678" s="394"/>
      <c r="OVJ678" s="270"/>
      <c r="OVK678" s="263"/>
      <c r="OVL678" s="271"/>
      <c r="OVM678" s="271"/>
      <c r="OVN678" s="271"/>
      <c r="OVO678" s="271"/>
      <c r="OVP678" s="271"/>
      <c r="OVQ678" s="395"/>
      <c r="OVR678" s="259"/>
      <c r="OVS678" s="259"/>
      <c r="OVT678" s="394"/>
      <c r="OVU678" s="394"/>
      <c r="OVV678" s="270"/>
      <c r="OVW678" s="263"/>
      <c r="OVX678" s="271"/>
      <c r="OVY678" s="271"/>
      <c r="OVZ678" s="271"/>
      <c r="OWA678" s="271"/>
      <c r="OWB678" s="271"/>
      <c r="OWC678" s="395"/>
      <c r="OWD678" s="259"/>
      <c r="OWE678" s="259"/>
      <c r="OWF678" s="394"/>
      <c r="OWG678" s="394"/>
      <c r="OWH678" s="270"/>
      <c r="OWI678" s="263"/>
      <c r="OWJ678" s="271"/>
      <c r="OWK678" s="271"/>
      <c r="OWL678" s="271"/>
      <c r="OWM678" s="271"/>
      <c r="OWN678" s="271"/>
      <c r="OWO678" s="395"/>
      <c r="OWP678" s="259"/>
      <c r="OWQ678" s="259"/>
      <c r="OWR678" s="394"/>
      <c r="OWS678" s="394"/>
      <c r="OWT678" s="270"/>
      <c r="OWU678" s="263"/>
      <c r="OWV678" s="271"/>
      <c r="OWW678" s="271"/>
      <c r="OWX678" s="271"/>
      <c r="OWY678" s="271"/>
      <c r="OWZ678" s="271"/>
      <c r="OXA678" s="395"/>
      <c r="OXB678" s="259"/>
      <c r="OXC678" s="259"/>
      <c r="OXD678" s="394"/>
      <c r="OXE678" s="394"/>
      <c r="OXF678" s="270"/>
      <c r="OXG678" s="263"/>
      <c r="OXH678" s="271"/>
      <c r="OXI678" s="271"/>
      <c r="OXJ678" s="271"/>
      <c r="OXK678" s="271"/>
      <c r="OXL678" s="271"/>
      <c r="OXM678" s="395"/>
      <c r="OXN678" s="259"/>
      <c r="OXO678" s="259"/>
      <c r="OXP678" s="394"/>
      <c r="OXQ678" s="394"/>
      <c r="OXR678" s="270"/>
      <c r="OXS678" s="263"/>
      <c r="OXT678" s="271"/>
      <c r="OXU678" s="271"/>
      <c r="OXV678" s="271"/>
      <c r="OXW678" s="271"/>
      <c r="OXX678" s="271"/>
      <c r="OXY678" s="395"/>
      <c r="OXZ678" s="259"/>
      <c r="OYA678" s="259"/>
      <c r="OYB678" s="394"/>
      <c r="OYC678" s="394"/>
      <c r="OYD678" s="270"/>
      <c r="OYE678" s="263"/>
      <c r="OYF678" s="271"/>
      <c r="OYG678" s="271"/>
      <c r="OYH678" s="271"/>
      <c r="OYI678" s="271"/>
      <c r="OYJ678" s="271"/>
      <c r="OYK678" s="395"/>
      <c r="OYL678" s="259"/>
      <c r="OYM678" s="259"/>
      <c r="OYN678" s="394"/>
      <c r="OYO678" s="394"/>
      <c r="OYP678" s="270"/>
      <c r="OYQ678" s="263"/>
      <c r="OYR678" s="271"/>
      <c r="OYS678" s="271"/>
      <c r="OYT678" s="271"/>
      <c r="OYU678" s="271"/>
      <c r="OYV678" s="271"/>
      <c r="OYW678" s="395"/>
      <c r="OYX678" s="259"/>
      <c r="OYY678" s="259"/>
      <c r="OYZ678" s="394"/>
      <c r="OZA678" s="394"/>
      <c r="OZB678" s="270"/>
      <c r="OZC678" s="263"/>
      <c r="OZD678" s="271"/>
      <c r="OZE678" s="271"/>
      <c r="OZF678" s="271"/>
      <c r="OZG678" s="271"/>
      <c r="OZH678" s="271"/>
      <c r="OZI678" s="395"/>
      <c r="OZJ678" s="259"/>
      <c r="OZK678" s="259"/>
      <c r="OZL678" s="394"/>
      <c r="OZM678" s="394"/>
      <c r="OZN678" s="270"/>
      <c r="OZO678" s="263"/>
      <c r="OZP678" s="271"/>
      <c r="OZQ678" s="271"/>
      <c r="OZR678" s="271"/>
      <c r="OZS678" s="271"/>
      <c r="OZT678" s="271"/>
      <c r="OZU678" s="395"/>
      <c r="OZV678" s="259"/>
      <c r="OZW678" s="259"/>
      <c r="OZX678" s="394"/>
      <c r="OZY678" s="394"/>
      <c r="OZZ678" s="270"/>
      <c r="PAA678" s="263"/>
      <c r="PAB678" s="271"/>
      <c r="PAC678" s="271"/>
      <c r="PAD678" s="271"/>
      <c r="PAE678" s="271"/>
      <c r="PAF678" s="271"/>
      <c r="PAG678" s="395"/>
      <c r="PAH678" s="259"/>
      <c r="PAI678" s="259"/>
      <c r="PAJ678" s="394"/>
      <c r="PAK678" s="394"/>
      <c r="PAL678" s="270"/>
      <c r="PAM678" s="263"/>
      <c r="PAN678" s="271"/>
      <c r="PAO678" s="271"/>
      <c r="PAP678" s="271"/>
      <c r="PAQ678" s="271"/>
      <c r="PAR678" s="271"/>
      <c r="PAS678" s="395"/>
      <c r="PAT678" s="259"/>
      <c r="PAU678" s="259"/>
      <c r="PAV678" s="394"/>
      <c r="PAW678" s="394"/>
      <c r="PAX678" s="270"/>
      <c r="PAY678" s="263"/>
      <c r="PAZ678" s="271"/>
      <c r="PBA678" s="271"/>
      <c r="PBB678" s="271"/>
      <c r="PBC678" s="271"/>
      <c r="PBD678" s="271"/>
      <c r="PBE678" s="395"/>
      <c r="PBF678" s="259"/>
      <c r="PBG678" s="259"/>
      <c r="PBH678" s="394"/>
      <c r="PBI678" s="394"/>
      <c r="PBJ678" s="270"/>
      <c r="PBK678" s="263"/>
      <c r="PBL678" s="271"/>
      <c r="PBM678" s="271"/>
      <c r="PBN678" s="271"/>
      <c r="PBO678" s="271"/>
      <c r="PBP678" s="271"/>
      <c r="PBQ678" s="395"/>
      <c r="PBR678" s="259"/>
      <c r="PBS678" s="259"/>
      <c r="PBT678" s="394"/>
      <c r="PBU678" s="394"/>
      <c r="PBV678" s="270"/>
      <c r="PBW678" s="263"/>
      <c r="PBX678" s="271"/>
      <c r="PBY678" s="271"/>
      <c r="PBZ678" s="271"/>
      <c r="PCA678" s="271"/>
      <c r="PCB678" s="271"/>
      <c r="PCC678" s="395"/>
      <c r="PCD678" s="259"/>
      <c r="PCE678" s="259"/>
      <c r="PCF678" s="394"/>
      <c r="PCG678" s="394"/>
      <c r="PCH678" s="270"/>
      <c r="PCI678" s="263"/>
      <c r="PCJ678" s="271"/>
      <c r="PCK678" s="271"/>
      <c r="PCL678" s="271"/>
      <c r="PCM678" s="271"/>
      <c r="PCN678" s="271"/>
      <c r="PCO678" s="395"/>
      <c r="PCP678" s="259"/>
      <c r="PCQ678" s="259"/>
      <c r="PCR678" s="394"/>
      <c r="PCS678" s="394"/>
      <c r="PCT678" s="270"/>
      <c r="PCU678" s="263"/>
      <c r="PCV678" s="271"/>
      <c r="PCW678" s="271"/>
      <c r="PCX678" s="271"/>
      <c r="PCY678" s="271"/>
      <c r="PCZ678" s="271"/>
      <c r="PDA678" s="395"/>
      <c r="PDB678" s="259"/>
      <c r="PDC678" s="259"/>
      <c r="PDD678" s="394"/>
      <c r="PDE678" s="394"/>
      <c r="PDF678" s="270"/>
      <c r="PDG678" s="263"/>
      <c r="PDH678" s="271"/>
      <c r="PDI678" s="271"/>
      <c r="PDJ678" s="271"/>
      <c r="PDK678" s="271"/>
      <c r="PDL678" s="271"/>
      <c r="PDM678" s="395"/>
      <c r="PDN678" s="259"/>
      <c r="PDO678" s="259"/>
      <c r="PDP678" s="394"/>
      <c r="PDQ678" s="394"/>
      <c r="PDR678" s="270"/>
      <c r="PDS678" s="263"/>
      <c r="PDT678" s="271"/>
      <c r="PDU678" s="271"/>
      <c r="PDV678" s="271"/>
      <c r="PDW678" s="271"/>
      <c r="PDX678" s="271"/>
      <c r="PDY678" s="395"/>
      <c r="PDZ678" s="259"/>
      <c r="PEA678" s="259"/>
      <c r="PEB678" s="394"/>
      <c r="PEC678" s="394"/>
      <c r="PED678" s="270"/>
      <c r="PEE678" s="263"/>
      <c r="PEF678" s="271"/>
      <c r="PEG678" s="271"/>
      <c r="PEH678" s="271"/>
      <c r="PEI678" s="271"/>
      <c r="PEJ678" s="271"/>
      <c r="PEK678" s="395"/>
      <c r="PEL678" s="259"/>
      <c r="PEM678" s="259"/>
      <c r="PEN678" s="394"/>
      <c r="PEO678" s="394"/>
      <c r="PEP678" s="270"/>
      <c r="PEQ678" s="263"/>
      <c r="PER678" s="271"/>
      <c r="PES678" s="271"/>
      <c r="PET678" s="271"/>
      <c r="PEU678" s="271"/>
      <c r="PEV678" s="271"/>
      <c r="PEW678" s="395"/>
      <c r="PEX678" s="259"/>
      <c r="PEY678" s="259"/>
      <c r="PEZ678" s="394"/>
      <c r="PFA678" s="394"/>
      <c r="PFB678" s="270"/>
      <c r="PFC678" s="263"/>
      <c r="PFD678" s="271"/>
      <c r="PFE678" s="271"/>
      <c r="PFF678" s="271"/>
      <c r="PFG678" s="271"/>
      <c r="PFH678" s="271"/>
      <c r="PFI678" s="395"/>
      <c r="PFJ678" s="259"/>
      <c r="PFK678" s="259"/>
      <c r="PFL678" s="394"/>
      <c r="PFM678" s="394"/>
      <c r="PFN678" s="270"/>
      <c r="PFO678" s="263"/>
      <c r="PFP678" s="271"/>
      <c r="PFQ678" s="271"/>
      <c r="PFR678" s="271"/>
      <c r="PFS678" s="271"/>
      <c r="PFT678" s="271"/>
      <c r="PFU678" s="395"/>
      <c r="PFV678" s="259"/>
      <c r="PFW678" s="259"/>
      <c r="PFX678" s="394"/>
      <c r="PFY678" s="394"/>
      <c r="PFZ678" s="270"/>
      <c r="PGA678" s="263"/>
      <c r="PGB678" s="271"/>
      <c r="PGC678" s="271"/>
      <c r="PGD678" s="271"/>
      <c r="PGE678" s="271"/>
      <c r="PGF678" s="271"/>
      <c r="PGG678" s="395"/>
      <c r="PGH678" s="259"/>
      <c r="PGI678" s="259"/>
      <c r="PGJ678" s="394"/>
      <c r="PGK678" s="394"/>
      <c r="PGL678" s="270"/>
      <c r="PGM678" s="263"/>
      <c r="PGN678" s="271"/>
      <c r="PGO678" s="271"/>
      <c r="PGP678" s="271"/>
      <c r="PGQ678" s="271"/>
      <c r="PGR678" s="271"/>
      <c r="PGS678" s="395"/>
      <c r="PGT678" s="259"/>
      <c r="PGU678" s="259"/>
      <c r="PGV678" s="394"/>
      <c r="PGW678" s="394"/>
      <c r="PGX678" s="270"/>
      <c r="PGY678" s="263"/>
      <c r="PGZ678" s="271"/>
      <c r="PHA678" s="271"/>
      <c r="PHB678" s="271"/>
      <c r="PHC678" s="271"/>
      <c r="PHD678" s="271"/>
      <c r="PHE678" s="395"/>
      <c r="PHF678" s="259"/>
      <c r="PHG678" s="259"/>
      <c r="PHH678" s="394"/>
      <c r="PHI678" s="394"/>
      <c r="PHJ678" s="270"/>
      <c r="PHK678" s="263"/>
      <c r="PHL678" s="271"/>
      <c r="PHM678" s="271"/>
      <c r="PHN678" s="271"/>
      <c r="PHO678" s="271"/>
      <c r="PHP678" s="271"/>
      <c r="PHQ678" s="395"/>
      <c r="PHR678" s="259"/>
      <c r="PHS678" s="259"/>
      <c r="PHT678" s="394"/>
      <c r="PHU678" s="394"/>
      <c r="PHV678" s="270"/>
      <c r="PHW678" s="263"/>
      <c r="PHX678" s="271"/>
      <c r="PHY678" s="271"/>
      <c r="PHZ678" s="271"/>
      <c r="PIA678" s="271"/>
      <c r="PIB678" s="271"/>
      <c r="PIC678" s="395"/>
      <c r="PID678" s="259"/>
      <c r="PIE678" s="259"/>
      <c r="PIF678" s="394"/>
      <c r="PIG678" s="394"/>
      <c r="PIH678" s="270"/>
      <c r="PII678" s="263"/>
      <c r="PIJ678" s="271"/>
      <c r="PIK678" s="271"/>
      <c r="PIL678" s="271"/>
      <c r="PIM678" s="271"/>
      <c r="PIN678" s="271"/>
      <c r="PIO678" s="395"/>
      <c r="PIP678" s="259"/>
      <c r="PIQ678" s="259"/>
      <c r="PIR678" s="394"/>
      <c r="PIS678" s="394"/>
      <c r="PIT678" s="270"/>
      <c r="PIU678" s="263"/>
      <c r="PIV678" s="271"/>
      <c r="PIW678" s="271"/>
      <c r="PIX678" s="271"/>
      <c r="PIY678" s="271"/>
      <c r="PIZ678" s="271"/>
      <c r="PJA678" s="395"/>
      <c r="PJB678" s="259"/>
      <c r="PJC678" s="259"/>
      <c r="PJD678" s="394"/>
      <c r="PJE678" s="394"/>
      <c r="PJF678" s="270"/>
      <c r="PJG678" s="263"/>
      <c r="PJH678" s="271"/>
      <c r="PJI678" s="271"/>
      <c r="PJJ678" s="271"/>
      <c r="PJK678" s="271"/>
      <c r="PJL678" s="271"/>
      <c r="PJM678" s="395"/>
      <c r="PJN678" s="259"/>
      <c r="PJO678" s="259"/>
      <c r="PJP678" s="394"/>
      <c r="PJQ678" s="394"/>
      <c r="PJR678" s="270"/>
      <c r="PJS678" s="263"/>
      <c r="PJT678" s="271"/>
      <c r="PJU678" s="271"/>
      <c r="PJV678" s="271"/>
      <c r="PJW678" s="271"/>
      <c r="PJX678" s="271"/>
      <c r="PJY678" s="395"/>
      <c r="PJZ678" s="259"/>
      <c r="PKA678" s="259"/>
      <c r="PKB678" s="394"/>
      <c r="PKC678" s="394"/>
      <c r="PKD678" s="270"/>
      <c r="PKE678" s="263"/>
      <c r="PKF678" s="271"/>
      <c r="PKG678" s="271"/>
      <c r="PKH678" s="271"/>
      <c r="PKI678" s="271"/>
      <c r="PKJ678" s="271"/>
      <c r="PKK678" s="395"/>
      <c r="PKL678" s="259"/>
      <c r="PKM678" s="259"/>
      <c r="PKN678" s="394"/>
      <c r="PKO678" s="394"/>
      <c r="PKP678" s="270"/>
      <c r="PKQ678" s="263"/>
      <c r="PKR678" s="271"/>
      <c r="PKS678" s="271"/>
      <c r="PKT678" s="271"/>
      <c r="PKU678" s="271"/>
      <c r="PKV678" s="271"/>
      <c r="PKW678" s="395"/>
      <c r="PKX678" s="259"/>
      <c r="PKY678" s="259"/>
      <c r="PKZ678" s="394"/>
      <c r="PLA678" s="394"/>
      <c r="PLB678" s="270"/>
      <c r="PLC678" s="263"/>
      <c r="PLD678" s="271"/>
      <c r="PLE678" s="271"/>
      <c r="PLF678" s="271"/>
      <c r="PLG678" s="271"/>
      <c r="PLH678" s="271"/>
      <c r="PLI678" s="395"/>
      <c r="PLJ678" s="259"/>
      <c r="PLK678" s="259"/>
      <c r="PLL678" s="394"/>
      <c r="PLM678" s="394"/>
      <c r="PLN678" s="270"/>
      <c r="PLO678" s="263"/>
      <c r="PLP678" s="271"/>
      <c r="PLQ678" s="271"/>
      <c r="PLR678" s="271"/>
      <c r="PLS678" s="271"/>
      <c r="PLT678" s="271"/>
      <c r="PLU678" s="395"/>
      <c r="PLV678" s="259"/>
      <c r="PLW678" s="259"/>
      <c r="PLX678" s="394"/>
      <c r="PLY678" s="394"/>
      <c r="PLZ678" s="270"/>
      <c r="PMA678" s="263"/>
      <c r="PMB678" s="271"/>
      <c r="PMC678" s="271"/>
      <c r="PMD678" s="271"/>
      <c r="PME678" s="271"/>
      <c r="PMF678" s="271"/>
      <c r="PMG678" s="395"/>
      <c r="PMH678" s="259"/>
      <c r="PMI678" s="259"/>
      <c r="PMJ678" s="394"/>
      <c r="PMK678" s="394"/>
      <c r="PML678" s="270"/>
      <c r="PMM678" s="263"/>
      <c r="PMN678" s="271"/>
      <c r="PMO678" s="271"/>
      <c r="PMP678" s="271"/>
      <c r="PMQ678" s="271"/>
      <c r="PMR678" s="271"/>
      <c r="PMS678" s="395"/>
      <c r="PMT678" s="259"/>
      <c r="PMU678" s="259"/>
      <c r="PMV678" s="394"/>
      <c r="PMW678" s="394"/>
      <c r="PMX678" s="270"/>
      <c r="PMY678" s="263"/>
      <c r="PMZ678" s="271"/>
      <c r="PNA678" s="271"/>
      <c r="PNB678" s="271"/>
      <c r="PNC678" s="271"/>
      <c r="PND678" s="271"/>
      <c r="PNE678" s="395"/>
      <c r="PNF678" s="259"/>
      <c r="PNG678" s="259"/>
      <c r="PNH678" s="394"/>
      <c r="PNI678" s="394"/>
      <c r="PNJ678" s="270"/>
      <c r="PNK678" s="263"/>
      <c r="PNL678" s="271"/>
      <c r="PNM678" s="271"/>
      <c r="PNN678" s="271"/>
      <c r="PNO678" s="271"/>
      <c r="PNP678" s="271"/>
      <c r="PNQ678" s="395"/>
      <c r="PNR678" s="259"/>
      <c r="PNS678" s="259"/>
      <c r="PNT678" s="394"/>
      <c r="PNU678" s="394"/>
      <c r="PNV678" s="270"/>
      <c r="PNW678" s="263"/>
      <c r="PNX678" s="271"/>
      <c r="PNY678" s="271"/>
      <c r="PNZ678" s="271"/>
      <c r="POA678" s="271"/>
      <c r="POB678" s="271"/>
      <c r="POC678" s="395"/>
      <c r="POD678" s="259"/>
      <c r="POE678" s="259"/>
      <c r="POF678" s="394"/>
      <c r="POG678" s="394"/>
      <c r="POH678" s="270"/>
      <c r="POI678" s="263"/>
      <c r="POJ678" s="271"/>
      <c r="POK678" s="271"/>
      <c r="POL678" s="271"/>
      <c r="POM678" s="271"/>
      <c r="PON678" s="271"/>
      <c r="POO678" s="395"/>
      <c r="POP678" s="259"/>
      <c r="POQ678" s="259"/>
      <c r="POR678" s="394"/>
      <c r="POS678" s="394"/>
      <c r="POT678" s="270"/>
      <c r="POU678" s="263"/>
      <c r="POV678" s="271"/>
      <c r="POW678" s="271"/>
      <c r="POX678" s="271"/>
      <c r="POY678" s="271"/>
      <c r="POZ678" s="271"/>
      <c r="PPA678" s="395"/>
      <c r="PPB678" s="259"/>
      <c r="PPC678" s="259"/>
      <c r="PPD678" s="394"/>
      <c r="PPE678" s="394"/>
      <c r="PPF678" s="270"/>
      <c r="PPG678" s="263"/>
      <c r="PPH678" s="271"/>
      <c r="PPI678" s="271"/>
      <c r="PPJ678" s="271"/>
      <c r="PPK678" s="271"/>
      <c r="PPL678" s="271"/>
      <c r="PPM678" s="395"/>
      <c r="PPN678" s="259"/>
      <c r="PPO678" s="259"/>
      <c r="PPP678" s="394"/>
      <c r="PPQ678" s="394"/>
      <c r="PPR678" s="270"/>
      <c r="PPS678" s="263"/>
      <c r="PPT678" s="271"/>
      <c r="PPU678" s="271"/>
      <c r="PPV678" s="271"/>
      <c r="PPW678" s="271"/>
      <c r="PPX678" s="271"/>
      <c r="PPY678" s="395"/>
      <c r="PPZ678" s="259"/>
      <c r="PQA678" s="259"/>
      <c r="PQB678" s="394"/>
      <c r="PQC678" s="394"/>
      <c r="PQD678" s="270"/>
      <c r="PQE678" s="263"/>
      <c r="PQF678" s="271"/>
      <c r="PQG678" s="271"/>
      <c r="PQH678" s="271"/>
      <c r="PQI678" s="271"/>
      <c r="PQJ678" s="271"/>
      <c r="PQK678" s="395"/>
      <c r="PQL678" s="259"/>
      <c r="PQM678" s="259"/>
      <c r="PQN678" s="394"/>
      <c r="PQO678" s="394"/>
      <c r="PQP678" s="270"/>
      <c r="PQQ678" s="263"/>
      <c r="PQR678" s="271"/>
      <c r="PQS678" s="271"/>
      <c r="PQT678" s="271"/>
      <c r="PQU678" s="271"/>
      <c r="PQV678" s="271"/>
      <c r="PQW678" s="395"/>
      <c r="PQX678" s="259"/>
      <c r="PQY678" s="259"/>
      <c r="PQZ678" s="394"/>
      <c r="PRA678" s="394"/>
      <c r="PRB678" s="270"/>
      <c r="PRC678" s="263"/>
      <c r="PRD678" s="271"/>
      <c r="PRE678" s="271"/>
      <c r="PRF678" s="271"/>
      <c r="PRG678" s="271"/>
      <c r="PRH678" s="271"/>
      <c r="PRI678" s="395"/>
      <c r="PRJ678" s="259"/>
      <c r="PRK678" s="259"/>
      <c r="PRL678" s="394"/>
      <c r="PRM678" s="394"/>
      <c r="PRN678" s="270"/>
      <c r="PRO678" s="263"/>
      <c r="PRP678" s="271"/>
      <c r="PRQ678" s="271"/>
      <c r="PRR678" s="271"/>
      <c r="PRS678" s="271"/>
      <c r="PRT678" s="271"/>
      <c r="PRU678" s="395"/>
      <c r="PRV678" s="259"/>
      <c r="PRW678" s="259"/>
      <c r="PRX678" s="394"/>
      <c r="PRY678" s="394"/>
      <c r="PRZ678" s="270"/>
      <c r="PSA678" s="263"/>
      <c r="PSB678" s="271"/>
      <c r="PSC678" s="271"/>
      <c r="PSD678" s="271"/>
      <c r="PSE678" s="271"/>
      <c r="PSF678" s="271"/>
      <c r="PSG678" s="395"/>
      <c r="PSH678" s="259"/>
      <c r="PSI678" s="259"/>
      <c r="PSJ678" s="394"/>
      <c r="PSK678" s="394"/>
      <c r="PSL678" s="270"/>
      <c r="PSM678" s="263"/>
      <c r="PSN678" s="271"/>
      <c r="PSO678" s="271"/>
      <c r="PSP678" s="271"/>
      <c r="PSQ678" s="271"/>
      <c r="PSR678" s="271"/>
      <c r="PSS678" s="395"/>
      <c r="PST678" s="259"/>
      <c r="PSU678" s="259"/>
      <c r="PSV678" s="394"/>
      <c r="PSW678" s="394"/>
      <c r="PSX678" s="270"/>
      <c r="PSY678" s="263"/>
      <c r="PSZ678" s="271"/>
      <c r="PTA678" s="271"/>
      <c r="PTB678" s="271"/>
      <c r="PTC678" s="271"/>
      <c r="PTD678" s="271"/>
      <c r="PTE678" s="395"/>
      <c r="PTF678" s="259"/>
      <c r="PTG678" s="259"/>
      <c r="PTH678" s="394"/>
      <c r="PTI678" s="394"/>
      <c r="PTJ678" s="270"/>
      <c r="PTK678" s="263"/>
      <c r="PTL678" s="271"/>
      <c r="PTM678" s="271"/>
      <c r="PTN678" s="271"/>
      <c r="PTO678" s="271"/>
      <c r="PTP678" s="271"/>
      <c r="PTQ678" s="395"/>
      <c r="PTR678" s="259"/>
      <c r="PTS678" s="259"/>
      <c r="PTT678" s="394"/>
      <c r="PTU678" s="394"/>
      <c r="PTV678" s="270"/>
      <c r="PTW678" s="263"/>
      <c r="PTX678" s="271"/>
      <c r="PTY678" s="271"/>
      <c r="PTZ678" s="271"/>
      <c r="PUA678" s="271"/>
      <c r="PUB678" s="271"/>
      <c r="PUC678" s="395"/>
      <c r="PUD678" s="259"/>
      <c r="PUE678" s="259"/>
      <c r="PUF678" s="394"/>
      <c r="PUG678" s="394"/>
      <c r="PUH678" s="270"/>
      <c r="PUI678" s="263"/>
      <c r="PUJ678" s="271"/>
      <c r="PUK678" s="271"/>
      <c r="PUL678" s="271"/>
      <c r="PUM678" s="271"/>
      <c r="PUN678" s="271"/>
      <c r="PUO678" s="395"/>
      <c r="PUP678" s="259"/>
      <c r="PUQ678" s="259"/>
      <c r="PUR678" s="394"/>
      <c r="PUS678" s="394"/>
      <c r="PUT678" s="270"/>
      <c r="PUU678" s="263"/>
      <c r="PUV678" s="271"/>
      <c r="PUW678" s="271"/>
      <c r="PUX678" s="271"/>
      <c r="PUY678" s="271"/>
      <c r="PUZ678" s="271"/>
      <c r="PVA678" s="395"/>
      <c r="PVB678" s="259"/>
      <c r="PVC678" s="259"/>
      <c r="PVD678" s="394"/>
      <c r="PVE678" s="394"/>
      <c r="PVF678" s="270"/>
      <c r="PVG678" s="263"/>
      <c r="PVH678" s="271"/>
      <c r="PVI678" s="271"/>
      <c r="PVJ678" s="271"/>
      <c r="PVK678" s="271"/>
      <c r="PVL678" s="271"/>
      <c r="PVM678" s="395"/>
      <c r="PVN678" s="259"/>
      <c r="PVO678" s="259"/>
      <c r="PVP678" s="394"/>
      <c r="PVQ678" s="394"/>
      <c r="PVR678" s="270"/>
      <c r="PVS678" s="263"/>
      <c r="PVT678" s="271"/>
      <c r="PVU678" s="271"/>
      <c r="PVV678" s="271"/>
      <c r="PVW678" s="271"/>
      <c r="PVX678" s="271"/>
      <c r="PVY678" s="395"/>
      <c r="PVZ678" s="259"/>
      <c r="PWA678" s="259"/>
      <c r="PWB678" s="394"/>
      <c r="PWC678" s="394"/>
      <c r="PWD678" s="270"/>
      <c r="PWE678" s="263"/>
      <c r="PWF678" s="271"/>
      <c r="PWG678" s="271"/>
      <c r="PWH678" s="271"/>
      <c r="PWI678" s="271"/>
      <c r="PWJ678" s="271"/>
      <c r="PWK678" s="395"/>
      <c r="PWL678" s="259"/>
      <c r="PWM678" s="259"/>
      <c r="PWN678" s="394"/>
      <c r="PWO678" s="394"/>
      <c r="PWP678" s="270"/>
      <c r="PWQ678" s="263"/>
      <c r="PWR678" s="271"/>
      <c r="PWS678" s="271"/>
      <c r="PWT678" s="271"/>
      <c r="PWU678" s="271"/>
      <c r="PWV678" s="271"/>
      <c r="PWW678" s="395"/>
      <c r="PWX678" s="259"/>
      <c r="PWY678" s="259"/>
      <c r="PWZ678" s="394"/>
      <c r="PXA678" s="394"/>
      <c r="PXB678" s="270"/>
      <c r="PXC678" s="263"/>
      <c r="PXD678" s="271"/>
      <c r="PXE678" s="271"/>
      <c r="PXF678" s="271"/>
      <c r="PXG678" s="271"/>
      <c r="PXH678" s="271"/>
      <c r="PXI678" s="395"/>
      <c r="PXJ678" s="259"/>
      <c r="PXK678" s="259"/>
      <c r="PXL678" s="394"/>
      <c r="PXM678" s="394"/>
      <c r="PXN678" s="270"/>
      <c r="PXO678" s="263"/>
      <c r="PXP678" s="271"/>
      <c r="PXQ678" s="271"/>
      <c r="PXR678" s="271"/>
      <c r="PXS678" s="271"/>
      <c r="PXT678" s="271"/>
      <c r="PXU678" s="395"/>
      <c r="PXV678" s="259"/>
      <c r="PXW678" s="259"/>
      <c r="PXX678" s="394"/>
      <c r="PXY678" s="394"/>
      <c r="PXZ678" s="270"/>
      <c r="PYA678" s="263"/>
      <c r="PYB678" s="271"/>
      <c r="PYC678" s="271"/>
      <c r="PYD678" s="271"/>
      <c r="PYE678" s="271"/>
      <c r="PYF678" s="271"/>
      <c r="PYG678" s="395"/>
      <c r="PYH678" s="259"/>
      <c r="PYI678" s="259"/>
      <c r="PYJ678" s="394"/>
      <c r="PYK678" s="394"/>
      <c r="PYL678" s="270"/>
      <c r="PYM678" s="263"/>
      <c r="PYN678" s="271"/>
      <c r="PYO678" s="271"/>
      <c r="PYP678" s="271"/>
      <c r="PYQ678" s="271"/>
      <c r="PYR678" s="271"/>
      <c r="PYS678" s="395"/>
      <c r="PYT678" s="259"/>
      <c r="PYU678" s="259"/>
      <c r="PYV678" s="394"/>
      <c r="PYW678" s="394"/>
      <c r="PYX678" s="270"/>
      <c r="PYY678" s="263"/>
      <c r="PYZ678" s="271"/>
      <c r="PZA678" s="271"/>
      <c r="PZB678" s="271"/>
      <c r="PZC678" s="271"/>
      <c r="PZD678" s="271"/>
      <c r="PZE678" s="395"/>
      <c r="PZF678" s="259"/>
      <c r="PZG678" s="259"/>
      <c r="PZH678" s="394"/>
      <c r="PZI678" s="394"/>
      <c r="PZJ678" s="270"/>
      <c r="PZK678" s="263"/>
      <c r="PZL678" s="271"/>
      <c r="PZM678" s="271"/>
      <c r="PZN678" s="271"/>
      <c r="PZO678" s="271"/>
      <c r="PZP678" s="271"/>
      <c r="PZQ678" s="395"/>
      <c r="PZR678" s="259"/>
      <c r="PZS678" s="259"/>
      <c r="PZT678" s="394"/>
      <c r="PZU678" s="394"/>
      <c r="PZV678" s="270"/>
      <c r="PZW678" s="263"/>
      <c r="PZX678" s="271"/>
      <c r="PZY678" s="271"/>
      <c r="PZZ678" s="271"/>
      <c r="QAA678" s="271"/>
      <c r="QAB678" s="271"/>
      <c r="QAC678" s="395"/>
      <c r="QAD678" s="259"/>
      <c r="QAE678" s="259"/>
      <c r="QAF678" s="394"/>
      <c r="QAG678" s="394"/>
      <c r="QAH678" s="270"/>
      <c r="QAI678" s="263"/>
      <c r="QAJ678" s="271"/>
      <c r="QAK678" s="271"/>
      <c r="QAL678" s="271"/>
      <c r="QAM678" s="271"/>
      <c r="QAN678" s="271"/>
      <c r="QAO678" s="395"/>
      <c r="QAP678" s="259"/>
      <c r="QAQ678" s="259"/>
      <c r="QAR678" s="394"/>
      <c r="QAS678" s="394"/>
      <c r="QAT678" s="270"/>
      <c r="QAU678" s="263"/>
      <c r="QAV678" s="271"/>
      <c r="QAW678" s="271"/>
      <c r="QAX678" s="271"/>
      <c r="QAY678" s="271"/>
      <c r="QAZ678" s="271"/>
      <c r="QBA678" s="395"/>
      <c r="QBB678" s="259"/>
      <c r="QBC678" s="259"/>
      <c r="QBD678" s="394"/>
      <c r="QBE678" s="394"/>
      <c r="QBF678" s="270"/>
      <c r="QBG678" s="263"/>
      <c r="QBH678" s="271"/>
      <c r="QBI678" s="271"/>
      <c r="QBJ678" s="271"/>
      <c r="QBK678" s="271"/>
      <c r="QBL678" s="271"/>
      <c r="QBM678" s="395"/>
      <c r="QBN678" s="259"/>
      <c r="QBO678" s="259"/>
      <c r="QBP678" s="394"/>
      <c r="QBQ678" s="394"/>
      <c r="QBR678" s="270"/>
      <c r="QBS678" s="263"/>
      <c r="QBT678" s="271"/>
      <c r="QBU678" s="271"/>
      <c r="QBV678" s="271"/>
      <c r="QBW678" s="271"/>
      <c r="QBX678" s="271"/>
      <c r="QBY678" s="395"/>
      <c r="QBZ678" s="259"/>
      <c r="QCA678" s="259"/>
      <c r="QCB678" s="394"/>
      <c r="QCC678" s="394"/>
      <c r="QCD678" s="270"/>
      <c r="QCE678" s="263"/>
      <c r="QCF678" s="271"/>
      <c r="QCG678" s="271"/>
      <c r="QCH678" s="271"/>
      <c r="QCI678" s="271"/>
      <c r="QCJ678" s="271"/>
      <c r="QCK678" s="395"/>
      <c r="QCL678" s="259"/>
      <c r="QCM678" s="259"/>
      <c r="QCN678" s="394"/>
      <c r="QCO678" s="394"/>
      <c r="QCP678" s="270"/>
      <c r="QCQ678" s="263"/>
      <c r="QCR678" s="271"/>
      <c r="QCS678" s="271"/>
      <c r="QCT678" s="271"/>
      <c r="QCU678" s="271"/>
      <c r="QCV678" s="271"/>
      <c r="QCW678" s="395"/>
      <c r="QCX678" s="259"/>
      <c r="QCY678" s="259"/>
      <c r="QCZ678" s="394"/>
      <c r="QDA678" s="394"/>
      <c r="QDB678" s="270"/>
      <c r="QDC678" s="263"/>
      <c r="QDD678" s="271"/>
      <c r="QDE678" s="271"/>
      <c r="QDF678" s="271"/>
      <c r="QDG678" s="271"/>
      <c r="QDH678" s="271"/>
      <c r="QDI678" s="395"/>
      <c r="QDJ678" s="259"/>
      <c r="QDK678" s="259"/>
      <c r="QDL678" s="394"/>
      <c r="QDM678" s="394"/>
      <c r="QDN678" s="270"/>
      <c r="QDO678" s="263"/>
      <c r="QDP678" s="271"/>
      <c r="QDQ678" s="271"/>
      <c r="QDR678" s="271"/>
      <c r="QDS678" s="271"/>
      <c r="QDT678" s="271"/>
      <c r="QDU678" s="395"/>
      <c r="QDV678" s="259"/>
      <c r="QDW678" s="259"/>
      <c r="QDX678" s="394"/>
      <c r="QDY678" s="394"/>
      <c r="QDZ678" s="270"/>
      <c r="QEA678" s="263"/>
      <c r="QEB678" s="271"/>
      <c r="QEC678" s="271"/>
      <c r="QED678" s="271"/>
      <c r="QEE678" s="271"/>
      <c r="QEF678" s="271"/>
      <c r="QEG678" s="395"/>
      <c r="QEH678" s="259"/>
      <c r="QEI678" s="259"/>
      <c r="QEJ678" s="394"/>
      <c r="QEK678" s="394"/>
      <c r="QEL678" s="270"/>
      <c r="QEM678" s="263"/>
      <c r="QEN678" s="271"/>
      <c r="QEO678" s="271"/>
      <c r="QEP678" s="271"/>
      <c r="QEQ678" s="271"/>
      <c r="QER678" s="271"/>
      <c r="QES678" s="395"/>
      <c r="QET678" s="259"/>
      <c r="QEU678" s="259"/>
      <c r="QEV678" s="394"/>
      <c r="QEW678" s="394"/>
      <c r="QEX678" s="270"/>
      <c r="QEY678" s="263"/>
      <c r="QEZ678" s="271"/>
      <c r="QFA678" s="271"/>
      <c r="QFB678" s="271"/>
      <c r="QFC678" s="271"/>
      <c r="QFD678" s="271"/>
      <c r="QFE678" s="395"/>
      <c r="QFF678" s="259"/>
      <c r="QFG678" s="259"/>
      <c r="QFH678" s="394"/>
      <c r="QFI678" s="394"/>
      <c r="QFJ678" s="270"/>
      <c r="QFK678" s="263"/>
      <c r="QFL678" s="271"/>
      <c r="QFM678" s="271"/>
      <c r="QFN678" s="271"/>
      <c r="QFO678" s="271"/>
      <c r="QFP678" s="271"/>
      <c r="QFQ678" s="395"/>
      <c r="QFR678" s="259"/>
      <c r="QFS678" s="259"/>
      <c r="QFT678" s="394"/>
      <c r="QFU678" s="394"/>
      <c r="QFV678" s="270"/>
      <c r="QFW678" s="263"/>
      <c r="QFX678" s="271"/>
      <c r="QFY678" s="271"/>
      <c r="QFZ678" s="271"/>
      <c r="QGA678" s="271"/>
      <c r="QGB678" s="271"/>
      <c r="QGC678" s="395"/>
      <c r="QGD678" s="259"/>
      <c r="QGE678" s="259"/>
      <c r="QGF678" s="394"/>
      <c r="QGG678" s="394"/>
      <c r="QGH678" s="270"/>
      <c r="QGI678" s="263"/>
      <c r="QGJ678" s="271"/>
      <c r="QGK678" s="271"/>
      <c r="QGL678" s="271"/>
      <c r="QGM678" s="271"/>
      <c r="QGN678" s="271"/>
      <c r="QGO678" s="395"/>
      <c r="QGP678" s="259"/>
      <c r="QGQ678" s="259"/>
      <c r="QGR678" s="394"/>
      <c r="QGS678" s="394"/>
      <c r="QGT678" s="270"/>
      <c r="QGU678" s="263"/>
      <c r="QGV678" s="271"/>
      <c r="QGW678" s="271"/>
      <c r="QGX678" s="271"/>
      <c r="QGY678" s="271"/>
      <c r="QGZ678" s="271"/>
      <c r="QHA678" s="395"/>
      <c r="QHB678" s="259"/>
      <c r="QHC678" s="259"/>
      <c r="QHD678" s="394"/>
      <c r="QHE678" s="394"/>
      <c r="QHF678" s="270"/>
      <c r="QHG678" s="263"/>
      <c r="QHH678" s="271"/>
      <c r="QHI678" s="271"/>
      <c r="QHJ678" s="271"/>
      <c r="QHK678" s="271"/>
      <c r="QHL678" s="271"/>
      <c r="QHM678" s="395"/>
      <c r="QHN678" s="259"/>
      <c r="QHO678" s="259"/>
      <c r="QHP678" s="394"/>
      <c r="QHQ678" s="394"/>
      <c r="QHR678" s="270"/>
      <c r="QHS678" s="263"/>
      <c r="QHT678" s="271"/>
      <c r="QHU678" s="271"/>
      <c r="QHV678" s="271"/>
      <c r="QHW678" s="271"/>
      <c r="QHX678" s="271"/>
      <c r="QHY678" s="395"/>
      <c r="QHZ678" s="259"/>
      <c r="QIA678" s="259"/>
      <c r="QIB678" s="394"/>
      <c r="QIC678" s="394"/>
      <c r="QID678" s="270"/>
      <c r="QIE678" s="263"/>
      <c r="QIF678" s="271"/>
      <c r="QIG678" s="271"/>
      <c r="QIH678" s="271"/>
      <c r="QII678" s="271"/>
      <c r="QIJ678" s="271"/>
      <c r="QIK678" s="395"/>
      <c r="QIL678" s="259"/>
      <c r="QIM678" s="259"/>
      <c r="QIN678" s="394"/>
      <c r="QIO678" s="394"/>
      <c r="QIP678" s="270"/>
      <c r="QIQ678" s="263"/>
      <c r="QIR678" s="271"/>
      <c r="QIS678" s="271"/>
      <c r="QIT678" s="271"/>
      <c r="QIU678" s="271"/>
      <c r="QIV678" s="271"/>
      <c r="QIW678" s="395"/>
      <c r="QIX678" s="259"/>
      <c r="QIY678" s="259"/>
      <c r="QIZ678" s="394"/>
      <c r="QJA678" s="394"/>
      <c r="QJB678" s="270"/>
      <c r="QJC678" s="263"/>
      <c r="QJD678" s="271"/>
      <c r="QJE678" s="271"/>
      <c r="QJF678" s="271"/>
      <c r="QJG678" s="271"/>
      <c r="QJH678" s="271"/>
      <c r="QJI678" s="395"/>
      <c r="QJJ678" s="259"/>
      <c r="QJK678" s="259"/>
      <c r="QJL678" s="394"/>
      <c r="QJM678" s="394"/>
      <c r="QJN678" s="270"/>
      <c r="QJO678" s="263"/>
      <c r="QJP678" s="271"/>
      <c r="QJQ678" s="271"/>
      <c r="QJR678" s="271"/>
      <c r="QJS678" s="271"/>
      <c r="QJT678" s="271"/>
      <c r="QJU678" s="395"/>
      <c r="QJV678" s="259"/>
      <c r="QJW678" s="259"/>
      <c r="QJX678" s="394"/>
      <c r="QJY678" s="394"/>
      <c r="QJZ678" s="270"/>
      <c r="QKA678" s="263"/>
      <c r="QKB678" s="271"/>
      <c r="QKC678" s="271"/>
      <c r="QKD678" s="271"/>
      <c r="QKE678" s="271"/>
      <c r="QKF678" s="271"/>
      <c r="QKG678" s="395"/>
      <c r="QKH678" s="259"/>
      <c r="QKI678" s="259"/>
      <c r="QKJ678" s="394"/>
      <c r="QKK678" s="394"/>
      <c r="QKL678" s="270"/>
      <c r="QKM678" s="263"/>
      <c r="QKN678" s="271"/>
      <c r="QKO678" s="271"/>
      <c r="QKP678" s="271"/>
      <c r="QKQ678" s="271"/>
      <c r="QKR678" s="271"/>
      <c r="QKS678" s="395"/>
      <c r="QKT678" s="259"/>
      <c r="QKU678" s="259"/>
      <c r="QKV678" s="394"/>
      <c r="QKW678" s="394"/>
      <c r="QKX678" s="270"/>
      <c r="QKY678" s="263"/>
      <c r="QKZ678" s="271"/>
      <c r="QLA678" s="271"/>
      <c r="QLB678" s="271"/>
      <c r="QLC678" s="271"/>
      <c r="QLD678" s="271"/>
      <c r="QLE678" s="395"/>
      <c r="QLF678" s="259"/>
      <c r="QLG678" s="259"/>
      <c r="QLH678" s="394"/>
      <c r="QLI678" s="394"/>
      <c r="QLJ678" s="270"/>
      <c r="QLK678" s="263"/>
      <c r="QLL678" s="271"/>
      <c r="QLM678" s="271"/>
      <c r="QLN678" s="271"/>
      <c r="QLO678" s="271"/>
      <c r="QLP678" s="271"/>
      <c r="QLQ678" s="395"/>
      <c r="QLR678" s="259"/>
      <c r="QLS678" s="259"/>
      <c r="QLT678" s="394"/>
      <c r="QLU678" s="394"/>
      <c r="QLV678" s="270"/>
      <c r="QLW678" s="263"/>
      <c r="QLX678" s="271"/>
      <c r="QLY678" s="271"/>
      <c r="QLZ678" s="271"/>
      <c r="QMA678" s="271"/>
      <c r="QMB678" s="271"/>
      <c r="QMC678" s="395"/>
      <c r="QMD678" s="259"/>
      <c r="QME678" s="259"/>
      <c r="QMF678" s="394"/>
      <c r="QMG678" s="394"/>
      <c r="QMH678" s="270"/>
      <c r="QMI678" s="263"/>
      <c r="QMJ678" s="271"/>
      <c r="QMK678" s="271"/>
      <c r="QML678" s="271"/>
      <c r="QMM678" s="271"/>
      <c r="QMN678" s="271"/>
      <c r="QMO678" s="395"/>
      <c r="QMP678" s="259"/>
      <c r="QMQ678" s="259"/>
      <c r="QMR678" s="394"/>
      <c r="QMS678" s="394"/>
      <c r="QMT678" s="270"/>
      <c r="QMU678" s="263"/>
      <c r="QMV678" s="271"/>
      <c r="QMW678" s="271"/>
      <c r="QMX678" s="271"/>
      <c r="QMY678" s="271"/>
      <c r="QMZ678" s="271"/>
      <c r="QNA678" s="395"/>
      <c r="QNB678" s="259"/>
      <c r="QNC678" s="259"/>
      <c r="QND678" s="394"/>
      <c r="QNE678" s="394"/>
      <c r="QNF678" s="270"/>
      <c r="QNG678" s="263"/>
      <c r="QNH678" s="271"/>
      <c r="QNI678" s="271"/>
      <c r="QNJ678" s="271"/>
      <c r="QNK678" s="271"/>
      <c r="QNL678" s="271"/>
      <c r="QNM678" s="395"/>
      <c r="QNN678" s="259"/>
      <c r="QNO678" s="259"/>
      <c r="QNP678" s="394"/>
      <c r="QNQ678" s="394"/>
      <c r="QNR678" s="270"/>
      <c r="QNS678" s="263"/>
      <c r="QNT678" s="271"/>
      <c r="QNU678" s="271"/>
      <c r="QNV678" s="271"/>
      <c r="QNW678" s="271"/>
      <c r="QNX678" s="271"/>
      <c r="QNY678" s="395"/>
      <c r="QNZ678" s="259"/>
      <c r="QOA678" s="259"/>
      <c r="QOB678" s="394"/>
      <c r="QOC678" s="394"/>
      <c r="QOD678" s="270"/>
      <c r="QOE678" s="263"/>
      <c r="QOF678" s="271"/>
      <c r="QOG678" s="271"/>
      <c r="QOH678" s="271"/>
      <c r="QOI678" s="271"/>
      <c r="QOJ678" s="271"/>
      <c r="QOK678" s="395"/>
      <c r="QOL678" s="259"/>
      <c r="QOM678" s="259"/>
      <c r="QON678" s="394"/>
      <c r="QOO678" s="394"/>
      <c r="QOP678" s="270"/>
      <c r="QOQ678" s="263"/>
      <c r="QOR678" s="271"/>
      <c r="QOS678" s="271"/>
      <c r="QOT678" s="271"/>
      <c r="QOU678" s="271"/>
      <c r="QOV678" s="271"/>
      <c r="QOW678" s="395"/>
      <c r="QOX678" s="259"/>
      <c r="QOY678" s="259"/>
      <c r="QOZ678" s="394"/>
      <c r="QPA678" s="394"/>
      <c r="QPB678" s="270"/>
      <c r="QPC678" s="263"/>
      <c r="QPD678" s="271"/>
      <c r="QPE678" s="271"/>
      <c r="QPF678" s="271"/>
      <c r="QPG678" s="271"/>
      <c r="QPH678" s="271"/>
      <c r="QPI678" s="395"/>
      <c r="QPJ678" s="259"/>
      <c r="QPK678" s="259"/>
      <c r="QPL678" s="394"/>
      <c r="QPM678" s="394"/>
      <c r="QPN678" s="270"/>
      <c r="QPO678" s="263"/>
      <c r="QPP678" s="271"/>
      <c r="QPQ678" s="271"/>
      <c r="QPR678" s="271"/>
      <c r="QPS678" s="271"/>
      <c r="QPT678" s="271"/>
      <c r="QPU678" s="395"/>
      <c r="QPV678" s="259"/>
      <c r="QPW678" s="259"/>
      <c r="QPX678" s="394"/>
      <c r="QPY678" s="394"/>
      <c r="QPZ678" s="270"/>
      <c r="QQA678" s="263"/>
      <c r="QQB678" s="271"/>
      <c r="QQC678" s="271"/>
      <c r="QQD678" s="271"/>
      <c r="QQE678" s="271"/>
      <c r="QQF678" s="271"/>
      <c r="QQG678" s="395"/>
      <c r="QQH678" s="259"/>
      <c r="QQI678" s="259"/>
      <c r="QQJ678" s="394"/>
      <c r="QQK678" s="394"/>
      <c r="QQL678" s="270"/>
      <c r="QQM678" s="263"/>
      <c r="QQN678" s="271"/>
      <c r="QQO678" s="271"/>
      <c r="QQP678" s="271"/>
      <c r="QQQ678" s="271"/>
      <c r="QQR678" s="271"/>
      <c r="QQS678" s="395"/>
      <c r="QQT678" s="259"/>
      <c r="QQU678" s="259"/>
      <c r="QQV678" s="394"/>
      <c r="QQW678" s="394"/>
      <c r="QQX678" s="270"/>
      <c r="QQY678" s="263"/>
      <c r="QQZ678" s="271"/>
      <c r="QRA678" s="271"/>
      <c r="QRB678" s="271"/>
      <c r="QRC678" s="271"/>
      <c r="QRD678" s="271"/>
      <c r="QRE678" s="395"/>
      <c r="QRF678" s="259"/>
      <c r="QRG678" s="259"/>
      <c r="QRH678" s="394"/>
      <c r="QRI678" s="394"/>
      <c r="QRJ678" s="270"/>
      <c r="QRK678" s="263"/>
      <c r="QRL678" s="271"/>
      <c r="QRM678" s="271"/>
      <c r="QRN678" s="271"/>
      <c r="QRO678" s="271"/>
      <c r="QRP678" s="271"/>
      <c r="QRQ678" s="395"/>
      <c r="QRR678" s="259"/>
      <c r="QRS678" s="259"/>
      <c r="QRT678" s="394"/>
      <c r="QRU678" s="394"/>
      <c r="QRV678" s="270"/>
      <c r="QRW678" s="263"/>
      <c r="QRX678" s="271"/>
      <c r="QRY678" s="271"/>
      <c r="QRZ678" s="271"/>
      <c r="QSA678" s="271"/>
      <c r="QSB678" s="271"/>
      <c r="QSC678" s="395"/>
      <c r="QSD678" s="259"/>
      <c r="QSE678" s="259"/>
      <c r="QSF678" s="394"/>
      <c r="QSG678" s="394"/>
      <c r="QSH678" s="270"/>
      <c r="QSI678" s="263"/>
      <c r="QSJ678" s="271"/>
      <c r="QSK678" s="271"/>
      <c r="QSL678" s="271"/>
      <c r="QSM678" s="271"/>
      <c r="QSN678" s="271"/>
      <c r="QSO678" s="395"/>
      <c r="QSP678" s="259"/>
      <c r="QSQ678" s="259"/>
      <c r="QSR678" s="394"/>
      <c r="QSS678" s="394"/>
      <c r="QST678" s="270"/>
      <c r="QSU678" s="263"/>
      <c r="QSV678" s="271"/>
      <c r="QSW678" s="271"/>
      <c r="QSX678" s="271"/>
      <c r="QSY678" s="271"/>
      <c r="QSZ678" s="271"/>
      <c r="QTA678" s="395"/>
      <c r="QTB678" s="259"/>
      <c r="QTC678" s="259"/>
      <c r="QTD678" s="394"/>
      <c r="QTE678" s="394"/>
      <c r="QTF678" s="270"/>
      <c r="QTG678" s="263"/>
      <c r="QTH678" s="271"/>
      <c r="QTI678" s="271"/>
      <c r="QTJ678" s="271"/>
      <c r="QTK678" s="271"/>
      <c r="QTL678" s="271"/>
      <c r="QTM678" s="395"/>
      <c r="QTN678" s="259"/>
      <c r="QTO678" s="259"/>
      <c r="QTP678" s="394"/>
      <c r="QTQ678" s="394"/>
      <c r="QTR678" s="270"/>
      <c r="QTS678" s="263"/>
      <c r="QTT678" s="271"/>
      <c r="QTU678" s="271"/>
      <c r="QTV678" s="271"/>
      <c r="QTW678" s="271"/>
      <c r="QTX678" s="271"/>
      <c r="QTY678" s="395"/>
      <c r="QTZ678" s="259"/>
      <c r="QUA678" s="259"/>
      <c r="QUB678" s="394"/>
      <c r="QUC678" s="394"/>
      <c r="QUD678" s="270"/>
      <c r="QUE678" s="263"/>
      <c r="QUF678" s="271"/>
      <c r="QUG678" s="271"/>
      <c r="QUH678" s="271"/>
      <c r="QUI678" s="271"/>
      <c r="QUJ678" s="271"/>
      <c r="QUK678" s="395"/>
      <c r="QUL678" s="259"/>
      <c r="QUM678" s="259"/>
      <c r="QUN678" s="394"/>
      <c r="QUO678" s="394"/>
      <c r="QUP678" s="270"/>
      <c r="QUQ678" s="263"/>
      <c r="QUR678" s="271"/>
      <c r="QUS678" s="271"/>
      <c r="QUT678" s="271"/>
      <c r="QUU678" s="271"/>
      <c r="QUV678" s="271"/>
      <c r="QUW678" s="395"/>
      <c r="QUX678" s="259"/>
      <c r="QUY678" s="259"/>
      <c r="QUZ678" s="394"/>
      <c r="QVA678" s="394"/>
      <c r="QVB678" s="270"/>
      <c r="QVC678" s="263"/>
      <c r="QVD678" s="271"/>
      <c r="QVE678" s="271"/>
      <c r="QVF678" s="271"/>
      <c r="QVG678" s="271"/>
      <c r="QVH678" s="271"/>
      <c r="QVI678" s="395"/>
      <c r="QVJ678" s="259"/>
      <c r="QVK678" s="259"/>
      <c r="QVL678" s="394"/>
      <c r="QVM678" s="394"/>
      <c r="QVN678" s="270"/>
      <c r="QVO678" s="263"/>
      <c r="QVP678" s="271"/>
      <c r="QVQ678" s="271"/>
      <c r="QVR678" s="271"/>
      <c r="QVS678" s="271"/>
      <c r="QVT678" s="271"/>
      <c r="QVU678" s="395"/>
      <c r="QVV678" s="259"/>
      <c r="QVW678" s="259"/>
      <c r="QVX678" s="394"/>
      <c r="QVY678" s="394"/>
      <c r="QVZ678" s="270"/>
      <c r="QWA678" s="263"/>
      <c r="QWB678" s="271"/>
      <c r="QWC678" s="271"/>
      <c r="QWD678" s="271"/>
      <c r="QWE678" s="271"/>
      <c r="QWF678" s="271"/>
      <c r="QWG678" s="395"/>
      <c r="QWH678" s="259"/>
      <c r="QWI678" s="259"/>
      <c r="QWJ678" s="394"/>
      <c r="QWK678" s="394"/>
      <c r="QWL678" s="270"/>
      <c r="QWM678" s="263"/>
      <c r="QWN678" s="271"/>
      <c r="QWO678" s="271"/>
      <c r="QWP678" s="271"/>
      <c r="QWQ678" s="271"/>
      <c r="QWR678" s="271"/>
      <c r="QWS678" s="395"/>
      <c r="QWT678" s="259"/>
      <c r="QWU678" s="259"/>
      <c r="QWV678" s="394"/>
      <c r="QWW678" s="394"/>
      <c r="QWX678" s="270"/>
      <c r="QWY678" s="263"/>
      <c r="QWZ678" s="271"/>
      <c r="QXA678" s="271"/>
      <c r="QXB678" s="271"/>
      <c r="QXC678" s="271"/>
      <c r="QXD678" s="271"/>
      <c r="QXE678" s="395"/>
      <c r="QXF678" s="259"/>
      <c r="QXG678" s="259"/>
      <c r="QXH678" s="394"/>
      <c r="QXI678" s="394"/>
      <c r="QXJ678" s="270"/>
      <c r="QXK678" s="263"/>
      <c r="QXL678" s="271"/>
      <c r="QXM678" s="271"/>
      <c r="QXN678" s="271"/>
      <c r="QXO678" s="271"/>
      <c r="QXP678" s="271"/>
      <c r="QXQ678" s="395"/>
      <c r="QXR678" s="259"/>
      <c r="QXS678" s="259"/>
      <c r="QXT678" s="394"/>
      <c r="QXU678" s="394"/>
      <c r="QXV678" s="270"/>
      <c r="QXW678" s="263"/>
      <c r="QXX678" s="271"/>
      <c r="QXY678" s="271"/>
      <c r="QXZ678" s="271"/>
      <c r="QYA678" s="271"/>
      <c r="QYB678" s="271"/>
      <c r="QYC678" s="395"/>
      <c r="QYD678" s="259"/>
      <c r="QYE678" s="259"/>
      <c r="QYF678" s="394"/>
      <c r="QYG678" s="394"/>
      <c r="QYH678" s="270"/>
      <c r="QYI678" s="263"/>
      <c r="QYJ678" s="271"/>
      <c r="QYK678" s="271"/>
      <c r="QYL678" s="271"/>
      <c r="QYM678" s="271"/>
      <c r="QYN678" s="271"/>
      <c r="QYO678" s="395"/>
      <c r="QYP678" s="259"/>
      <c r="QYQ678" s="259"/>
      <c r="QYR678" s="394"/>
      <c r="QYS678" s="394"/>
      <c r="QYT678" s="270"/>
      <c r="QYU678" s="263"/>
      <c r="QYV678" s="271"/>
      <c r="QYW678" s="271"/>
      <c r="QYX678" s="271"/>
      <c r="QYY678" s="271"/>
      <c r="QYZ678" s="271"/>
      <c r="QZA678" s="395"/>
      <c r="QZB678" s="259"/>
      <c r="QZC678" s="259"/>
      <c r="QZD678" s="394"/>
      <c r="QZE678" s="394"/>
      <c r="QZF678" s="270"/>
      <c r="QZG678" s="263"/>
      <c r="QZH678" s="271"/>
      <c r="QZI678" s="271"/>
      <c r="QZJ678" s="271"/>
      <c r="QZK678" s="271"/>
      <c r="QZL678" s="271"/>
      <c r="QZM678" s="395"/>
      <c r="QZN678" s="259"/>
      <c r="QZO678" s="259"/>
      <c r="QZP678" s="394"/>
      <c r="QZQ678" s="394"/>
      <c r="QZR678" s="270"/>
      <c r="QZS678" s="263"/>
      <c r="QZT678" s="271"/>
      <c r="QZU678" s="271"/>
      <c r="QZV678" s="271"/>
      <c r="QZW678" s="271"/>
      <c r="QZX678" s="271"/>
      <c r="QZY678" s="395"/>
      <c r="QZZ678" s="259"/>
      <c r="RAA678" s="259"/>
      <c r="RAB678" s="394"/>
      <c r="RAC678" s="394"/>
      <c r="RAD678" s="270"/>
      <c r="RAE678" s="263"/>
      <c r="RAF678" s="271"/>
      <c r="RAG678" s="271"/>
      <c r="RAH678" s="271"/>
      <c r="RAI678" s="271"/>
      <c r="RAJ678" s="271"/>
      <c r="RAK678" s="395"/>
      <c r="RAL678" s="259"/>
      <c r="RAM678" s="259"/>
      <c r="RAN678" s="394"/>
      <c r="RAO678" s="394"/>
      <c r="RAP678" s="270"/>
      <c r="RAQ678" s="263"/>
      <c r="RAR678" s="271"/>
      <c r="RAS678" s="271"/>
      <c r="RAT678" s="271"/>
      <c r="RAU678" s="271"/>
      <c r="RAV678" s="271"/>
      <c r="RAW678" s="395"/>
      <c r="RAX678" s="259"/>
      <c r="RAY678" s="259"/>
      <c r="RAZ678" s="394"/>
      <c r="RBA678" s="394"/>
      <c r="RBB678" s="270"/>
      <c r="RBC678" s="263"/>
      <c r="RBD678" s="271"/>
      <c r="RBE678" s="271"/>
      <c r="RBF678" s="271"/>
      <c r="RBG678" s="271"/>
      <c r="RBH678" s="271"/>
      <c r="RBI678" s="395"/>
      <c r="RBJ678" s="259"/>
      <c r="RBK678" s="259"/>
      <c r="RBL678" s="394"/>
      <c r="RBM678" s="394"/>
      <c r="RBN678" s="270"/>
      <c r="RBO678" s="263"/>
      <c r="RBP678" s="271"/>
      <c r="RBQ678" s="271"/>
      <c r="RBR678" s="271"/>
      <c r="RBS678" s="271"/>
      <c r="RBT678" s="271"/>
      <c r="RBU678" s="395"/>
      <c r="RBV678" s="259"/>
      <c r="RBW678" s="259"/>
      <c r="RBX678" s="394"/>
      <c r="RBY678" s="394"/>
      <c r="RBZ678" s="270"/>
      <c r="RCA678" s="263"/>
      <c r="RCB678" s="271"/>
      <c r="RCC678" s="271"/>
      <c r="RCD678" s="271"/>
      <c r="RCE678" s="271"/>
      <c r="RCF678" s="271"/>
      <c r="RCG678" s="395"/>
      <c r="RCH678" s="259"/>
      <c r="RCI678" s="259"/>
      <c r="RCJ678" s="394"/>
      <c r="RCK678" s="394"/>
      <c r="RCL678" s="270"/>
      <c r="RCM678" s="263"/>
      <c r="RCN678" s="271"/>
      <c r="RCO678" s="271"/>
      <c r="RCP678" s="271"/>
      <c r="RCQ678" s="271"/>
      <c r="RCR678" s="271"/>
      <c r="RCS678" s="395"/>
      <c r="RCT678" s="259"/>
      <c r="RCU678" s="259"/>
      <c r="RCV678" s="394"/>
      <c r="RCW678" s="394"/>
      <c r="RCX678" s="270"/>
      <c r="RCY678" s="263"/>
      <c r="RCZ678" s="271"/>
      <c r="RDA678" s="271"/>
      <c r="RDB678" s="271"/>
      <c r="RDC678" s="271"/>
      <c r="RDD678" s="271"/>
      <c r="RDE678" s="395"/>
      <c r="RDF678" s="259"/>
      <c r="RDG678" s="259"/>
      <c r="RDH678" s="394"/>
      <c r="RDI678" s="394"/>
      <c r="RDJ678" s="270"/>
      <c r="RDK678" s="263"/>
      <c r="RDL678" s="271"/>
      <c r="RDM678" s="271"/>
      <c r="RDN678" s="271"/>
      <c r="RDO678" s="271"/>
      <c r="RDP678" s="271"/>
      <c r="RDQ678" s="395"/>
      <c r="RDR678" s="259"/>
      <c r="RDS678" s="259"/>
      <c r="RDT678" s="394"/>
      <c r="RDU678" s="394"/>
      <c r="RDV678" s="270"/>
      <c r="RDW678" s="263"/>
      <c r="RDX678" s="271"/>
      <c r="RDY678" s="271"/>
      <c r="RDZ678" s="271"/>
      <c r="REA678" s="271"/>
      <c r="REB678" s="271"/>
      <c r="REC678" s="395"/>
      <c r="RED678" s="259"/>
      <c r="REE678" s="259"/>
      <c r="REF678" s="394"/>
      <c r="REG678" s="394"/>
      <c r="REH678" s="270"/>
      <c r="REI678" s="263"/>
      <c r="REJ678" s="271"/>
      <c r="REK678" s="271"/>
      <c r="REL678" s="271"/>
      <c r="REM678" s="271"/>
      <c r="REN678" s="271"/>
      <c r="REO678" s="395"/>
      <c r="REP678" s="259"/>
      <c r="REQ678" s="259"/>
      <c r="RER678" s="394"/>
      <c r="RES678" s="394"/>
      <c r="RET678" s="270"/>
      <c r="REU678" s="263"/>
      <c r="REV678" s="271"/>
      <c r="REW678" s="271"/>
      <c r="REX678" s="271"/>
      <c r="REY678" s="271"/>
      <c r="REZ678" s="271"/>
      <c r="RFA678" s="395"/>
      <c r="RFB678" s="259"/>
      <c r="RFC678" s="259"/>
      <c r="RFD678" s="394"/>
      <c r="RFE678" s="394"/>
      <c r="RFF678" s="270"/>
      <c r="RFG678" s="263"/>
      <c r="RFH678" s="271"/>
      <c r="RFI678" s="271"/>
      <c r="RFJ678" s="271"/>
      <c r="RFK678" s="271"/>
      <c r="RFL678" s="271"/>
      <c r="RFM678" s="395"/>
      <c r="RFN678" s="259"/>
      <c r="RFO678" s="259"/>
      <c r="RFP678" s="394"/>
      <c r="RFQ678" s="394"/>
      <c r="RFR678" s="270"/>
      <c r="RFS678" s="263"/>
      <c r="RFT678" s="271"/>
      <c r="RFU678" s="271"/>
      <c r="RFV678" s="271"/>
      <c r="RFW678" s="271"/>
      <c r="RFX678" s="271"/>
      <c r="RFY678" s="395"/>
      <c r="RFZ678" s="259"/>
      <c r="RGA678" s="259"/>
      <c r="RGB678" s="394"/>
      <c r="RGC678" s="394"/>
      <c r="RGD678" s="270"/>
      <c r="RGE678" s="263"/>
      <c r="RGF678" s="271"/>
      <c r="RGG678" s="271"/>
      <c r="RGH678" s="271"/>
      <c r="RGI678" s="271"/>
      <c r="RGJ678" s="271"/>
      <c r="RGK678" s="395"/>
      <c r="RGL678" s="259"/>
      <c r="RGM678" s="259"/>
      <c r="RGN678" s="394"/>
      <c r="RGO678" s="394"/>
      <c r="RGP678" s="270"/>
      <c r="RGQ678" s="263"/>
      <c r="RGR678" s="271"/>
      <c r="RGS678" s="271"/>
      <c r="RGT678" s="271"/>
      <c r="RGU678" s="271"/>
      <c r="RGV678" s="271"/>
      <c r="RGW678" s="395"/>
      <c r="RGX678" s="259"/>
      <c r="RGY678" s="259"/>
      <c r="RGZ678" s="394"/>
      <c r="RHA678" s="394"/>
      <c r="RHB678" s="270"/>
      <c r="RHC678" s="263"/>
      <c r="RHD678" s="271"/>
      <c r="RHE678" s="271"/>
      <c r="RHF678" s="271"/>
      <c r="RHG678" s="271"/>
      <c r="RHH678" s="271"/>
      <c r="RHI678" s="395"/>
      <c r="RHJ678" s="259"/>
      <c r="RHK678" s="259"/>
      <c r="RHL678" s="394"/>
      <c r="RHM678" s="394"/>
      <c r="RHN678" s="270"/>
      <c r="RHO678" s="263"/>
      <c r="RHP678" s="271"/>
      <c r="RHQ678" s="271"/>
      <c r="RHR678" s="271"/>
      <c r="RHS678" s="271"/>
      <c r="RHT678" s="271"/>
      <c r="RHU678" s="395"/>
      <c r="RHV678" s="259"/>
      <c r="RHW678" s="259"/>
      <c r="RHX678" s="394"/>
      <c r="RHY678" s="394"/>
      <c r="RHZ678" s="270"/>
      <c r="RIA678" s="263"/>
      <c r="RIB678" s="271"/>
      <c r="RIC678" s="271"/>
      <c r="RID678" s="271"/>
      <c r="RIE678" s="271"/>
      <c r="RIF678" s="271"/>
      <c r="RIG678" s="395"/>
      <c r="RIH678" s="259"/>
      <c r="RII678" s="259"/>
      <c r="RIJ678" s="394"/>
      <c r="RIK678" s="394"/>
      <c r="RIL678" s="270"/>
      <c r="RIM678" s="263"/>
      <c r="RIN678" s="271"/>
      <c r="RIO678" s="271"/>
      <c r="RIP678" s="271"/>
      <c r="RIQ678" s="271"/>
      <c r="RIR678" s="271"/>
      <c r="RIS678" s="395"/>
      <c r="RIT678" s="259"/>
      <c r="RIU678" s="259"/>
      <c r="RIV678" s="394"/>
      <c r="RIW678" s="394"/>
      <c r="RIX678" s="270"/>
      <c r="RIY678" s="263"/>
      <c r="RIZ678" s="271"/>
      <c r="RJA678" s="271"/>
      <c r="RJB678" s="271"/>
      <c r="RJC678" s="271"/>
      <c r="RJD678" s="271"/>
      <c r="RJE678" s="395"/>
      <c r="RJF678" s="259"/>
      <c r="RJG678" s="259"/>
      <c r="RJH678" s="394"/>
      <c r="RJI678" s="394"/>
      <c r="RJJ678" s="270"/>
      <c r="RJK678" s="263"/>
      <c r="RJL678" s="271"/>
      <c r="RJM678" s="271"/>
      <c r="RJN678" s="271"/>
      <c r="RJO678" s="271"/>
      <c r="RJP678" s="271"/>
      <c r="RJQ678" s="395"/>
      <c r="RJR678" s="259"/>
      <c r="RJS678" s="259"/>
      <c r="RJT678" s="394"/>
      <c r="RJU678" s="394"/>
      <c r="RJV678" s="270"/>
      <c r="RJW678" s="263"/>
      <c r="RJX678" s="271"/>
      <c r="RJY678" s="271"/>
      <c r="RJZ678" s="271"/>
      <c r="RKA678" s="271"/>
      <c r="RKB678" s="271"/>
      <c r="RKC678" s="395"/>
      <c r="RKD678" s="259"/>
      <c r="RKE678" s="259"/>
      <c r="RKF678" s="394"/>
      <c r="RKG678" s="394"/>
      <c r="RKH678" s="270"/>
      <c r="RKI678" s="263"/>
      <c r="RKJ678" s="271"/>
      <c r="RKK678" s="271"/>
      <c r="RKL678" s="271"/>
      <c r="RKM678" s="271"/>
      <c r="RKN678" s="271"/>
      <c r="RKO678" s="395"/>
      <c r="RKP678" s="259"/>
      <c r="RKQ678" s="259"/>
      <c r="RKR678" s="394"/>
      <c r="RKS678" s="394"/>
      <c r="RKT678" s="270"/>
      <c r="RKU678" s="263"/>
      <c r="RKV678" s="271"/>
      <c r="RKW678" s="271"/>
      <c r="RKX678" s="271"/>
      <c r="RKY678" s="271"/>
      <c r="RKZ678" s="271"/>
      <c r="RLA678" s="395"/>
      <c r="RLB678" s="259"/>
      <c r="RLC678" s="259"/>
      <c r="RLD678" s="394"/>
      <c r="RLE678" s="394"/>
      <c r="RLF678" s="270"/>
      <c r="RLG678" s="263"/>
      <c r="RLH678" s="271"/>
      <c r="RLI678" s="271"/>
      <c r="RLJ678" s="271"/>
      <c r="RLK678" s="271"/>
      <c r="RLL678" s="271"/>
      <c r="RLM678" s="395"/>
      <c r="RLN678" s="259"/>
      <c r="RLO678" s="259"/>
      <c r="RLP678" s="394"/>
      <c r="RLQ678" s="394"/>
      <c r="RLR678" s="270"/>
      <c r="RLS678" s="263"/>
      <c r="RLT678" s="271"/>
      <c r="RLU678" s="271"/>
      <c r="RLV678" s="271"/>
      <c r="RLW678" s="271"/>
      <c r="RLX678" s="271"/>
      <c r="RLY678" s="395"/>
      <c r="RLZ678" s="259"/>
      <c r="RMA678" s="259"/>
      <c r="RMB678" s="394"/>
      <c r="RMC678" s="394"/>
      <c r="RMD678" s="270"/>
      <c r="RME678" s="263"/>
      <c r="RMF678" s="271"/>
      <c r="RMG678" s="271"/>
      <c r="RMH678" s="271"/>
      <c r="RMI678" s="271"/>
      <c r="RMJ678" s="271"/>
      <c r="RMK678" s="395"/>
      <c r="RML678" s="259"/>
      <c r="RMM678" s="259"/>
      <c r="RMN678" s="394"/>
      <c r="RMO678" s="394"/>
      <c r="RMP678" s="270"/>
      <c r="RMQ678" s="263"/>
      <c r="RMR678" s="271"/>
      <c r="RMS678" s="271"/>
      <c r="RMT678" s="271"/>
      <c r="RMU678" s="271"/>
      <c r="RMV678" s="271"/>
      <c r="RMW678" s="395"/>
      <c r="RMX678" s="259"/>
      <c r="RMY678" s="259"/>
      <c r="RMZ678" s="394"/>
      <c r="RNA678" s="394"/>
      <c r="RNB678" s="270"/>
      <c r="RNC678" s="263"/>
      <c r="RND678" s="271"/>
      <c r="RNE678" s="271"/>
      <c r="RNF678" s="271"/>
      <c r="RNG678" s="271"/>
      <c r="RNH678" s="271"/>
      <c r="RNI678" s="395"/>
      <c r="RNJ678" s="259"/>
      <c r="RNK678" s="259"/>
      <c r="RNL678" s="394"/>
      <c r="RNM678" s="394"/>
      <c r="RNN678" s="270"/>
      <c r="RNO678" s="263"/>
      <c r="RNP678" s="271"/>
      <c r="RNQ678" s="271"/>
      <c r="RNR678" s="271"/>
      <c r="RNS678" s="271"/>
      <c r="RNT678" s="271"/>
      <c r="RNU678" s="395"/>
      <c r="RNV678" s="259"/>
      <c r="RNW678" s="259"/>
      <c r="RNX678" s="394"/>
      <c r="RNY678" s="394"/>
      <c r="RNZ678" s="270"/>
      <c r="ROA678" s="263"/>
      <c r="ROB678" s="271"/>
      <c r="ROC678" s="271"/>
      <c r="ROD678" s="271"/>
      <c r="ROE678" s="271"/>
      <c r="ROF678" s="271"/>
      <c r="ROG678" s="395"/>
      <c r="ROH678" s="259"/>
      <c r="ROI678" s="259"/>
      <c r="ROJ678" s="394"/>
      <c r="ROK678" s="394"/>
      <c r="ROL678" s="270"/>
      <c r="ROM678" s="263"/>
      <c r="RON678" s="271"/>
      <c r="ROO678" s="271"/>
      <c r="ROP678" s="271"/>
      <c r="ROQ678" s="271"/>
      <c r="ROR678" s="271"/>
      <c r="ROS678" s="395"/>
      <c r="ROT678" s="259"/>
      <c r="ROU678" s="259"/>
      <c r="ROV678" s="394"/>
      <c r="ROW678" s="394"/>
      <c r="ROX678" s="270"/>
      <c r="ROY678" s="263"/>
      <c r="ROZ678" s="271"/>
      <c r="RPA678" s="271"/>
      <c r="RPB678" s="271"/>
      <c r="RPC678" s="271"/>
      <c r="RPD678" s="271"/>
      <c r="RPE678" s="395"/>
      <c r="RPF678" s="259"/>
      <c r="RPG678" s="259"/>
      <c r="RPH678" s="394"/>
      <c r="RPI678" s="394"/>
      <c r="RPJ678" s="270"/>
      <c r="RPK678" s="263"/>
      <c r="RPL678" s="271"/>
      <c r="RPM678" s="271"/>
      <c r="RPN678" s="271"/>
      <c r="RPO678" s="271"/>
      <c r="RPP678" s="271"/>
      <c r="RPQ678" s="395"/>
      <c r="RPR678" s="259"/>
      <c r="RPS678" s="259"/>
      <c r="RPT678" s="394"/>
      <c r="RPU678" s="394"/>
      <c r="RPV678" s="270"/>
      <c r="RPW678" s="263"/>
      <c r="RPX678" s="271"/>
      <c r="RPY678" s="271"/>
      <c r="RPZ678" s="271"/>
      <c r="RQA678" s="271"/>
      <c r="RQB678" s="271"/>
      <c r="RQC678" s="395"/>
      <c r="RQD678" s="259"/>
      <c r="RQE678" s="259"/>
      <c r="RQF678" s="394"/>
      <c r="RQG678" s="394"/>
      <c r="RQH678" s="270"/>
      <c r="RQI678" s="263"/>
      <c r="RQJ678" s="271"/>
      <c r="RQK678" s="271"/>
      <c r="RQL678" s="271"/>
      <c r="RQM678" s="271"/>
      <c r="RQN678" s="271"/>
      <c r="RQO678" s="395"/>
      <c r="RQP678" s="259"/>
      <c r="RQQ678" s="259"/>
      <c r="RQR678" s="394"/>
      <c r="RQS678" s="394"/>
      <c r="RQT678" s="270"/>
      <c r="RQU678" s="263"/>
      <c r="RQV678" s="271"/>
      <c r="RQW678" s="271"/>
      <c r="RQX678" s="271"/>
      <c r="RQY678" s="271"/>
      <c r="RQZ678" s="271"/>
      <c r="RRA678" s="395"/>
      <c r="RRB678" s="259"/>
      <c r="RRC678" s="259"/>
      <c r="RRD678" s="394"/>
      <c r="RRE678" s="394"/>
      <c r="RRF678" s="270"/>
      <c r="RRG678" s="263"/>
      <c r="RRH678" s="271"/>
      <c r="RRI678" s="271"/>
      <c r="RRJ678" s="271"/>
      <c r="RRK678" s="271"/>
      <c r="RRL678" s="271"/>
      <c r="RRM678" s="395"/>
      <c r="RRN678" s="259"/>
      <c r="RRO678" s="259"/>
      <c r="RRP678" s="394"/>
      <c r="RRQ678" s="394"/>
      <c r="RRR678" s="270"/>
      <c r="RRS678" s="263"/>
      <c r="RRT678" s="271"/>
      <c r="RRU678" s="271"/>
      <c r="RRV678" s="271"/>
      <c r="RRW678" s="271"/>
      <c r="RRX678" s="271"/>
      <c r="RRY678" s="395"/>
      <c r="RRZ678" s="259"/>
      <c r="RSA678" s="259"/>
      <c r="RSB678" s="394"/>
      <c r="RSC678" s="394"/>
      <c r="RSD678" s="270"/>
      <c r="RSE678" s="263"/>
      <c r="RSF678" s="271"/>
      <c r="RSG678" s="271"/>
      <c r="RSH678" s="271"/>
      <c r="RSI678" s="271"/>
      <c r="RSJ678" s="271"/>
      <c r="RSK678" s="395"/>
      <c r="RSL678" s="259"/>
      <c r="RSM678" s="259"/>
      <c r="RSN678" s="394"/>
      <c r="RSO678" s="394"/>
      <c r="RSP678" s="270"/>
      <c r="RSQ678" s="263"/>
      <c r="RSR678" s="271"/>
      <c r="RSS678" s="271"/>
      <c r="RST678" s="271"/>
      <c r="RSU678" s="271"/>
      <c r="RSV678" s="271"/>
      <c r="RSW678" s="395"/>
      <c r="RSX678" s="259"/>
      <c r="RSY678" s="259"/>
      <c r="RSZ678" s="394"/>
      <c r="RTA678" s="394"/>
      <c r="RTB678" s="270"/>
      <c r="RTC678" s="263"/>
      <c r="RTD678" s="271"/>
      <c r="RTE678" s="271"/>
      <c r="RTF678" s="271"/>
      <c r="RTG678" s="271"/>
      <c r="RTH678" s="271"/>
      <c r="RTI678" s="395"/>
      <c r="RTJ678" s="259"/>
      <c r="RTK678" s="259"/>
      <c r="RTL678" s="394"/>
      <c r="RTM678" s="394"/>
      <c r="RTN678" s="270"/>
      <c r="RTO678" s="263"/>
      <c r="RTP678" s="271"/>
      <c r="RTQ678" s="271"/>
      <c r="RTR678" s="271"/>
      <c r="RTS678" s="271"/>
      <c r="RTT678" s="271"/>
      <c r="RTU678" s="395"/>
      <c r="RTV678" s="259"/>
      <c r="RTW678" s="259"/>
      <c r="RTX678" s="394"/>
      <c r="RTY678" s="394"/>
      <c r="RTZ678" s="270"/>
      <c r="RUA678" s="263"/>
      <c r="RUB678" s="271"/>
      <c r="RUC678" s="271"/>
      <c r="RUD678" s="271"/>
      <c r="RUE678" s="271"/>
      <c r="RUF678" s="271"/>
      <c r="RUG678" s="395"/>
      <c r="RUH678" s="259"/>
      <c r="RUI678" s="259"/>
      <c r="RUJ678" s="394"/>
      <c r="RUK678" s="394"/>
      <c r="RUL678" s="270"/>
      <c r="RUM678" s="263"/>
      <c r="RUN678" s="271"/>
      <c r="RUO678" s="271"/>
      <c r="RUP678" s="271"/>
      <c r="RUQ678" s="271"/>
      <c r="RUR678" s="271"/>
      <c r="RUS678" s="395"/>
      <c r="RUT678" s="259"/>
      <c r="RUU678" s="259"/>
      <c r="RUV678" s="394"/>
      <c r="RUW678" s="394"/>
      <c r="RUX678" s="270"/>
      <c r="RUY678" s="263"/>
      <c r="RUZ678" s="271"/>
      <c r="RVA678" s="271"/>
      <c r="RVB678" s="271"/>
      <c r="RVC678" s="271"/>
      <c r="RVD678" s="271"/>
      <c r="RVE678" s="395"/>
      <c r="RVF678" s="259"/>
      <c r="RVG678" s="259"/>
      <c r="RVH678" s="394"/>
      <c r="RVI678" s="394"/>
      <c r="RVJ678" s="270"/>
      <c r="RVK678" s="263"/>
      <c r="RVL678" s="271"/>
      <c r="RVM678" s="271"/>
      <c r="RVN678" s="271"/>
      <c r="RVO678" s="271"/>
      <c r="RVP678" s="271"/>
      <c r="RVQ678" s="395"/>
      <c r="RVR678" s="259"/>
      <c r="RVS678" s="259"/>
      <c r="RVT678" s="394"/>
      <c r="RVU678" s="394"/>
      <c r="RVV678" s="270"/>
      <c r="RVW678" s="263"/>
      <c r="RVX678" s="271"/>
      <c r="RVY678" s="271"/>
      <c r="RVZ678" s="271"/>
      <c r="RWA678" s="271"/>
      <c r="RWB678" s="271"/>
      <c r="RWC678" s="395"/>
      <c r="RWD678" s="259"/>
      <c r="RWE678" s="259"/>
      <c r="RWF678" s="394"/>
      <c r="RWG678" s="394"/>
      <c r="RWH678" s="270"/>
      <c r="RWI678" s="263"/>
      <c r="RWJ678" s="271"/>
      <c r="RWK678" s="271"/>
      <c r="RWL678" s="271"/>
      <c r="RWM678" s="271"/>
      <c r="RWN678" s="271"/>
      <c r="RWO678" s="395"/>
      <c r="RWP678" s="259"/>
      <c r="RWQ678" s="259"/>
      <c r="RWR678" s="394"/>
      <c r="RWS678" s="394"/>
      <c r="RWT678" s="270"/>
      <c r="RWU678" s="263"/>
      <c r="RWV678" s="271"/>
      <c r="RWW678" s="271"/>
      <c r="RWX678" s="271"/>
      <c r="RWY678" s="271"/>
      <c r="RWZ678" s="271"/>
      <c r="RXA678" s="395"/>
      <c r="RXB678" s="259"/>
      <c r="RXC678" s="259"/>
      <c r="RXD678" s="394"/>
      <c r="RXE678" s="394"/>
      <c r="RXF678" s="270"/>
      <c r="RXG678" s="263"/>
      <c r="RXH678" s="271"/>
      <c r="RXI678" s="271"/>
      <c r="RXJ678" s="271"/>
      <c r="RXK678" s="271"/>
      <c r="RXL678" s="271"/>
      <c r="RXM678" s="395"/>
      <c r="RXN678" s="259"/>
      <c r="RXO678" s="259"/>
      <c r="RXP678" s="394"/>
      <c r="RXQ678" s="394"/>
      <c r="RXR678" s="270"/>
      <c r="RXS678" s="263"/>
      <c r="RXT678" s="271"/>
      <c r="RXU678" s="271"/>
      <c r="RXV678" s="271"/>
      <c r="RXW678" s="271"/>
      <c r="RXX678" s="271"/>
      <c r="RXY678" s="395"/>
      <c r="RXZ678" s="259"/>
      <c r="RYA678" s="259"/>
      <c r="RYB678" s="394"/>
      <c r="RYC678" s="394"/>
      <c r="RYD678" s="270"/>
      <c r="RYE678" s="263"/>
      <c r="RYF678" s="271"/>
      <c r="RYG678" s="271"/>
      <c r="RYH678" s="271"/>
      <c r="RYI678" s="271"/>
      <c r="RYJ678" s="271"/>
      <c r="RYK678" s="395"/>
      <c r="RYL678" s="259"/>
      <c r="RYM678" s="259"/>
      <c r="RYN678" s="394"/>
      <c r="RYO678" s="394"/>
      <c r="RYP678" s="270"/>
      <c r="RYQ678" s="263"/>
      <c r="RYR678" s="271"/>
      <c r="RYS678" s="271"/>
      <c r="RYT678" s="271"/>
      <c r="RYU678" s="271"/>
      <c r="RYV678" s="271"/>
      <c r="RYW678" s="395"/>
      <c r="RYX678" s="259"/>
      <c r="RYY678" s="259"/>
      <c r="RYZ678" s="394"/>
      <c r="RZA678" s="394"/>
      <c r="RZB678" s="270"/>
      <c r="RZC678" s="263"/>
      <c r="RZD678" s="271"/>
      <c r="RZE678" s="271"/>
      <c r="RZF678" s="271"/>
      <c r="RZG678" s="271"/>
      <c r="RZH678" s="271"/>
      <c r="RZI678" s="395"/>
      <c r="RZJ678" s="259"/>
      <c r="RZK678" s="259"/>
      <c r="RZL678" s="394"/>
      <c r="RZM678" s="394"/>
      <c r="RZN678" s="270"/>
      <c r="RZO678" s="263"/>
      <c r="RZP678" s="271"/>
      <c r="RZQ678" s="271"/>
      <c r="RZR678" s="271"/>
      <c r="RZS678" s="271"/>
      <c r="RZT678" s="271"/>
      <c r="RZU678" s="395"/>
      <c r="RZV678" s="259"/>
      <c r="RZW678" s="259"/>
      <c r="RZX678" s="394"/>
      <c r="RZY678" s="394"/>
      <c r="RZZ678" s="270"/>
      <c r="SAA678" s="263"/>
      <c r="SAB678" s="271"/>
      <c r="SAC678" s="271"/>
      <c r="SAD678" s="271"/>
      <c r="SAE678" s="271"/>
      <c r="SAF678" s="271"/>
      <c r="SAG678" s="395"/>
      <c r="SAH678" s="259"/>
      <c r="SAI678" s="259"/>
      <c r="SAJ678" s="394"/>
      <c r="SAK678" s="394"/>
      <c r="SAL678" s="270"/>
      <c r="SAM678" s="263"/>
      <c r="SAN678" s="271"/>
      <c r="SAO678" s="271"/>
      <c r="SAP678" s="271"/>
      <c r="SAQ678" s="271"/>
      <c r="SAR678" s="271"/>
      <c r="SAS678" s="395"/>
      <c r="SAT678" s="259"/>
      <c r="SAU678" s="259"/>
      <c r="SAV678" s="394"/>
      <c r="SAW678" s="394"/>
      <c r="SAX678" s="270"/>
      <c r="SAY678" s="263"/>
      <c r="SAZ678" s="271"/>
      <c r="SBA678" s="271"/>
      <c r="SBB678" s="271"/>
      <c r="SBC678" s="271"/>
      <c r="SBD678" s="271"/>
      <c r="SBE678" s="395"/>
      <c r="SBF678" s="259"/>
      <c r="SBG678" s="259"/>
      <c r="SBH678" s="394"/>
      <c r="SBI678" s="394"/>
      <c r="SBJ678" s="270"/>
      <c r="SBK678" s="263"/>
      <c r="SBL678" s="271"/>
      <c r="SBM678" s="271"/>
      <c r="SBN678" s="271"/>
      <c r="SBO678" s="271"/>
      <c r="SBP678" s="271"/>
      <c r="SBQ678" s="395"/>
      <c r="SBR678" s="259"/>
      <c r="SBS678" s="259"/>
      <c r="SBT678" s="394"/>
      <c r="SBU678" s="394"/>
      <c r="SBV678" s="270"/>
      <c r="SBW678" s="263"/>
      <c r="SBX678" s="271"/>
      <c r="SBY678" s="271"/>
      <c r="SBZ678" s="271"/>
      <c r="SCA678" s="271"/>
      <c r="SCB678" s="271"/>
      <c r="SCC678" s="395"/>
      <c r="SCD678" s="259"/>
      <c r="SCE678" s="259"/>
      <c r="SCF678" s="394"/>
      <c r="SCG678" s="394"/>
      <c r="SCH678" s="270"/>
      <c r="SCI678" s="263"/>
      <c r="SCJ678" s="271"/>
      <c r="SCK678" s="271"/>
      <c r="SCL678" s="271"/>
      <c r="SCM678" s="271"/>
      <c r="SCN678" s="271"/>
      <c r="SCO678" s="395"/>
      <c r="SCP678" s="259"/>
      <c r="SCQ678" s="259"/>
      <c r="SCR678" s="394"/>
      <c r="SCS678" s="394"/>
      <c r="SCT678" s="270"/>
      <c r="SCU678" s="263"/>
      <c r="SCV678" s="271"/>
      <c r="SCW678" s="271"/>
      <c r="SCX678" s="271"/>
      <c r="SCY678" s="271"/>
      <c r="SCZ678" s="271"/>
      <c r="SDA678" s="395"/>
      <c r="SDB678" s="259"/>
      <c r="SDC678" s="259"/>
      <c r="SDD678" s="394"/>
      <c r="SDE678" s="394"/>
      <c r="SDF678" s="270"/>
      <c r="SDG678" s="263"/>
      <c r="SDH678" s="271"/>
      <c r="SDI678" s="271"/>
      <c r="SDJ678" s="271"/>
      <c r="SDK678" s="271"/>
      <c r="SDL678" s="271"/>
      <c r="SDM678" s="395"/>
      <c r="SDN678" s="259"/>
      <c r="SDO678" s="259"/>
      <c r="SDP678" s="394"/>
      <c r="SDQ678" s="394"/>
      <c r="SDR678" s="270"/>
      <c r="SDS678" s="263"/>
      <c r="SDT678" s="271"/>
      <c r="SDU678" s="271"/>
      <c r="SDV678" s="271"/>
      <c r="SDW678" s="271"/>
      <c r="SDX678" s="271"/>
      <c r="SDY678" s="395"/>
      <c r="SDZ678" s="259"/>
      <c r="SEA678" s="259"/>
      <c r="SEB678" s="394"/>
      <c r="SEC678" s="394"/>
      <c r="SED678" s="270"/>
      <c r="SEE678" s="263"/>
      <c r="SEF678" s="271"/>
      <c r="SEG678" s="271"/>
      <c r="SEH678" s="271"/>
      <c r="SEI678" s="271"/>
      <c r="SEJ678" s="271"/>
      <c r="SEK678" s="395"/>
      <c r="SEL678" s="259"/>
      <c r="SEM678" s="259"/>
      <c r="SEN678" s="394"/>
      <c r="SEO678" s="394"/>
      <c r="SEP678" s="270"/>
      <c r="SEQ678" s="263"/>
      <c r="SER678" s="271"/>
      <c r="SES678" s="271"/>
      <c r="SET678" s="271"/>
      <c r="SEU678" s="271"/>
      <c r="SEV678" s="271"/>
      <c r="SEW678" s="395"/>
      <c r="SEX678" s="259"/>
      <c r="SEY678" s="259"/>
      <c r="SEZ678" s="394"/>
      <c r="SFA678" s="394"/>
      <c r="SFB678" s="270"/>
      <c r="SFC678" s="263"/>
      <c r="SFD678" s="271"/>
      <c r="SFE678" s="271"/>
      <c r="SFF678" s="271"/>
      <c r="SFG678" s="271"/>
      <c r="SFH678" s="271"/>
      <c r="SFI678" s="395"/>
      <c r="SFJ678" s="259"/>
      <c r="SFK678" s="259"/>
      <c r="SFL678" s="394"/>
      <c r="SFM678" s="394"/>
      <c r="SFN678" s="270"/>
      <c r="SFO678" s="263"/>
      <c r="SFP678" s="271"/>
      <c r="SFQ678" s="271"/>
      <c r="SFR678" s="271"/>
      <c r="SFS678" s="271"/>
      <c r="SFT678" s="271"/>
      <c r="SFU678" s="395"/>
      <c r="SFV678" s="259"/>
      <c r="SFW678" s="259"/>
      <c r="SFX678" s="394"/>
      <c r="SFY678" s="394"/>
      <c r="SFZ678" s="270"/>
      <c r="SGA678" s="263"/>
      <c r="SGB678" s="271"/>
      <c r="SGC678" s="271"/>
      <c r="SGD678" s="271"/>
      <c r="SGE678" s="271"/>
      <c r="SGF678" s="271"/>
      <c r="SGG678" s="395"/>
      <c r="SGH678" s="259"/>
      <c r="SGI678" s="259"/>
      <c r="SGJ678" s="394"/>
      <c r="SGK678" s="394"/>
      <c r="SGL678" s="270"/>
      <c r="SGM678" s="263"/>
      <c r="SGN678" s="271"/>
      <c r="SGO678" s="271"/>
      <c r="SGP678" s="271"/>
      <c r="SGQ678" s="271"/>
      <c r="SGR678" s="271"/>
      <c r="SGS678" s="395"/>
      <c r="SGT678" s="259"/>
      <c r="SGU678" s="259"/>
      <c r="SGV678" s="394"/>
      <c r="SGW678" s="394"/>
      <c r="SGX678" s="270"/>
      <c r="SGY678" s="263"/>
      <c r="SGZ678" s="271"/>
      <c r="SHA678" s="271"/>
      <c r="SHB678" s="271"/>
      <c r="SHC678" s="271"/>
      <c r="SHD678" s="271"/>
      <c r="SHE678" s="395"/>
      <c r="SHF678" s="259"/>
      <c r="SHG678" s="259"/>
      <c r="SHH678" s="394"/>
      <c r="SHI678" s="394"/>
      <c r="SHJ678" s="270"/>
      <c r="SHK678" s="263"/>
      <c r="SHL678" s="271"/>
      <c r="SHM678" s="271"/>
      <c r="SHN678" s="271"/>
      <c r="SHO678" s="271"/>
      <c r="SHP678" s="271"/>
      <c r="SHQ678" s="395"/>
      <c r="SHR678" s="259"/>
      <c r="SHS678" s="259"/>
      <c r="SHT678" s="394"/>
      <c r="SHU678" s="394"/>
      <c r="SHV678" s="270"/>
      <c r="SHW678" s="263"/>
      <c r="SHX678" s="271"/>
      <c r="SHY678" s="271"/>
      <c r="SHZ678" s="271"/>
      <c r="SIA678" s="271"/>
      <c r="SIB678" s="271"/>
      <c r="SIC678" s="395"/>
      <c r="SID678" s="259"/>
      <c r="SIE678" s="259"/>
      <c r="SIF678" s="394"/>
      <c r="SIG678" s="394"/>
      <c r="SIH678" s="270"/>
      <c r="SII678" s="263"/>
      <c r="SIJ678" s="271"/>
      <c r="SIK678" s="271"/>
      <c r="SIL678" s="271"/>
      <c r="SIM678" s="271"/>
      <c r="SIN678" s="271"/>
      <c r="SIO678" s="395"/>
      <c r="SIP678" s="259"/>
      <c r="SIQ678" s="259"/>
      <c r="SIR678" s="394"/>
      <c r="SIS678" s="394"/>
      <c r="SIT678" s="270"/>
      <c r="SIU678" s="263"/>
      <c r="SIV678" s="271"/>
      <c r="SIW678" s="271"/>
      <c r="SIX678" s="271"/>
      <c r="SIY678" s="271"/>
      <c r="SIZ678" s="271"/>
      <c r="SJA678" s="395"/>
      <c r="SJB678" s="259"/>
      <c r="SJC678" s="259"/>
      <c r="SJD678" s="394"/>
      <c r="SJE678" s="394"/>
      <c r="SJF678" s="270"/>
      <c r="SJG678" s="263"/>
      <c r="SJH678" s="271"/>
      <c r="SJI678" s="271"/>
      <c r="SJJ678" s="271"/>
      <c r="SJK678" s="271"/>
      <c r="SJL678" s="271"/>
      <c r="SJM678" s="395"/>
      <c r="SJN678" s="259"/>
      <c r="SJO678" s="259"/>
      <c r="SJP678" s="394"/>
      <c r="SJQ678" s="394"/>
      <c r="SJR678" s="270"/>
      <c r="SJS678" s="263"/>
      <c r="SJT678" s="271"/>
      <c r="SJU678" s="271"/>
      <c r="SJV678" s="271"/>
      <c r="SJW678" s="271"/>
      <c r="SJX678" s="271"/>
      <c r="SJY678" s="395"/>
      <c r="SJZ678" s="259"/>
      <c r="SKA678" s="259"/>
      <c r="SKB678" s="394"/>
      <c r="SKC678" s="394"/>
      <c r="SKD678" s="270"/>
      <c r="SKE678" s="263"/>
      <c r="SKF678" s="271"/>
      <c r="SKG678" s="271"/>
      <c r="SKH678" s="271"/>
      <c r="SKI678" s="271"/>
      <c r="SKJ678" s="271"/>
      <c r="SKK678" s="395"/>
      <c r="SKL678" s="259"/>
      <c r="SKM678" s="259"/>
      <c r="SKN678" s="394"/>
      <c r="SKO678" s="394"/>
      <c r="SKP678" s="270"/>
      <c r="SKQ678" s="263"/>
      <c r="SKR678" s="271"/>
      <c r="SKS678" s="271"/>
      <c r="SKT678" s="271"/>
      <c r="SKU678" s="271"/>
      <c r="SKV678" s="271"/>
      <c r="SKW678" s="395"/>
      <c r="SKX678" s="259"/>
      <c r="SKY678" s="259"/>
      <c r="SKZ678" s="394"/>
      <c r="SLA678" s="394"/>
      <c r="SLB678" s="270"/>
      <c r="SLC678" s="263"/>
      <c r="SLD678" s="271"/>
      <c r="SLE678" s="271"/>
      <c r="SLF678" s="271"/>
      <c r="SLG678" s="271"/>
      <c r="SLH678" s="271"/>
      <c r="SLI678" s="395"/>
      <c r="SLJ678" s="259"/>
      <c r="SLK678" s="259"/>
      <c r="SLL678" s="394"/>
      <c r="SLM678" s="394"/>
      <c r="SLN678" s="270"/>
      <c r="SLO678" s="263"/>
      <c r="SLP678" s="271"/>
      <c r="SLQ678" s="271"/>
      <c r="SLR678" s="271"/>
      <c r="SLS678" s="271"/>
      <c r="SLT678" s="271"/>
      <c r="SLU678" s="395"/>
      <c r="SLV678" s="259"/>
      <c r="SLW678" s="259"/>
      <c r="SLX678" s="394"/>
      <c r="SLY678" s="394"/>
      <c r="SLZ678" s="270"/>
      <c r="SMA678" s="263"/>
      <c r="SMB678" s="271"/>
      <c r="SMC678" s="271"/>
      <c r="SMD678" s="271"/>
      <c r="SME678" s="271"/>
      <c r="SMF678" s="271"/>
      <c r="SMG678" s="395"/>
      <c r="SMH678" s="259"/>
      <c r="SMI678" s="259"/>
      <c r="SMJ678" s="394"/>
      <c r="SMK678" s="394"/>
      <c r="SML678" s="270"/>
      <c r="SMM678" s="263"/>
      <c r="SMN678" s="271"/>
      <c r="SMO678" s="271"/>
      <c r="SMP678" s="271"/>
      <c r="SMQ678" s="271"/>
      <c r="SMR678" s="271"/>
      <c r="SMS678" s="395"/>
      <c r="SMT678" s="259"/>
      <c r="SMU678" s="259"/>
      <c r="SMV678" s="394"/>
      <c r="SMW678" s="394"/>
      <c r="SMX678" s="270"/>
      <c r="SMY678" s="263"/>
      <c r="SMZ678" s="271"/>
      <c r="SNA678" s="271"/>
      <c r="SNB678" s="271"/>
      <c r="SNC678" s="271"/>
      <c r="SND678" s="271"/>
      <c r="SNE678" s="395"/>
      <c r="SNF678" s="259"/>
      <c r="SNG678" s="259"/>
      <c r="SNH678" s="394"/>
      <c r="SNI678" s="394"/>
      <c r="SNJ678" s="270"/>
      <c r="SNK678" s="263"/>
      <c r="SNL678" s="271"/>
      <c r="SNM678" s="271"/>
      <c r="SNN678" s="271"/>
      <c r="SNO678" s="271"/>
      <c r="SNP678" s="271"/>
      <c r="SNQ678" s="395"/>
      <c r="SNR678" s="259"/>
      <c r="SNS678" s="259"/>
      <c r="SNT678" s="394"/>
      <c r="SNU678" s="394"/>
      <c r="SNV678" s="270"/>
      <c r="SNW678" s="263"/>
      <c r="SNX678" s="271"/>
      <c r="SNY678" s="271"/>
      <c r="SNZ678" s="271"/>
      <c r="SOA678" s="271"/>
      <c r="SOB678" s="271"/>
      <c r="SOC678" s="395"/>
      <c r="SOD678" s="259"/>
      <c r="SOE678" s="259"/>
      <c r="SOF678" s="394"/>
      <c r="SOG678" s="394"/>
      <c r="SOH678" s="270"/>
      <c r="SOI678" s="263"/>
      <c r="SOJ678" s="271"/>
      <c r="SOK678" s="271"/>
      <c r="SOL678" s="271"/>
      <c r="SOM678" s="271"/>
      <c r="SON678" s="271"/>
      <c r="SOO678" s="395"/>
      <c r="SOP678" s="259"/>
      <c r="SOQ678" s="259"/>
      <c r="SOR678" s="394"/>
      <c r="SOS678" s="394"/>
      <c r="SOT678" s="270"/>
      <c r="SOU678" s="263"/>
      <c r="SOV678" s="271"/>
      <c r="SOW678" s="271"/>
      <c r="SOX678" s="271"/>
      <c r="SOY678" s="271"/>
      <c r="SOZ678" s="271"/>
      <c r="SPA678" s="395"/>
      <c r="SPB678" s="259"/>
      <c r="SPC678" s="259"/>
      <c r="SPD678" s="394"/>
      <c r="SPE678" s="394"/>
      <c r="SPF678" s="270"/>
      <c r="SPG678" s="263"/>
      <c r="SPH678" s="271"/>
      <c r="SPI678" s="271"/>
      <c r="SPJ678" s="271"/>
      <c r="SPK678" s="271"/>
      <c r="SPL678" s="271"/>
      <c r="SPM678" s="395"/>
      <c r="SPN678" s="259"/>
      <c r="SPO678" s="259"/>
      <c r="SPP678" s="394"/>
      <c r="SPQ678" s="394"/>
      <c r="SPR678" s="270"/>
      <c r="SPS678" s="263"/>
      <c r="SPT678" s="271"/>
      <c r="SPU678" s="271"/>
      <c r="SPV678" s="271"/>
      <c r="SPW678" s="271"/>
      <c r="SPX678" s="271"/>
      <c r="SPY678" s="395"/>
      <c r="SPZ678" s="259"/>
      <c r="SQA678" s="259"/>
      <c r="SQB678" s="394"/>
      <c r="SQC678" s="394"/>
      <c r="SQD678" s="270"/>
      <c r="SQE678" s="263"/>
      <c r="SQF678" s="271"/>
      <c r="SQG678" s="271"/>
      <c r="SQH678" s="271"/>
      <c r="SQI678" s="271"/>
      <c r="SQJ678" s="271"/>
      <c r="SQK678" s="395"/>
      <c r="SQL678" s="259"/>
      <c r="SQM678" s="259"/>
      <c r="SQN678" s="394"/>
      <c r="SQO678" s="394"/>
      <c r="SQP678" s="270"/>
      <c r="SQQ678" s="263"/>
      <c r="SQR678" s="271"/>
      <c r="SQS678" s="271"/>
      <c r="SQT678" s="271"/>
      <c r="SQU678" s="271"/>
      <c r="SQV678" s="271"/>
      <c r="SQW678" s="395"/>
      <c r="SQX678" s="259"/>
      <c r="SQY678" s="259"/>
      <c r="SQZ678" s="394"/>
      <c r="SRA678" s="394"/>
      <c r="SRB678" s="270"/>
      <c r="SRC678" s="263"/>
      <c r="SRD678" s="271"/>
      <c r="SRE678" s="271"/>
      <c r="SRF678" s="271"/>
      <c r="SRG678" s="271"/>
      <c r="SRH678" s="271"/>
      <c r="SRI678" s="395"/>
      <c r="SRJ678" s="259"/>
      <c r="SRK678" s="259"/>
      <c r="SRL678" s="394"/>
      <c r="SRM678" s="394"/>
      <c r="SRN678" s="270"/>
      <c r="SRO678" s="263"/>
      <c r="SRP678" s="271"/>
      <c r="SRQ678" s="271"/>
      <c r="SRR678" s="271"/>
      <c r="SRS678" s="271"/>
      <c r="SRT678" s="271"/>
      <c r="SRU678" s="395"/>
      <c r="SRV678" s="259"/>
      <c r="SRW678" s="259"/>
      <c r="SRX678" s="394"/>
      <c r="SRY678" s="394"/>
      <c r="SRZ678" s="270"/>
      <c r="SSA678" s="263"/>
      <c r="SSB678" s="271"/>
      <c r="SSC678" s="271"/>
      <c r="SSD678" s="271"/>
      <c r="SSE678" s="271"/>
      <c r="SSF678" s="271"/>
      <c r="SSG678" s="395"/>
      <c r="SSH678" s="259"/>
      <c r="SSI678" s="259"/>
      <c r="SSJ678" s="394"/>
      <c r="SSK678" s="394"/>
      <c r="SSL678" s="270"/>
      <c r="SSM678" s="263"/>
      <c r="SSN678" s="271"/>
      <c r="SSO678" s="271"/>
      <c r="SSP678" s="271"/>
      <c r="SSQ678" s="271"/>
      <c r="SSR678" s="271"/>
      <c r="SSS678" s="395"/>
      <c r="SST678" s="259"/>
      <c r="SSU678" s="259"/>
      <c r="SSV678" s="394"/>
      <c r="SSW678" s="394"/>
      <c r="SSX678" s="270"/>
      <c r="SSY678" s="263"/>
      <c r="SSZ678" s="271"/>
      <c r="STA678" s="271"/>
      <c r="STB678" s="271"/>
      <c r="STC678" s="271"/>
      <c r="STD678" s="271"/>
      <c r="STE678" s="395"/>
      <c r="STF678" s="259"/>
      <c r="STG678" s="259"/>
      <c r="STH678" s="394"/>
      <c r="STI678" s="394"/>
      <c r="STJ678" s="270"/>
      <c r="STK678" s="263"/>
      <c r="STL678" s="271"/>
      <c r="STM678" s="271"/>
      <c r="STN678" s="271"/>
      <c r="STO678" s="271"/>
      <c r="STP678" s="271"/>
      <c r="STQ678" s="395"/>
      <c r="STR678" s="259"/>
      <c r="STS678" s="259"/>
      <c r="STT678" s="394"/>
      <c r="STU678" s="394"/>
      <c r="STV678" s="270"/>
      <c r="STW678" s="263"/>
      <c r="STX678" s="271"/>
      <c r="STY678" s="271"/>
      <c r="STZ678" s="271"/>
      <c r="SUA678" s="271"/>
      <c r="SUB678" s="271"/>
      <c r="SUC678" s="395"/>
      <c r="SUD678" s="259"/>
      <c r="SUE678" s="259"/>
      <c r="SUF678" s="394"/>
      <c r="SUG678" s="394"/>
      <c r="SUH678" s="270"/>
      <c r="SUI678" s="263"/>
      <c r="SUJ678" s="271"/>
      <c r="SUK678" s="271"/>
      <c r="SUL678" s="271"/>
      <c r="SUM678" s="271"/>
      <c r="SUN678" s="271"/>
      <c r="SUO678" s="395"/>
      <c r="SUP678" s="259"/>
      <c r="SUQ678" s="259"/>
      <c r="SUR678" s="394"/>
      <c r="SUS678" s="394"/>
      <c r="SUT678" s="270"/>
      <c r="SUU678" s="263"/>
      <c r="SUV678" s="271"/>
      <c r="SUW678" s="271"/>
      <c r="SUX678" s="271"/>
      <c r="SUY678" s="271"/>
      <c r="SUZ678" s="271"/>
      <c r="SVA678" s="395"/>
      <c r="SVB678" s="259"/>
      <c r="SVC678" s="259"/>
      <c r="SVD678" s="394"/>
      <c r="SVE678" s="394"/>
      <c r="SVF678" s="270"/>
      <c r="SVG678" s="263"/>
      <c r="SVH678" s="271"/>
      <c r="SVI678" s="271"/>
      <c r="SVJ678" s="271"/>
      <c r="SVK678" s="271"/>
      <c r="SVL678" s="271"/>
      <c r="SVM678" s="395"/>
      <c r="SVN678" s="259"/>
      <c r="SVO678" s="259"/>
      <c r="SVP678" s="394"/>
      <c r="SVQ678" s="394"/>
      <c r="SVR678" s="270"/>
      <c r="SVS678" s="263"/>
      <c r="SVT678" s="271"/>
      <c r="SVU678" s="271"/>
      <c r="SVV678" s="271"/>
      <c r="SVW678" s="271"/>
      <c r="SVX678" s="271"/>
      <c r="SVY678" s="395"/>
      <c r="SVZ678" s="259"/>
      <c r="SWA678" s="259"/>
      <c r="SWB678" s="394"/>
      <c r="SWC678" s="394"/>
      <c r="SWD678" s="270"/>
      <c r="SWE678" s="263"/>
      <c r="SWF678" s="271"/>
      <c r="SWG678" s="271"/>
      <c r="SWH678" s="271"/>
      <c r="SWI678" s="271"/>
      <c r="SWJ678" s="271"/>
      <c r="SWK678" s="395"/>
      <c r="SWL678" s="259"/>
      <c r="SWM678" s="259"/>
      <c r="SWN678" s="394"/>
      <c r="SWO678" s="394"/>
      <c r="SWP678" s="270"/>
      <c r="SWQ678" s="263"/>
      <c r="SWR678" s="271"/>
      <c r="SWS678" s="271"/>
      <c r="SWT678" s="271"/>
      <c r="SWU678" s="271"/>
      <c r="SWV678" s="271"/>
      <c r="SWW678" s="395"/>
      <c r="SWX678" s="259"/>
      <c r="SWY678" s="259"/>
      <c r="SWZ678" s="394"/>
      <c r="SXA678" s="394"/>
      <c r="SXB678" s="270"/>
      <c r="SXC678" s="263"/>
      <c r="SXD678" s="271"/>
      <c r="SXE678" s="271"/>
      <c r="SXF678" s="271"/>
      <c r="SXG678" s="271"/>
      <c r="SXH678" s="271"/>
      <c r="SXI678" s="395"/>
      <c r="SXJ678" s="259"/>
      <c r="SXK678" s="259"/>
      <c r="SXL678" s="394"/>
      <c r="SXM678" s="394"/>
      <c r="SXN678" s="270"/>
      <c r="SXO678" s="263"/>
      <c r="SXP678" s="271"/>
      <c r="SXQ678" s="271"/>
      <c r="SXR678" s="271"/>
      <c r="SXS678" s="271"/>
      <c r="SXT678" s="271"/>
      <c r="SXU678" s="395"/>
      <c r="SXV678" s="259"/>
      <c r="SXW678" s="259"/>
      <c r="SXX678" s="394"/>
      <c r="SXY678" s="394"/>
      <c r="SXZ678" s="270"/>
      <c r="SYA678" s="263"/>
      <c r="SYB678" s="271"/>
      <c r="SYC678" s="271"/>
      <c r="SYD678" s="271"/>
      <c r="SYE678" s="271"/>
      <c r="SYF678" s="271"/>
      <c r="SYG678" s="395"/>
      <c r="SYH678" s="259"/>
      <c r="SYI678" s="259"/>
      <c r="SYJ678" s="394"/>
      <c r="SYK678" s="394"/>
      <c r="SYL678" s="270"/>
      <c r="SYM678" s="263"/>
      <c r="SYN678" s="271"/>
      <c r="SYO678" s="271"/>
      <c r="SYP678" s="271"/>
      <c r="SYQ678" s="271"/>
      <c r="SYR678" s="271"/>
      <c r="SYS678" s="395"/>
      <c r="SYT678" s="259"/>
      <c r="SYU678" s="259"/>
      <c r="SYV678" s="394"/>
      <c r="SYW678" s="394"/>
      <c r="SYX678" s="270"/>
      <c r="SYY678" s="263"/>
      <c r="SYZ678" s="271"/>
      <c r="SZA678" s="271"/>
      <c r="SZB678" s="271"/>
      <c r="SZC678" s="271"/>
      <c r="SZD678" s="271"/>
      <c r="SZE678" s="395"/>
      <c r="SZF678" s="259"/>
      <c r="SZG678" s="259"/>
      <c r="SZH678" s="394"/>
      <c r="SZI678" s="394"/>
      <c r="SZJ678" s="270"/>
      <c r="SZK678" s="263"/>
      <c r="SZL678" s="271"/>
      <c r="SZM678" s="271"/>
      <c r="SZN678" s="271"/>
      <c r="SZO678" s="271"/>
      <c r="SZP678" s="271"/>
      <c r="SZQ678" s="395"/>
      <c r="SZR678" s="259"/>
      <c r="SZS678" s="259"/>
      <c r="SZT678" s="394"/>
      <c r="SZU678" s="394"/>
      <c r="SZV678" s="270"/>
      <c r="SZW678" s="263"/>
      <c r="SZX678" s="271"/>
      <c r="SZY678" s="271"/>
      <c r="SZZ678" s="271"/>
      <c r="TAA678" s="271"/>
      <c r="TAB678" s="271"/>
      <c r="TAC678" s="395"/>
      <c r="TAD678" s="259"/>
      <c r="TAE678" s="259"/>
      <c r="TAF678" s="394"/>
      <c r="TAG678" s="394"/>
      <c r="TAH678" s="270"/>
      <c r="TAI678" s="263"/>
      <c r="TAJ678" s="271"/>
      <c r="TAK678" s="271"/>
      <c r="TAL678" s="271"/>
      <c r="TAM678" s="271"/>
      <c r="TAN678" s="271"/>
      <c r="TAO678" s="395"/>
      <c r="TAP678" s="259"/>
      <c r="TAQ678" s="259"/>
      <c r="TAR678" s="394"/>
      <c r="TAS678" s="394"/>
      <c r="TAT678" s="270"/>
      <c r="TAU678" s="263"/>
      <c r="TAV678" s="271"/>
      <c r="TAW678" s="271"/>
      <c r="TAX678" s="271"/>
      <c r="TAY678" s="271"/>
      <c r="TAZ678" s="271"/>
      <c r="TBA678" s="395"/>
      <c r="TBB678" s="259"/>
      <c r="TBC678" s="259"/>
      <c r="TBD678" s="394"/>
      <c r="TBE678" s="394"/>
      <c r="TBF678" s="270"/>
      <c r="TBG678" s="263"/>
      <c r="TBH678" s="271"/>
      <c r="TBI678" s="271"/>
      <c r="TBJ678" s="271"/>
      <c r="TBK678" s="271"/>
      <c r="TBL678" s="271"/>
      <c r="TBM678" s="395"/>
      <c r="TBN678" s="259"/>
      <c r="TBO678" s="259"/>
      <c r="TBP678" s="394"/>
      <c r="TBQ678" s="394"/>
      <c r="TBR678" s="270"/>
      <c r="TBS678" s="263"/>
      <c r="TBT678" s="271"/>
      <c r="TBU678" s="271"/>
      <c r="TBV678" s="271"/>
      <c r="TBW678" s="271"/>
      <c r="TBX678" s="271"/>
      <c r="TBY678" s="395"/>
      <c r="TBZ678" s="259"/>
      <c r="TCA678" s="259"/>
      <c r="TCB678" s="394"/>
      <c r="TCC678" s="394"/>
      <c r="TCD678" s="270"/>
      <c r="TCE678" s="263"/>
      <c r="TCF678" s="271"/>
      <c r="TCG678" s="271"/>
      <c r="TCH678" s="271"/>
      <c r="TCI678" s="271"/>
      <c r="TCJ678" s="271"/>
      <c r="TCK678" s="395"/>
      <c r="TCL678" s="259"/>
      <c r="TCM678" s="259"/>
      <c r="TCN678" s="394"/>
      <c r="TCO678" s="394"/>
      <c r="TCP678" s="270"/>
      <c r="TCQ678" s="263"/>
      <c r="TCR678" s="271"/>
      <c r="TCS678" s="271"/>
      <c r="TCT678" s="271"/>
      <c r="TCU678" s="271"/>
      <c r="TCV678" s="271"/>
      <c r="TCW678" s="395"/>
      <c r="TCX678" s="259"/>
      <c r="TCY678" s="259"/>
      <c r="TCZ678" s="394"/>
      <c r="TDA678" s="394"/>
      <c r="TDB678" s="270"/>
      <c r="TDC678" s="263"/>
      <c r="TDD678" s="271"/>
      <c r="TDE678" s="271"/>
      <c r="TDF678" s="271"/>
      <c r="TDG678" s="271"/>
      <c r="TDH678" s="271"/>
      <c r="TDI678" s="395"/>
      <c r="TDJ678" s="259"/>
      <c r="TDK678" s="259"/>
      <c r="TDL678" s="394"/>
      <c r="TDM678" s="394"/>
      <c r="TDN678" s="270"/>
      <c r="TDO678" s="263"/>
      <c r="TDP678" s="271"/>
      <c r="TDQ678" s="271"/>
      <c r="TDR678" s="271"/>
      <c r="TDS678" s="271"/>
      <c r="TDT678" s="271"/>
      <c r="TDU678" s="395"/>
      <c r="TDV678" s="259"/>
      <c r="TDW678" s="259"/>
      <c r="TDX678" s="394"/>
      <c r="TDY678" s="394"/>
      <c r="TDZ678" s="270"/>
      <c r="TEA678" s="263"/>
      <c r="TEB678" s="271"/>
      <c r="TEC678" s="271"/>
      <c r="TED678" s="271"/>
      <c r="TEE678" s="271"/>
      <c r="TEF678" s="271"/>
      <c r="TEG678" s="395"/>
      <c r="TEH678" s="259"/>
      <c r="TEI678" s="259"/>
      <c r="TEJ678" s="394"/>
      <c r="TEK678" s="394"/>
      <c r="TEL678" s="270"/>
      <c r="TEM678" s="263"/>
      <c r="TEN678" s="271"/>
      <c r="TEO678" s="271"/>
      <c r="TEP678" s="271"/>
      <c r="TEQ678" s="271"/>
      <c r="TER678" s="271"/>
      <c r="TES678" s="395"/>
      <c r="TET678" s="259"/>
      <c r="TEU678" s="259"/>
      <c r="TEV678" s="394"/>
      <c r="TEW678" s="394"/>
      <c r="TEX678" s="270"/>
      <c r="TEY678" s="263"/>
      <c r="TEZ678" s="271"/>
      <c r="TFA678" s="271"/>
      <c r="TFB678" s="271"/>
      <c r="TFC678" s="271"/>
      <c r="TFD678" s="271"/>
      <c r="TFE678" s="395"/>
      <c r="TFF678" s="259"/>
      <c r="TFG678" s="259"/>
      <c r="TFH678" s="394"/>
      <c r="TFI678" s="394"/>
      <c r="TFJ678" s="270"/>
      <c r="TFK678" s="263"/>
      <c r="TFL678" s="271"/>
      <c r="TFM678" s="271"/>
      <c r="TFN678" s="271"/>
      <c r="TFO678" s="271"/>
      <c r="TFP678" s="271"/>
      <c r="TFQ678" s="395"/>
      <c r="TFR678" s="259"/>
      <c r="TFS678" s="259"/>
      <c r="TFT678" s="394"/>
      <c r="TFU678" s="394"/>
      <c r="TFV678" s="270"/>
      <c r="TFW678" s="263"/>
      <c r="TFX678" s="271"/>
      <c r="TFY678" s="271"/>
      <c r="TFZ678" s="271"/>
      <c r="TGA678" s="271"/>
      <c r="TGB678" s="271"/>
      <c r="TGC678" s="395"/>
      <c r="TGD678" s="259"/>
      <c r="TGE678" s="259"/>
      <c r="TGF678" s="394"/>
      <c r="TGG678" s="394"/>
      <c r="TGH678" s="270"/>
      <c r="TGI678" s="263"/>
      <c r="TGJ678" s="271"/>
      <c r="TGK678" s="271"/>
      <c r="TGL678" s="271"/>
      <c r="TGM678" s="271"/>
      <c r="TGN678" s="271"/>
      <c r="TGO678" s="395"/>
      <c r="TGP678" s="259"/>
      <c r="TGQ678" s="259"/>
      <c r="TGR678" s="394"/>
      <c r="TGS678" s="394"/>
      <c r="TGT678" s="270"/>
      <c r="TGU678" s="263"/>
      <c r="TGV678" s="271"/>
      <c r="TGW678" s="271"/>
      <c r="TGX678" s="271"/>
      <c r="TGY678" s="271"/>
      <c r="TGZ678" s="271"/>
      <c r="THA678" s="395"/>
      <c r="THB678" s="259"/>
      <c r="THC678" s="259"/>
      <c r="THD678" s="394"/>
      <c r="THE678" s="394"/>
      <c r="THF678" s="270"/>
      <c r="THG678" s="263"/>
      <c r="THH678" s="271"/>
      <c r="THI678" s="271"/>
      <c r="THJ678" s="271"/>
      <c r="THK678" s="271"/>
      <c r="THL678" s="271"/>
      <c r="THM678" s="395"/>
      <c r="THN678" s="259"/>
      <c r="THO678" s="259"/>
      <c r="THP678" s="394"/>
      <c r="THQ678" s="394"/>
      <c r="THR678" s="270"/>
      <c r="THS678" s="263"/>
      <c r="THT678" s="271"/>
      <c r="THU678" s="271"/>
      <c r="THV678" s="271"/>
      <c r="THW678" s="271"/>
      <c r="THX678" s="271"/>
      <c r="THY678" s="395"/>
      <c r="THZ678" s="259"/>
      <c r="TIA678" s="259"/>
      <c r="TIB678" s="394"/>
      <c r="TIC678" s="394"/>
      <c r="TID678" s="270"/>
      <c r="TIE678" s="263"/>
      <c r="TIF678" s="271"/>
      <c r="TIG678" s="271"/>
      <c r="TIH678" s="271"/>
      <c r="TII678" s="271"/>
      <c r="TIJ678" s="271"/>
      <c r="TIK678" s="395"/>
      <c r="TIL678" s="259"/>
      <c r="TIM678" s="259"/>
      <c r="TIN678" s="394"/>
      <c r="TIO678" s="394"/>
      <c r="TIP678" s="270"/>
      <c r="TIQ678" s="263"/>
      <c r="TIR678" s="271"/>
      <c r="TIS678" s="271"/>
      <c r="TIT678" s="271"/>
      <c r="TIU678" s="271"/>
      <c r="TIV678" s="271"/>
      <c r="TIW678" s="395"/>
      <c r="TIX678" s="259"/>
      <c r="TIY678" s="259"/>
      <c r="TIZ678" s="394"/>
      <c r="TJA678" s="394"/>
      <c r="TJB678" s="270"/>
      <c r="TJC678" s="263"/>
      <c r="TJD678" s="271"/>
      <c r="TJE678" s="271"/>
      <c r="TJF678" s="271"/>
      <c r="TJG678" s="271"/>
      <c r="TJH678" s="271"/>
      <c r="TJI678" s="395"/>
      <c r="TJJ678" s="259"/>
      <c r="TJK678" s="259"/>
      <c r="TJL678" s="394"/>
      <c r="TJM678" s="394"/>
      <c r="TJN678" s="270"/>
      <c r="TJO678" s="263"/>
      <c r="TJP678" s="271"/>
      <c r="TJQ678" s="271"/>
      <c r="TJR678" s="271"/>
      <c r="TJS678" s="271"/>
      <c r="TJT678" s="271"/>
      <c r="TJU678" s="395"/>
      <c r="TJV678" s="259"/>
      <c r="TJW678" s="259"/>
      <c r="TJX678" s="394"/>
      <c r="TJY678" s="394"/>
      <c r="TJZ678" s="270"/>
      <c r="TKA678" s="263"/>
      <c r="TKB678" s="271"/>
      <c r="TKC678" s="271"/>
      <c r="TKD678" s="271"/>
      <c r="TKE678" s="271"/>
      <c r="TKF678" s="271"/>
      <c r="TKG678" s="395"/>
      <c r="TKH678" s="259"/>
      <c r="TKI678" s="259"/>
      <c r="TKJ678" s="394"/>
      <c r="TKK678" s="394"/>
      <c r="TKL678" s="270"/>
      <c r="TKM678" s="263"/>
      <c r="TKN678" s="271"/>
      <c r="TKO678" s="271"/>
      <c r="TKP678" s="271"/>
      <c r="TKQ678" s="271"/>
      <c r="TKR678" s="271"/>
      <c r="TKS678" s="395"/>
      <c r="TKT678" s="259"/>
      <c r="TKU678" s="259"/>
      <c r="TKV678" s="394"/>
      <c r="TKW678" s="394"/>
      <c r="TKX678" s="270"/>
      <c r="TKY678" s="263"/>
      <c r="TKZ678" s="271"/>
      <c r="TLA678" s="271"/>
      <c r="TLB678" s="271"/>
      <c r="TLC678" s="271"/>
      <c r="TLD678" s="271"/>
      <c r="TLE678" s="395"/>
      <c r="TLF678" s="259"/>
      <c r="TLG678" s="259"/>
      <c r="TLH678" s="394"/>
      <c r="TLI678" s="394"/>
      <c r="TLJ678" s="270"/>
      <c r="TLK678" s="263"/>
      <c r="TLL678" s="271"/>
      <c r="TLM678" s="271"/>
      <c r="TLN678" s="271"/>
      <c r="TLO678" s="271"/>
      <c r="TLP678" s="271"/>
      <c r="TLQ678" s="395"/>
      <c r="TLR678" s="259"/>
      <c r="TLS678" s="259"/>
      <c r="TLT678" s="394"/>
      <c r="TLU678" s="394"/>
      <c r="TLV678" s="270"/>
      <c r="TLW678" s="263"/>
      <c r="TLX678" s="271"/>
      <c r="TLY678" s="271"/>
      <c r="TLZ678" s="271"/>
      <c r="TMA678" s="271"/>
      <c r="TMB678" s="271"/>
      <c r="TMC678" s="395"/>
      <c r="TMD678" s="259"/>
      <c r="TME678" s="259"/>
      <c r="TMF678" s="394"/>
      <c r="TMG678" s="394"/>
      <c r="TMH678" s="270"/>
      <c r="TMI678" s="263"/>
      <c r="TMJ678" s="271"/>
      <c r="TMK678" s="271"/>
      <c r="TML678" s="271"/>
      <c r="TMM678" s="271"/>
      <c r="TMN678" s="271"/>
      <c r="TMO678" s="395"/>
      <c r="TMP678" s="259"/>
      <c r="TMQ678" s="259"/>
      <c r="TMR678" s="394"/>
      <c r="TMS678" s="394"/>
      <c r="TMT678" s="270"/>
      <c r="TMU678" s="263"/>
      <c r="TMV678" s="271"/>
      <c r="TMW678" s="271"/>
      <c r="TMX678" s="271"/>
      <c r="TMY678" s="271"/>
      <c r="TMZ678" s="271"/>
      <c r="TNA678" s="395"/>
      <c r="TNB678" s="259"/>
      <c r="TNC678" s="259"/>
      <c r="TND678" s="394"/>
      <c r="TNE678" s="394"/>
      <c r="TNF678" s="270"/>
      <c r="TNG678" s="263"/>
      <c r="TNH678" s="271"/>
      <c r="TNI678" s="271"/>
      <c r="TNJ678" s="271"/>
      <c r="TNK678" s="271"/>
      <c r="TNL678" s="271"/>
      <c r="TNM678" s="395"/>
      <c r="TNN678" s="259"/>
      <c r="TNO678" s="259"/>
      <c r="TNP678" s="394"/>
      <c r="TNQ678" s="394"/>
      <c r="TNR678" s="270"/>
      <c r="TNS678" s="263"/>
      <c r="TNT678" s="271"/>
      <c r="TNU678" s="271"/>
      <c r="TNV678" s="271"/>
      <c r="TNW678" s="271"/>
      <c r="TNX678" s="271"/>
      <c r="TNY678" s="395"/>
      <c r="TNZ678" s="259"/>
      <c r="TOA678" s="259"/>
      <c r="TOB678" s="394"/>
      <c r="TOC678" s="394"/>
      <c r="TOD678" s="270"/>
      <c r="TOE678" s="263"/>
      <c r="TOF678" s="271"/>
      <c r="TOG678" s="271"/>
      <c r="TOH678" s="271"/>
      <c r="TOI678" s="271"/>
      <c r="TOJ678" s="271"/>
      <c r="TOK678" s="395"/>
      <c r="TOL678" s="259"/>
      <c r="TOM678" s="259"/>
      <c r="TON678" s="394"/>
      <c r="TOO678" s="394"/>
      <c r="TOP678" s="270"/>
      <c r="TOQ678" s="263"/>
      <c r="TOR678" s="271"/>
      <c r="TOS678" s="271"/>
      <c r="TOT678" s="271"/>
      <c r="TOU678" s="271"/>
      <c r="TOV678" s="271"/>
      <c r="TOW678" s="395"/>
      <c r="TOX678" s="259"/>
      <c r="TOY678" s="259"/>
      <c r="TOZ678" s="394"/>
      <c r="TPA678" s="394"/>
      <c r="TPB678" s="270"/>
      <c r="TPC678" s="263"/>
      <c r="TPD678" s="271"/>
      <c r="TPE678" s="271"/>
      <c r="TPF678" s="271"/>
      <c r="TPG678" s="271"/>
      <c r="TPH678" s="271"/>
      <c r="TPI678" s="395"/>
      <c r="TPJ678" s="259"/>
      <c r="TPK678" s="259"/>
      <c r="TPL678" s="394"/>
      <c r="TPM678" s="394"/>
      <c r="TPN678" s="270"/>
      <c r="TPO678" s="263"/>
      <c r="TPP678" s="271"/>
      <c r="TPQ678" s="271"/>
      <c r="TPR678" s="271"/>
      <c r="TPS678" s="271"/>
      <c r="TPT678" s="271"/>
      <c r="TPU678" s="395"/>
      <c r="TPV678" s="259"/>
      <c r="TPW678" s="259"/>
      <c r="TPX678" s="394"/>
      <c r="TPY678" s="394"/>
      <c r="TPZ678" s="270"/>
      <c r="TQA678" s="263"/>
      <c r="TQB678" s="271"/>
      <c r="TQC678" s="271"/>
      <c r="TQD678" s="271"/>
      <c r="TQE678" s="271"/>
      <c r="TQF678" s="271"/>
      <c r="TQG678" s="395"/>
      <c r="TQH678" s="259"/>
      <c r="TQI678" s="259"/>
      <c r="TQJ678" s="394"/>
      <c r="TQK678" s="394"/>
      <c r="TQL678" s="270"/>
      <c r="TQM678" s="263"/>
      <c r="TQN678" s="271"/>
      <c r="TQO678" s="271"/>
      <c r="TQP678" s="271"/>
      <c r="TQQ678" s="271"/>
      <c r="TQR678" s="271"/>
      <c r="TQS678" s="395"/>
      <c r="TQT678" s="259"/>
      <c r="TQU678" s="259"/>
      <c r="TQV678" s="394"/>
      <c r="TQW678" s="394"/>
      <c r="TQX678" s="270"/>
      <c r="TQY678" s="263"/>
      <c r="TQZ678" s="271"/>
      <c r="TRA678" s="271"/>
      <c r="TRB678" s="271"/>
      <c r="TRC678" s="271"/>
      <c r="TRD678" s="271"/>
      <c r="TRE678" s="395"/>
      <c r="TRF678" s="259"/>
      <c r="TRG678" s="259"/>
      <c r="TRH678" s="394"/>
      <c r="TRI678" s="394"/>
      <c r="TRJ678" s="270"/>
      <c r="TRK678" s="263"/>
      <c r="TRL678" s="271"/>
      <c r="TRM678" s="271"/>
      <c r="TRN678" s="271"/>
      <c r="TRO678" s="271"/>
      <c r="TRP678" s="271"/>
      <c r="TRQ678" s="395"/>
      <c r="TRR678" s="259"/>
      <c r="TRS678" s="259"/>
      <c r="TRT678" s="394"/>
      <c r="TRU678" s="394"/>
      <c r="TRV678" s="270"/>
      <c r="TRW678" s="263"/>
      <c r="TRX678" s="271"/>
      <c r="TRY678" s="271"/>
      <c r="TRZ678" s="271"/>
      <c r="TSA678" s="271"/>
      <c r="TSB678" s="271"/>
      <c r="TSC678" s="395"/>
      <c r="TSD678" s="259"/>
      <c r="TSE678" s="259"/>
      <c r="TSF678" s="394"/>
      <c r="TSG678" s="394"/>
      <c r="TSH678" s="270"/>
      <c r="TSI678" s="263"/>
      <c r="TSJ678" s="271"/>
      <c r="TSK678" s="271"/>
      <c r="TSL678" s="271"/>
      <c r="TSM678" s="271"/>
      <c r="TSN678" s="271"/>
      <c r="TSO678" s="395"/>
      <c r="TSP678" s="259"/>
      <c r="TSQ678" s="259"/>
      <c r="TSR678" s="394"/>
      <c r="TSS678" s="394"/>
      <c r="TST678" s="270"/>
      <c r="TSU678" s="263"/>
      <c r="TSV678" s="271"/>
      <c r="TSW678" s="271"/>
      <c r="TSX678" s="271"/>
      <c r="TSY678" s="271"/>
      <c r="TSZ678" s="271"/>
      <c r="TTA678" s="395"/>
      <c r="TTB678" s="259"/>
      <c r="TTC678" s="259"/>
      <c r="TTD678" s="394"/>
      <c r="TTE678" s="394"/>
      <c r="TTF678" s="270"/>
      <c r="TTG678" s="263"/>
      <c r="TTH678" s="271"/>
      <c r="TTI678" s="271"/>
      <c r="TTJ678" s="271"/>
      <c r="TTK678" s="271"/>
      <c r="TTL678" s="271"/>
      <c r="TTM678" s="395"/>
      <c r="TTN678" s="259"/>
      <c r="TTO678" s="259"/>
      <c r="TTP678" s="394"/>
      <c r="TTQ678" s="394"/>
      <c r="TTR678" s="270"/>
      <c r="TTS678" s="263"/>
      <c r="TTT678" s="271"/>
      <c r="TTU678" s="271"/>
      <c r="TTV678" s="271"/>
      <c r="TTW678" s="271"/>
      <c r="TTX678" s="271"/>
      <c r="TTY678" s="395"/>
      <c r="TTZ678" s="259"/>
      <c r="TUA678" s="259"/>
      <c r="TUB678" s="394"/>
      <c r="TUC678" s="394"/>
      <c r="TUD678" s="270"/>
      <c r="TUE678" s="263"/>
      <c r="TUF678" s="271"/>
      <c r="TUG678" s="271"/>
      <c r="TUH678" s="271"/>
      <c r="TUI678" s="271"/>
      <c r="TUJ678" s="271"/>
      <c r="TUK678" s="395"/>
      <c r="TUL678" s="259"/>
      <c r="TUM678" s="259"/>
      <c r="TUN678" s="394"/>
      <c r="TUO678" s="394"/>
      <c r="TUP678" s="270"/>
      <c r="TUQ678" s="263"/>
      <c r="TUR678" s="271"/>
      <c r="TUS678" s="271"/>
      <c r="TUT678" s="271"/>
      <c r="TUU678" s="271"/>
      <c r="TUV678" s="271"/>
      <c r="TUW678" s="395"/>
      <c r="TUX678" s="259"/>
      <c r="TUY678" s="259"/>
      <c r="TUZ678" s="394"/>
      <c r="TVA678" s="394"/>
      <c r="TVB678" s="270"/>
      <c r="TVC678" s="263"/>
      <c r="TVD678" s="271"/>
      <c r="TVE678" s="271"/>
      <c r="TVF678" s="271"/>
      <c r="TVG678" s="271"/>
      <c r="TVH678" s="271"/>
      <c r="TVI678" s="395"/>
      <c r="TVJ678" s="259"/>
      <c r="TVK678" s="259"/>
      <c r="TVL678" s="394"/>
      <c r="TVM678" s="394"/>
      <c r="TVN678" s="270"/>
      <c r="TVO678" s="263"/>
      <c r="TVP678" s="271"/>
      <c r="TVQ678" s="271"/>
      <c r="TVR678" s="271"/>
      <c r="TVS678" s="271"/>
      <c r="TVT678" s="271"/>
      <c r="TVU678" s="395"/>
      <c r="TVV678" s="259"/>
      <c r="TVW678" s="259"/>
      <c r="TVX678" s="394"/>
      <c r="TVY678" s="394"/>
      <c r="TVZ678" s="270"/>
      <c r="TWA678" s="263"/>
      <c r="TWB678" s="271"/>
      <c r="TWC678" s="271"/>
      <c r="TWD678" s="271"/>
      <c r="TWE678" s="271"/>
      <c r="TWF678" s="271"/>
      <c r="TWG678" s="395"/>
      <c r="TWH678" s="259"/>
      <c r="TWI678" s="259"/>
      <c r="TWJ678" s="394"/>
      <c r="TWK678" s="394"/>
      <c r="TWL678" s="270"/>
      <c r="TWM678" s="263"/>
      <c r="TWN678" s="271"/>
      <c r="TWO678" s="271"/>
      <c r="TWP678" s="271"/>
      <c r="TWQ678" s="271"/>
      <c r="TWR678" s="271"/>
      <c r="TWS678" s="395"/>
      <c r="TWT678" s="259"/>
      <c r="TWU678" s="259"/>
      <c r="TWV678" s="394"/>
      <c r="TWW678" s="394"/>
      <c r="TWX678" s="270"/>
      <c r="TWY678" s="263"/>
      <c r="TWZ678" s="271"/>
      <c r="TXA678" s="271"/>
      <c r="TXB678" s="271"/>
      <c r="TXC678" s="271"/>
      <c r="TXD678" s="271"/>
      <c r="TXE678" s="395"/>
      <c r="TXF678" s="259"/>
      <c r="TXG678" s="259"/>
      <c r="TXH678" s="394"/>
      <c r="TXI678" s="394"/>
      <c r="TXJ678" s="270"/>
      <c r="TXK678" s="263"/>
      <c r="TXL678" s="271"/>
      <c r="TXM678" s="271"/>
      <c r="TXN678" s="271"/>
      <c r="TXO678" s="271"/>
      <c r="TXP678" s="271"/>
      <c r="TXQ678" s="395"/>
      <c r="TXR678" s="259"/>
      <c r="TXS678" s="259"/>
      <c r="TXT678" s="394"/>
      <c r="TXU678" s="394"/>
      <c r="TXV678" s="270"/>
      <c r="TXW678" s="263"/>
      <c r="TXX678" s="271"/>
      <c r="TXY678" s="271"/>
      <c r="TXZ678" s="271"/>
      <c r="TYA678" s="271"/>
      <c r="TYB678" s="271"/>
      <c r="TYC678" s="395"/>
      <c r="TYD678" s="259"/>
      <c r="TYE678" s="259"/>
      <c r="TYF678" s="394"/>
      <c r="TYG678" s="394"/>
      <c r="TYH678" s="270"/>
      <c r="TYI678" s="263"/>
      <c r="TYJ678" s="271"/>
      <c r="TYK678" s="271"/>
      <c r="TYL678" s="271"/>
      <c r="TYM678" s="271"/>
      <c r="TYN678" s="271"/>
      <c r="TYO678" s="395"/>
      <c r="TYP678" s="259"/>
      <c r="TYQ678" s="259"/>
      <c r="TYR678" s="394"/>
      <c r="TYS678" s="394"/>
      <c r="TYT678" s="270"/>
      <c r="TYU678" s="263"/>
      <c r="TYV678" s="271"/>
      <c r="TYW678" s="271"/>
      <c r="TYX678" s="271"/>
      <c r="TYY678" s="271"/>
      <c r="TYZ678" s="271"/>
      <c r="TZA678" s="395"/>
      <c r="TZB678" s="259"/>
      <c r="TZC678" s="259"/>
      <c r="TZD678" s="394"/>
      <c r="TZE678" s="394"/>
      <c r="TZF678" s="270"/>
      <c r="TZG678" s="263"/>
      <c r="TZH678" s="271"/>
      <c r="TZI678" s="271"/>
      <c r="TZJ678" s="271"/>
      <c r="TZK678" s="271"/>
      <c r="TZL678" s="271"/>
      <c r="TZM678" s="395"/>
      <c r="TZN678" s="259"/>
      <c r="TZO678" s="259"/>
      <c r="TZP678" s="394"/>
      <c r="TZQ678" s="394"/>
      <c r="TZR678" s="270"/>
      <c r="TZS678" s="263"/>
      <c r="TZT678" s="271"/>
      <c r="TZU678" s="271"/>
      <c r="TZV678" s="271"/>
      <c r="TZW678" s="271"/>
      <c r="TZX678" s="271"/>
      <c r="TZY678" s="395"/>
      <c r="TZZ678" s="259"/>
      <c r="UAA678" s="259"/>
      <c r="UAB678" s="394"/>
      <c r="UAC678" s="394"/>
      <c r="UAD678" s="270"/>
      <c r="UAE678" s="263"/>
      <c r="UAF678" s="271"/>
      <c r="UAG678" s="271"/>
      <c r="UAH678" s="271"/>
      <c r="UAI678" s="271"/>
      <c r="UAJ678" s="271"/>
      <c r="UAK678" s="395"/>
      <c r="UAL678" s="259"/>
      <c r="UAM678" s="259"/>
      <c r="UAN678" s="394"/>
      <c r="UAO678" s="394"/>
      <c r="UAP678" s="270"/>
      <c r="UAQ678" s="263"/>
      <c r="UAR678" s="271"/>
      <c r="UAS678" s="271"/>
      <c r="UAT678" s="271"/>
      <c r="UAU678" s="271"/>
      <c r="UAV678" s="271"/>
      <c r="UAW678" s="395"/>
      <c r="UAX678" s="259"/>
      <c r="UAY678" s="259"/>
      <c r="UAZ678" s="394"/>
      <c r="UBA678" s="394"/>
      <c r="UBB678" s="270"/>
      <c r="UBC678" s="263"/>
      <c r="UBD678" s="271"/>
      <c r="UBE678" s="271"/>
      <c r="UBF678" s="271"/>
      <c r="UBG678" s="271"/>
      <c r="UBH678" s="271"/>
      <c r="UBI678" s="395"/>
      <c r="UBJ678" s="259"/>
      <c r="UBK678" s="259"/>
      <c r="UBL678" s="394"/>
      <c r="UBM678" s="394"/>
      <c r="UBN678" s="270"/>
      <c r="UBO678" s="263"/>
      <c r="UBP678" s="271"/>
      <c r="UBQ678" s="271"/>
      <c r="UBR678" s="271"/>
      <c r="UBS678" s="271"/>
      <c r="UBT678" s="271"/>
      <c r="UBU678" s="395"/>
      <c r="UBV678" s="259"/>
      <c r="UBW678" s="259"/>
      <c r="UBX678" s="394"/>
      <c r="UBY678" s="394"/>
      <c r="UBZ678" s="270"/>
      <c r="UCA678" s="263"/>
      <c r="UCB678" s="271"/>
      <c r="UCC678" s="271"/>
      <c r="UCD678" s="271"/>
      <c r="UCE678" s="271"/>
      <c r="UCF678" s="271"/>
      <c r="UCG678" s="395"/>
      <c r="UCH678" s="259"/>
      <c r="UCI678" s="259"/>
      <c r="UCJ678" s="394"/>
      <c r="UCK678" s="394"/>
      <c r="UCL678" s="270"/>
      <c r="UCM678" s="263"/>
      <c r="UCN678" s="271"/>
      <c r="UCO678" s="271"/>
      <c r="UCP678" s="271"/>
      <c r="UCQ678" s="271"/>
      <c r="UCR678" s="271"/>
      <c r="UCS678" s="395"/>
      <c r="UCT678" s="259"/>
      <c r="UCU678" s="259"/>
      <c r="UCV678" s="394"/>
      <c r="UCW678" s="394"/>
      <c r="UCX678" s="270"/>
      <c r="UCY678" s="263"/>
      <c r="UCZ678" s="271"/>
      <c r="UDA678" s="271"/>
      <c r="UDB678" s="271"/>
      <c r="UDC678" s="271"/>
      <c r="UDD678" s="271"/>
      <c r="UDE678" s="395"/>
      <c r="UDF678" s="259"/>
      <c r="UDG678" s="259"/>
      <c r="UDH678" s="394"/>
      <c r="UDI678" s="394"/>
      <c r="UDJ678" s="270"/>
      <c r="UDK678" s="263"/>
      <c r="UDL678" s="271"/>
      <c r="UDM678" s="271"/>
      <c r="UDN678" s="271"/>
      <c r="UDO678" s="271"/>
      <c r="UDP678" s="271"/>
      <c r="UDQ678" s="395"/>
      <c r="UDR678" s="259"/>
      <c r="UDS678" s="259"/>
      <c r="UDT678" s="394"/>
      <c r="UDU678" s="394"/>
      <c r="UDV678" s="270"/>
      <c r="UDW678" s="263"/>
      <c r="UDX678" s="271"/>
      <c r="UDY678" s="271"/>
      <c r="UDZ678" s="271"/>
      <c r="UEA678" s="271"/>
      <c r="UEB678" s="271"/>
      <c r="UEC678" s="395"/>
      <c r="UED678" s="259"/>
      <c r="UEE678" s="259"/>
      <c r="UEF678" s="394"/>
      <c r="UEG678" s="394"/>
      <c r="UEH678" s="270"/>
      <c r="UEI678" s="263"/>
      <c r="UEJ678" s="271"/>
      <c r="UEK678" s="271"/>
      <c r="UEL678" s="271"/>
      <c r="UEM678" s="271"/>
      <c r="UEN678" s="271"/>
      <c r="UEO678" s="395"/>
      <c r="UEP678" s="259"/>
      <c r="UEQ678" s="259"/>
      <c r="UER678" s="394"/>
      <c r="UES678" s="394"/>
      <c r="UET678" s="270"/>
      <c r="UEU678" s="263"/>
      <c r="UEV678" s="271"/>
      <c r="UEW678" s="271"/>
      <c r="UEX678" s="271"/>
      <c r="UEY678" s="271"/>
      <c r="UEZ678" s="271"/>
      <c r="UFA678" s="395"/>
      <c r="UFB678" s="259"/>
      <c r="UFC678" s="259"/>
      <c r="UFD678" s="394"/>
      <c r="UFE678" s="394"/>
      <c r="UFF678" s="270"/>
      <c r="UFG678" s="263"/>
      <c r="UFH678" s="271"/>
      <c r="UFI678" s="271"/>
      <c r="UFJ678" s="271"/>
      <c r="UFK678" s="271"/>
      <c r="UFL678" s="271"/>
      <c r="UFM678" s="395"/>
      <c r="UFN678" s="259"/>
      <c r="UFO678" s="259"/>
      <c r="UFP678" s="394"/>
      <c r="UFQ678" s="394"/>
      <c r="UFR678" s="270"/>
      <c r="UFS678" s="263"/>
      <c r="UFT678" s="271"/>
      <c r="UFU678" s="271"/>
      <c r="UFV678" s="271"/>
      <c r="UFW678" s="271"/>
      <c r="UFX678" s="271"/>
      <c r="UFY678" s="395"/>
      <c r="UFZ678" s="259"/>
      <c r="UGA678" s="259"/>
      <c r="UGB678" s="394"/>
      <c r="UGC678" s="394"/>
      <c r="UGD678" s="270"/>
      <c r="UGE678" s="263"/>
      <c r="UGF678" s="271"/>
      <c r="UGG678" s="271"/>
      <c r="UGH678" s="271"/>
      <c r="UGI678" s="271"/>
      <c r="UGJ678" s="271"/>
      <c r="UGK678" s="395"/>
      <c r="UGL678" s="259"/>
      <c r="UGM678" s="259"/>
      <c r="UGN678" s="394"/>
      <c r="UGO678" s="394"/>
      <c r="UGP678" s="270"/>
      <c r="UGQ678" s="263"/>
      <c r="UGR678" s="271"/>
      <c r="UGS678" s="271"/>
      <c r="UGT678" s="271"/>
      <c r="UGU678" s="271"/>
      <c r="UGV678" s="271"/>
      <c r="UGW678" s="395"/>
      <c r="UGX678" s="259"/>
      <c r="UGY678" s="259"/>
      <c r="UGZ678" s="394"/>
      <c r="UHA678" s="394"/>
      <c r="UHB678" s="270"/>
      <c r="UHC678" s="263"/>
      <c r="UHD678" s="271"/>
      <c r="UHE678" s="271"/>
      <c r="UHF678" s="271"/>
      <c r="UHG678" s="271"/>
      <c r="UHH678" s="271"/>
      <c r="UHI678" s="395"/>
      <c r="UHJ678" s="259"/>
      <c r="UHK678" s="259"/>
      <c r="UHL678" s="394"/>
      <c r="UHM678" s="394"/>
      <c r="UHN678" s="270"/>
      <c r="UHO678" s="263"/>
      <c r="UHP678" s="271"/>
      <c r="UHQ678" s="271"/>
      <c r="UHR678" s="271"/>
      <c r="UHS678" s="271"/>
      <c r="UHT678" s="271"/>
      <c r="UHU678" s="395"/>
      <c r="UHV678" s="259"/>
      <c r="UHW678" s="259"/>
      <c r="UHX678" s="394"/>
      <c r="UHY678" s="394"/>
      <c r="UHZ678" s="270"/>
      <c r="UIA678" s="263"/>
      <c r="UIB678" s="271"/>
      <c r="UIC678" s="271"/>
      <c r="UID678" s="271"/>
      <c r="UIE678" s="271"/>
      <c r="UIF678" s="271"/>
      <c r="UIG678" s="395"/>
      <c r="UIH678" s="259"/>
      <c r="UII678" s="259"/>
      <c r="UIJ678" s="394"/>
      <c r="UIK678" s="394"/>
      <c r="UIL678" s="270"/>
      <c r="UIM678" s="263"/>
      <c r="UIN678" s="271"/>
      <c r="UIO678" s="271"/>
      <c r="UIP678" s="271"/>
      <c r="UIQ678" s="271"/>
      <c r="UIR678" s="271"/>
      <c r="UIS678" s="395"/>
      <c r="UIT678" s="259"/>
      <c r="UIU678" s="259"/>
      <c r="UIV678" s="394"/>
      <c r="UIW678" s="394"/>
      <c r="UIX678" s="270"/>
      <c r="UIY678" s="263"/>
      <c r="UIZ678" s="271"/>
      <c r="UJA678" s="271"/>
      <c r="UJB678" s="271"/>
      <c r="UJC678" s="271"/>
      <c r="UJD678" s="271"/>
      <c r="UJE678" s="395"/>
      <c r="UJF678" s="259"/>
      <c r="UJG678" s="259"/>
      <c r="UJH678" s="394"/>
      <c r="UJI678" s="394"/>
      <c r="UJJ678" s="270"/>
      <c r="UJK678" s="263"/>
      <c r="UJL678" s="271"/>
      <c r="UJM678" s="271"/>
      <c r="UJN678" s="271"/>
      <c r="UJO678" s="271"/>
      <c r="UJP678" s="271"/>
      <c r="UJQ678" s="395"/>
      <c r="UJR678" s="259"/>
      <c r="UJS678" s="259"/>
      <c r="UJT678" s="394"/>
      <c r="UJU678" s="394"/>
      <c r="UJV678" s="270"/>
      <c r="UJW678" s="263"/>
      <c r="UJX678" s="271"/>
      <c r="UJY678" s="271"/>
      <c r="UJZ678" s="271"/>
      <c r="UKA678" s="271"/>
      <c r="UKB678" s="271"/>
      <c r="UKC678" s="395"/>
      <c r="UKD678" s="259"/>
      <c r="UKE678" s="259"/>
      <c r="UKF678" s="394"/>
      <c r="UKG678" s="394"/>
      <c r="UKH678" s="270"/>
      <c r="UKI678" s="263"/>
      <c r="UKJ678" s="271"/>
      <c r="UKK678" s="271"/>
      <c r="UKL678" s="271"/>
      <c r="UKM678" s="271"/>
      <c r="UKN678" s="271"/>
      <c r="UKO678" s="395"/>
      <c r="UKP678" s="259"/>
      <c r="UKQ678" s="259"/>
      <c r="UKR678" s="394"/>
      <c r="UKS678" s="394"/>
      <c r="UKT678" s="270"/>
      <c r="UKU678" s="263"/>
      <c r="UKV678" s="271"/>
      <c r="UKW678" s="271"/>
      <c r="UKX678" s="271"/>
      <c r="UKY678" s="271"/>
      <c r="UKZ678" s="271"/>
      <c r="ULA678" s="395"/>
      <c r="ULB678" s="259"/>
      <c r="ULC678" s="259"/>
      <c r="ULD678" s="394"/>
      <c r="ULE678" s="394"/>
      <c r="ULF678" s="270"/>
      <c r="ULG678" s="263"/>
      <c r="ULH678" s="271"/>
      <c r="ULI678" s="271"/>
      <c r="ULJ678" s="271"/>
      <c r="ULK678" s="271"/>
      <c r="ULL678" s="271"/>
      <c r="ULM678" s="395"/>
      <c r="ULN678" s="259"/>
      <c r="ULO678" s="259"/>
      <c r="ULP678" s="394"/>
      <c r="ULQ678" s="394"/>
      <c r="ULR678" s="270"/>
      <c r="ULS678" s="263"/>
      <c r="ULT678" s="271"/>
      <c r="ULU678" s="271"/>
      <c r="ULV678" s="271"/>
      <c r="ULW678" s="271"/>
      <c r="ULX678" s="271"/>
      <c r="ULY678" s="395"/>
      <c r="ULZ678" s="259"/>
      <c r="UMA678" s="259"/>
      <c r="UMB678" s="394"/>
      <c r="UMC678" s="394"/>
      <c r="UMD678" s="270"/>
      <c r="UME678" s="263"/>
      <c r="UMF678" s="271"/>
      <c r="UMG678" s="271"/>
      <c r="UMH678" s="271"/>
      <c r="UMI678" s="271"/>
      <c r="UMJ678" s="271"/>
      <c r="UMK678" s="395"/>
      <c r="UML678" s="259"/>
      <c r="UMM678" s="259"/>
      <c r="UMN678" s="394"/>
      <c r="UMO678" s="394"/>
      <c r="UMP678" s="270"/>
      <c r="UMQ678" s="263"/>
      <c r="UMR678" s="271"/>
      <c r="UMS678" s="271"/>
      <c r="UMT678" s="271"/>
      <c r="UMU678" s="271"/>
      <c r="UMV678" s="271"/>
      <c r="UMW678" s="395"/>
      <c r="UMX678" s="259"/>
      <c r="UMY678" s="259"/>
      <c r="UMZ678" s="394"/>
      <c r="UNA678" s="394"/>
      <c r="UNB678" s="270"/>
      <c r="UNC678" s="263"/>
      <c r="UND678" s="271"/>
      <c r="UNE678" s="271"/>
      <c r="UNF678" s="271"/>
      <c r="UNG678" s="271"/>
      <c r="UNH678" s="271"/>
      <c r="UNI678" s="395"/>
      <c r="UNJ678" s="259"/>
      <c r="UNK678" s="259"/>
      <c r="UNL678" s="394"/>
      <c r="UNM678" s="394"/>
      <c r="UNN678" s="270"/>
      <c r="UNO678" s="263"/>
      <c r="UNP678" s="271"/>
      <c r="UNQ678" s="271"/>
      <c r="UNR678" s="271"/>
      <c r="UNS678" s="271"/>
      <c r="UNT678" s="271"/>
      <c r="UNU678" s="395"/>
      <c r="UNV678" s="259"/>
      <c r="UNW678" s="259"/>
      <c r="UNX678" s="394"/>
      <c r="UNY678" s="394"/>
      <c r="UNZ678" s="270"/>
      <c r="UOA678" s="263"/>
      <c r="UOB678" s="271"/>
      <c r="UOC678" s="271"/>
      <c r="UOD678" s="271"/>
      <c r="UOE678" s="271"/>
      <c r="UOF678" s="271"/>
      <c r="UOG678" s="395"/>
      <c r="UOH678" s="259"/>
      <c r="UOI678" s="259"/>
      <c r="UOJ678" s="394"/>
      <c r="UOK678" s="394"/>
      <c r="UOL678" s="270"/>
      <c r="UOM678" s="263"/>
      <c r="UON678" s="271"/>
      <c r="UOO678" s="271"/>
      <c r="UOP678" s="271"/>
      <c r="UOQ678" s="271"/>
      <c r="UOR678" s="271"/>
      <c r="UOS678" s="395"/>
      <c r="UOT678" s="259"/>
      <c r="UOU678" s="259"/>
      <c r="UOV678" s="394"/>
      <c r="UOW678" s="394"/>
      <c r="UOX678" s="270"/>
      <c r="UOY678" s="263"/>
      <c r="UOZ678" s="271"/>
      <c r="UPA678" s="271"/>
      <c r="UPB678" s="271"/>
      <c r="UPC678" s="271"/>
      <c r="UPD678" s="271"/>
      <c r="UPE678" s="395"/>
      <c r="UPF678" s="259"/>
      <c r="UPG678" s="259"/>
      <c r="UPH678" s="394"/>
      <c r="UPI678" s="394"/>
      <c r="UPJ678" s="270"/>
      <c r="UPK678" s="263"/>
      <c r="UPL678" s="271"/>
      <c r="UPM678" s="271"/>
      <c r="UPN678" s="271"/>
      <c r="UPO678" s="271"/>
      <c r="UPP678" s="271"/>
      <c r="UPQ678" s="395"/>
      <c r="UPR678" s="259"/>
      <c r="UPS678" s="259"/>
      <c r="UPT678" s="394"/>
      <c r="UPU678" s="394"/>
      <c r="UPV678" s="270"/>
      <c r="UPW678" s="263"/>
      <c r="UPX678" s="271"/>
      <c r="UPY678" s="271"/>
      <c r="UPZ678" s="271"/>
      <c r="UQA678" s="271"/>
      <c r="UQB678" s="271"/>
      <c r="UQC678" s="395"/>
      <c r="UQD678" s="259"/>
      <c r="UQE678" s="259"/>
      <c r="UQF678" s="394"/>
      <c r="UQG678" s="394"/>
      <c r="UQH678" s="270"/>
      <c r="UQI678" s="263"/>
      <c r="UQJ678" s="271"/>
      <c r="UQK678" s="271"/>
      <c r="UQL678" s="271"/>
      <c r="UQM678" s="271"/>
      <c r="UQN678" s="271"/>
      <c r="UQO678" s="395"/>
      <c r="UQP678" s="259"/>
      <c r="UQQ678" s="259"/>
      <c r="UQR678" s="394"/>
      <c r="UQS678" s="394"/>
      <c r="UQT678" s="270"/>
      <c r="UQU678" s="263"/>
      <c r="UQV678" s="271"/>
      <c r="UQW678" s="271"/>
      <c r="UQX678" s="271"/>
      <c r="UQY678" s="271"/>
      <c r="UQZ678" s="271"/>
      <c r="URA678" s="395"/>
      <c r="URB678" s="259"/>
      <c r="URC678" s="259"/>
      <c r="URD678" s="394"/>
      <c r="URE678" s="394"/>
      <c r="URF678" s="270"/>
      <c r="URG678" s="263"/>
      <c r="URH678" s="271"/>
      <c r="URI678" s="271"/>
      <c r="URJ678" s="271"/>
      <c r="URK678" s="271"/>
      <c r="URL678" s="271"/>
      <c r="URM678" s="395"/>
      <c r="URN678" s="259"/>
      <c r="URO678" s="259"/>
      <c r="URP678" s="394"/>
      <c r="URQ678" s="394"/>
      <c r="URR678" s="270"/>
      <c r="URS678" s="263"/>
      <c r="URT678" s="271"/>
      <c r="URU678" s="271"/>
      <c r="URV678" s="271"/>
      <c r="URW678" s="271"/>
      <c r="URX678" s="271"/>
      <c r="URY678" s="395"/>
      <c r="URZ678" s="259"/>
      <c r="USA678" s="259"/>
      <c r="USB678" s="394"/>
      <c r="USC678" s="394"/>
      <c r="USD678" s="270"/>
      <c r="USE678" s="263"/>
      <c r="USF678" s="271"/>
      <c r="USG678" s="271"/>
      <c r="USH678" s="271"/>
      <c r="USI678" s="271"/>
      <c r="USJ678" s="271"/>
      <c r="USK678" s="395"/>
      <c r="USL678" s="259"/>
      <c r="USM678" s="259"/>
      <c r="USN678" s="394"/>
      <c r="USO678" s="394"/>
      <c r="USP678" s="270"/>
      <c r="USQ678" s="263"/>
      <c r="USR678" s="271"/>
      <c r="USS678" s="271"/>
      <c r="UST678" s="271"/>
      <c r="USU678" s="271"/>
      <c r="USV678" s="271"/>
      <c r="USW678" s="395"/>
      <c r="USX678" s="259"/>
      <c r="USY678" s="259"/>
      <c r="USZ678" s="394"/>
      <c r="UTA678" s="394"/>
      <c r="UTB678" s="270"/>
      <c r="UTC678" s="263"/>
      <c r="UTD678" s="271"/>
      <c r="UTE678" s="271"/>
      <c r="UTF678" s="271"/>
      <c r="UTG678" s="271"/>
      <c r="UTH678" s="271"/>
      <c r="UTI678" s="395"/>
      <c r="UTJ678" s="259"/>
      <c r="UTK678" s="259"/>
      <c r="UTL678" s="394"/>
      <c r="UTM678" s="394"/>
      <c r="UTN678" s="270"/>
      <c r="UTO678" s="263"/>
      <c r="UTP678" s="271"/>
      <c r="UTQ678" s="271"/>
      <c r="UTR678" s="271"/>
      <c r="UTS678" s="271"/>
      <c r="UTT678" s="271"/>
      <c r="UTU678" s="395"/>
      <c r="UTV678" s="259"/>
      <c r="UTW678" s="259"/>
      <c r="UTX678" s="394"/>
      <c r="UTY678" s="394"/>
      <c r="UTZ678" s="270"/>
      <c r="UUA678" s="263"/>
      <c r="UUB678" s="271"/>
      <c r="UUC678" s="271"/>
      <c r="UUD678" s="271"/>
      <c r="UUE678" s="271"/>
      <c r="UUF678" s="271"/>
      <c r="UUG678" s="395"/>
      <c r="UUH678" s="259"/>
      <c r="UUI678" s="259"/>
      <c r="UUJ678" s="394"/>
      <c r="UUK678" s="394"/>
      <c r="UUL678" s="270"/>
      <c r="UUM678" s="263"/>
      <c r="UUN678" s="271"/>
      <c r="UUO678" s="271"/>
      <c r="UUP678" s="271"/>
      <c r="UUQ678" s="271"/>
      <c r="UUR678" s="271"/>
      <c r="UUS678" s="395"/>
      <c r="UUT678" s="259"/>
      <c r="UUU678" s="259"/>
      <c r="UUV678" s="394"/>
      <c r="UUW678" s="394"/>
      <c r="UUX678" s="270"/>
      <c r="UUY678" s="263"/>
      <c r="UUZ678" s="271"/>
      <c r="UVA678" s="271"/>
      <c r="UVB678" s="271"/>
      <c r="UVC678" s="271"/>
      <c r="UVD678" s="271"/>
      <c r="UVE678" s="395"/>
      <c r="UVF678" s="259"/>
      <c r="UVG678" s="259"/>
      <c r="UVH678" s="394"/>
      <c r="UVI678" s="394"/>
      <c r="UVJ678" s="270"/>
      <c r="UVK678" s="263"/>
      <c r="UVL678" s="271"/>
      <c r="UVM678" s="271"/>
      <c r="UVN678" s="271"/>
      <c r="UVO678" s="271"/>
      <c r="UVP678" s="271"/>
      <c r="UVQ678" s="395"/>
      <c r="UVR678" s="259"/>
      <c r="UVS678" s="259"/>
      <c r="UVT678" s="394"/>
      <c r="UVU678" s="394"/>
      <c r="UVV678" s="270"/>
      <c r="UVW678" s="263"/>
      <c r="UVX678" s="271"/>
      <c r="UVY678" s="271"/>
      <c r="UVZ678" s="271"/>
      <c r="UWA678" s="271"/>
      <c r="UWB678" s="271"/>
      <c r="UWC678" s="395"/>
      <c r="UWD678" s="259"/>
      <c r="UWE678" s="259"/>
      <c r="UWF678" s="394"/>
      <c r="UWG678" s="394"/>
      <c r="UWH678" s="270"/>
      <c r="UWI678" s="263"/>
      <c r="UWJ678" s="271"/>
      <c r="UWK678" s="271"/>
      <c r="UWL678" s="271"/>
      <c r="UWM678" s="271"/>
      <c r="UWN678" s="271"/>
      <c r="UWO678" s="395"/>
      <c r="UWP678" s="259"/>
      <c r="UWQ678" s="259"/>
      <c r="UWR678" s="394"/>
      <c r="UWS678" s="394"/>
      <c r="UWT678" s="270"/>
      <c r="UWU678" s="263"/>
      <c r="UWV678" s="271"/>
      <c r="UWW678" s="271"/>
      <c r="UWX678" s="271"/>
      <c r="UWY678" s="271"/>
      <c r="UWZ678" s="271"/>
      <c r="UXA678" s="395"/>
      <c r="UXB678" s="259"/>
      <c r="UXC678" s="259"/>
      <c r="UXD678" s="394"/>
      <c r="UXE678" s="394"/>
      <c r="UXF678" s="270"/>
      <c r="UXG678" s="263"/>
      <c r="UXH678" s="271"/>
      <c r="UXI678" s="271"/>
      <c r="UXJ678" s="271"/>
      <c r="UXK678" s="271"/>
      <c r="UXL678" s="271"/>
      <c r="UXM678" s="395"/>
      <c r="UXN678" s="259"/>
      <c r="UXO678" s="259"/>
      <c r="UXP678" s="394"/>
      <c r="UXQ678" s="394"/>
      <c r="UXR678" s="270"/>
      <c r="UXS678" s="263"/>
      <c r="UXT678" s="271"/>
      <c r="UXU678" s="271"/>
      <c r="UXV678" s="271"/>
      <c r="UXW678" s="271"/>
      <c r="UXX678" s="271"/>
      <c r="UXY678" s="395"/>
      <c r="UXZ678" s="259"/>
      <c r="UYA678" s="259"/>
      <c r="UYB678" s="394"/>
      <c r="UYC678" s="394"/>
      <c r="UYD678" s="270"/>
      <c r="UYE678" s="263"/>
      <c r="UYF678" s="271"/>
      <c r="UYG678" s="271"/>
      <c r="UYH678" s="271"/>
      <c r="UYI678" s="271"/>
      <c r="UYJ678" s="271"/>
      <c r="UYK678" s="395"/>
      <c r="UYL678" s="259"/>
      <c r="UYM678" s="259"/>
      <c r="UYN678" s="394"/>
      <c r="UYO678" s="394"/>
      <c r="UYP678" s="270"/>
      <c r="UYQ678" s="263"/>
      <c r="UYR678" s="271"/>
      <c r="UYS678" s="271"/>
      <c r="UYT678" s="271"/>
      <c r="UYU678" s="271"/>
      <c r="UYV678" s="271"/>
      <c r="UYW678" s="395"/>
      <c r="UYX678" s="259"/>
      <c r="UYY678" s="259"/>
      <c r="UYZ678" s="394"/>
      <c r="UZA678" s="394"/>
      <c r="UZB678" s="270"/>
      <c r="UZC678" s="263"/>
      <c r="UZD678" s="271"/>
      <c r="UZE678" s="271"/>
      <c r="UZF678" s="271"/>
      <c r="UZG678" s="271"/>
      <c r="UZH678" s="271"/>
      <c r="UZI678" s="395"/>
      <c r="UZJ678" s="259"/>
      <c r="UZK678" s="259"/>
      <c r="UZL678" s="394"/>
      <c r="UZM678" s="394"/>
      <c r="UZN678" s="270"/>
      <c r="UZO678" s="263"/>
      <c r="UZP678" s="271"/>
      <c r="UZQ678" s="271"/>
      <c r="UZR678" s="271"/>
      <c r="UZS678" s="271"/>
      <c r="UZT678" s="271"/>
      <c r="UZU678" s="395"/>
      <c r="UZV678" s="259"/>
      <c r="UZW678" s="259"/>
      <c r="UZX678" s="394"/>
      <c r="UZY678" s="394"/>
      <c r="UZZ678" s="270"/>
      <c r="VAA678" s="263"/>
      <c r="VAB678" s="271"/>
      <c r="VAC678" s="271"/>
      <c r="VAD678" s="271"/>
      <c r="VAE678" s="271"/>
      <c r="VAF678" s="271"/>
      <c r="VAG678" s="395"/>
      <c r="VAH678" s="259"/>
      <c r="VAI678" s="259"/>
      <c r="VAJ678" s="394"/>
      <c r="VAK678" s="394"/>
      <c r="VAL678" s="270"/>
      <c r="VAM678" s="263"/>
      <c r="VAN678" s="271"/>
      <c r="VAO678" s="271"/>
      <c r="VAP678" s="271"/>
      <c r="VAQ678" s="271"/>
      <c r="VAR678" s="271"/>
      <c r="VAS678" s="395"/>
      <c r="VAT678" s="259"/>
      <c r="VAU678" s="259"/>
      <c r="VAV678" s="394"/>
      <c r="VAW678" s="394"/>
      <c r="VAX678" s="270"/>
      <c r="VAY678" s="263"/>
      <c r="VAZ678" s="271"/>
      <c r="VBA678" s="271"/>
      <c r="VBB678" s="271"/>
      <c r="VBC678" s="271"/>
      <c r="VBD678" s="271"/>
      <c r="VBE678" s="395"/>
      <c r="VBF678" s="259"/>
      <c r="VBG678" s="259"/>
      <c r="VBH678" s="394"/>
      <c r="VBI678" s="394"/>
      <c r="VBJ678" s="270"/>
      <c r="VBK678" s="263"/>
      <c r="VBL678" s="271"/>
      <c r="VBM678" s="271"/>
      <c r="VBN678" s="271"/>
      <c r="VBO678" s="271"/>
      <c r="VBP678" s="271"/>
      <c r="VBQ678" s="395"/>
      <c r="VBR678" s="259"/>
      <c r="VBS678" s="259"/>
      <c r="VBT678" s="394"/>
      <c r="VBU678" s="394"/>
      <c r="VBV678" s="270"/>
      <c r="VBW678" s="263"/>
      <c r="VBX678" s="271"/>
      <c r="VBY678" s="271"/>
      <c r="VBZ678" s="271"/>
      <c r="VCA678" s="271"/>
      <c r="VCB678" s="271"/>
      <c r="VCC678" s="395"/>
      <c r="VCD678" s="259"/>
      <c r="VCE678" s="259"/>
      <c r="VCF678" s="394"/>
      <c r="VCG678" s="394"/>
      <c r="VCH678" s="270"/>
      <c r="VCI678" s="263"/>
      <c r="VCJ678" s="271"/>
      <c r="VCK678" s="271"/>
      <c r="VCL678" s="271"/>
      <c r="VCM678" s="271"/>
      <c r="VCN678" s="271"/>
      <c r="VCO678" s="395"/>
      <c r="VCP678" s="259"/>
      <c r="VCQ678" s="259"/>
      <c r="VCR678" s="394"/>
      <c r="VCS678" s="394"/>
      <c r="VCT678" s="270"/>
      <c r="VCU678" s="263"/>
      <c r="VCV678" s="271"/>
      <c r="VCW678" s="271"/>
      <c r="VCX678" s="271"/>
      <c r="VCY678" s="271"/>
      <c r="VCZ678" s="271"/>
      <c r="VDA678" s="395"/>
      <c r="VDB678" s="259"/>
      <c r="VDC678" s="259"/>
      <c r="VDD678" s="394"/>
      <c r="VDE678" s="394"/>
      <c r="VDF678" s="270"/>
      <c r="VDG678" s="263"/>
      <c r="VDH678" s="271"/>
      <c r="VDI678" s="271"/>
      <c r="VDJ678" s="271"/>
      <c r="VDK678" s="271"/>
      <c r="VDL678" s="271"/>
      <c r="VDM678" s="395"/>
      <c r="VDN678" s="259"/>
      <c r="VDO678" s="259"/>
      <c r="VDP678" s="394"/>
      <c r="VDQ678" s="394"/>
      <c r="VDR678" s="270"/>
      <c r="VDS678" s="263"/>
      <c r="VDT678" s="271"/>
      <c r="VDU678" s="271"/>
      <c r="VDV678" s="271"/>
      <c r="VDW678" s="271"/>
      <c r="VDX678" s="271"/>
      <c r="VDY678" s="395"/>
      <c r="VDZ678" s="259"/>
      <c r="VEA678" s="259"/>
      <c r="VEB678" s="394"/>
      <c r="VEC678" s="394"/>
      <c r="VED678" s="270"/>
      <c r="VEE678" s="263"/>
      <c r="VEF678" s="271"/>
      <c r="VEG678" s="271"/>
      <c r="VEH678" s="271"/>
      <c r="VEI678" s="271"/>
      <c r="VEJ678" s="271"/>
      <c r="VEK678" s="395"/>
      <c r="VEL678" s="259"/>
      <c r="VEM678" s="259"/>
      <c r="VEN678" s="394"/>
      <c r="VEO678" s="394"/>
      <c r="VEP678" s="270"/>
      <c r="VEQ678" s="263"/>
      <c r="VER678" s="271"/>
      <c r="VES678" s="271"/>
      <c r="VET678" s="271"/>
      <c r="VEU678" s="271"/>
      <c r="VEV678" s="271"/>
      <c r="VEW678" s="395"/>
      <c r="VEX678" s="259"/>
      <c r="VEY678" s="259"/>
      <c r="VEZ678" s="394"/>
      <c r="VFA678" s="394"/>
      <c r="VFB678" s="270"/>
      <c r="VFC678" s="263"/>
      <c r="VFD678" s="271"/>
      <c r="VFE678" s="271"/>
      <c r="VFF678" s="271"/>
      <c r="VFG678" s="271"/>
      <c r="VFH678" s="271"/>
      <c r="VFI678" s="395"/>
      <c r="VFJ678" s="259"/>
      <c r="VFK678" s="259"/>
      <c r="VFL678" s="394"/>
      <c r="VFM678" s="394"/>
      <c r="VFN678" s="270"/>
      <c r="VFO678" s="263"/>
      <c r="VFP678" s="271"/>
      <c r="VFQ678" s="271"/>
      <c r="VFR678" s="271"/>
      <c r="VFS678" s="271"/>
      <c r="VFT678" s="271"/>
      <c r="VFU678" s="395"/>
      <c r="VFV678" s="259"/>
      <c r="VFW678" s="259"/>
      <c r="VFX678" s="394"/>
      <c r="VFY678" s="394"/>
      <c r="VFZ678" s="270"/>
      <c r="VGA678" s="263"/>
      <c r="VGB678" s="271"/>
      <c r="VGC678" s="271"/>
      <c r="VGD678" s="271"/>
      <c r="VGE678" s="271"/>
      <c r="VGF678" s="271"/>
      <c r="VGG678" s="395"/>
      <c r="VGH678" s="259"/>
      <c r="VGI678" s="259"/>
      <c r="VGJ678" s="394"/>
      <c r="VGK678" s="394"/>
      <c r="VGL678" s="270"/>
      <c r="VGM678" s="263"/>
      <c r="VGN678" s="271"/>
      <c r="VGO678" s="271"/>
      <c r="VGP678" s="271"/>
      <c r="VGQ678" s="271"/>
      <c r="VGR678" s="271"/>
      <c r="VGS678" s="395"/>
      <c r="VGT678" s="259"/>
      <c r="VGU678" s="259"/>
      <c r="VGV678" s="394"/>
      <c r="VGW678" s="394"/>
      <c r="VGX678" s="270"/>
      <c r="VGY678" s="263"/>
      <c r="VGZ678" s="271"/>
      <c r="VHA678" s="271"/>
      <c r="VHB678" s="271"/>
      <c r="VHC678" s="271"/>
      <c r="VHD678" s="271"/>
      <c r="VHE678" s="395"/>
      <c r="VHF678" s="259"/>
      <c r="VHG678" s="259"/>
      <c r="VHH678" s="394"/>
      <c r="VHI678" s="394"/>
      <c r="VHJ678" s="270"/>
      <c r="VHK678" s="263"/>
      <c r="VHL678" s="271"/>
      <c r="VHM678" s="271"/>
      <c r="VHN678" s="271"/>
      <c r="VHO678" s="271"/>
      <c r="VHP678" s="271"/>
      <c r="VHQ678" s="395"/>
      <c r="VHR678" s="259"/>
      <c r="VHS678" s="259"/>
      <c r="VHT678" s="394"/>
      <c r="VHU678" s="394"/>
      <c r="VHV678" s="270"/>
      <c r="VHW678" s="263"/>
      <c r="VHX678" s="271"/>
      <c r="VHY678" s="271"/>
      <c r="VHZ678" s="271"/>
      <c r="VIA678" s="271"/>
      <c r="VIB678" s="271"/>
      <c r="VIC678" s="395"/>
      <c r="VID678" s="259"/>
      <c r="VIE678" s="259"/>
      <c r="VIF678" s="394"/>
      <c r="VIG678" s="394"/>
      <c r="VIH678" s="270"/>
      <c r="VII678" s="263"/>
      <c r="VIJ678" s="271"/>
      <c r="VIK678" s="271"/>
      <c r="VIL678" s="271"/>
      <c r="VIM678" s="271"/>
      <c r="VIN678" s="271"/>
      <c r="VIO678" s="395"/>
      <c r="VIP678" s="259"/>
      <c r="VIQ678" s="259"/>
      <c r="VIR678" s="394"/>
      <c r="VIS678" s="394"/>
      <c r="VIT678" s="270"/>
      <c r="VIU678" s="263"/>
      <c r="VIV678" s="271"/>
      <c r="VIW678" s="271"/>
      <c r="VIX678" s="271"/>
      <c r="VIY678" s="271"/>
      <c r="VIZ678" s="271"/>
      <c r="VJA678" s="395"/>
      <c r="VJB678" s="259"/>
      <c r="VJC678" s="259"/>
      <c r="VJD678" s="394"/>
      <c r="VJE678" s="394"/>
      <c r="VJF678" s="270"/>
      <c r="VJG678" s="263"/>
      <c r="VJH678" s="271"/>
      <c r="VJI678" s="271"/>
      <c r="VJJ678" s="271"/>
      <c r="VJK678" s="271"/>
      <c r="VJL678" s="271"/>
      <c r="VJM678" s="395"/>
      <c r="VJN678" s="259"/>
      <c r="VJO678" s="259"/>
      <c r="VJP678" s="394"/>
      <c r="VJQ678" s="394"/>
      <c r="VJR678" s="270"/>
      <c r="VJS678" s="263"/>
      <c r="VJT678" s="271"/>
      <c r="VJU678" s="271"/>
      <c r="VJV678" s="271"/>
      <c r="VJW678" s="271"/>
      <c r="VJX678" s="271"/>
      <c r="VJY678" s="395"/>
      <c r="VJZ678" s="259"/>
      <c r="VKA678" s="259"/>
      <c r="VKB678" s="394"/>
      <c r="VKC678" s="394"/>
      <c r="VKD678" s="270"/>
      <c r="VKE678" s="263"/>
      <c r="VKF678" s="271"/>
      <c r="VKG678" s="271"/>
      <c r="VKH678" s="271"/>
      <c r="VKI678" s="271"/>
      <c r="VKJ678" s="271"/>
      <c r="VKK678" s="395"/>
      <c r="VKL678" s="259"/>
      <c r="VKM678" s="259"/>
      <c r="VKN678" s="394"/>
      <c r="VKO678" s="394"/>
      <c r="VKP678" s="270"/>
      <c r="VKQ678" s="263"/>
      <c r="VKR678" s="271"/>
      <c r="VKS678" s="271"/>
      <c r="VKT678" s="271"/>
      <c r="VKU678" s="271"/>
      <c r="VKV678" s="271"/>
      <c r="VKW678" s="395"/>
      <c r="VKX678" s="259"/>
      <c r="VKY678" s="259"/>
      <c r="VKZ678" s="394"/>
      <c r="VLA678" s="394"/>
      <c r="VLB678" s="270"/>
      <c r="VLC678" s="263"/>
      <c r="VLD678" s="271"/>
      <c r="VLE678" s="271"/>
      <c r="VLF678" s="271"/>
      <c r="VLG678" s="271"/>
      <c r="VLH678" s="271"/>
      <c r="VLI678" s="395"/>
      <c r="VLJ678" s="259"/>
      <c r="VLK678" s="259"/>
      <c r="VLL678" s="394"/>
      <c r="VLM678" s="394"/>
      <c r="VLN678" s="270"/>
      <c r="VLO678" s="263"/>
      <c r="VLP678" s="271"/>
      <c r="VLQ678" s="271"/>
      <c r="VLR678" s="271"/>
      <c r="VLS678" s="271"/>
      <c r="VLT678" s="271"/>
      <c r="VLU678" s="395"/>
      <c r="VLV678" s="259"/>
      <c r="VLW678" s="259"/>
      <c r="VLX678" s="394"/>
      <c r="VLY678" s="394"/>
      <c r="VLZ678" s="270"/>
      <c r="VMA678" s="263"/>
      <c r="VMB678" s="271"/>
      <c r="VMC678" s="271"/>
      <c r="VMD678" s="271"/>
      <c r="VME678" s="271"/>
      <c r="VMF678" s="271"/>
      <c r="VMG678" s="395"/>
      <c r="VMH678" s="259"/>
      <c r="VMI678" s="259"/>
      <c r="VMJ678" s="394"/>
      <c r="VMK678" s="394"/>
      <c r="VML678" s="270"/>
      <c r="VMM678" s="263"/>
      <c r="VMN678" s="271"/>
      <c r="VMO678" s="271"/>
      <c r="VMP678" s="271"/>
      <c r="VMQ678" s="271"/>
      <c r="VMR678" s="271"/>
      <c r="VMS678" s="395"/>
      <c r="VMT678" s="259"/>
      <c r="VMU678" s="259"/>
      <c r="VMV678" s="394"/>
      <c r="VMW678" s="394"/>
      <c r="VMX678" s="270"/>
      <c r="VMY678" s="263"/>
      <c r="VMZ678" s="271"/>
      <c r="VNA678" s="271"/>
      <c r="VNB678" s="271"/>
      <c r="VNC678" s="271"/>
      <c r="VND678" s="271"/>
      <c r="VNE678" s="395"/>
      <c r="VNF678" s="259"/>
      <c r="VNG678" s="259"/>
      <c r="VNH678" s="394"/>
      <c r="VNI678" s="394"/>
      <c r="VNJ678" s="270"/>
      <c r="VNK678" s="263"/>
      <c r="VNL678" s="271"/>
      <c r="VNM678" s="271"/>
      <c r="VNN678" s="271"/>
      <c r="VNO678" s="271"/>
      <c r="VNP678" s="271"/>
      <c r="VNQ678" s="395"/>
      <c r="VNR678" s="259"/>
      <c r="VNS678" s="259"/>
      <c r="VNT678" s="394"/>
      <c r="VNU678" s="394"/>
      <c r="VNV678" s="270"/>
      <c r="VNW678" s="263"/>
      <c r="VNX678" s="271"/>
      <c r="VNY678" s="271"/>
      <c r="VNZ678" s="271"/>
      <c r="VOA678" s="271"/>
      <c r="VOB678" s="271"/>
      <c r="VOC678" s="395"/>
      <c r="VOD678" s="259"/>
      <c r="VOE678" s="259"/>
      <c r="VOF678" s="394"/>
      <c r="VOG678" s="394"/>
      <c r="VOH678" s="270"/>
      <c r="VOI678" s="263"/>
      <c r="VOJ678" s="271"/>
      <c r="VOK678" s="271"/>
      <c r="VOL678" s="271"/>
      <c r="VOM678" s="271"/>
      <c r="VON678" s="271"/>
      <c r="VOO678" s="395"/>
      <c r="VOP678" s="259"/>
      <c r="VOQ678" s="259"/>
      <c r="VOR678" s="394"/>
      <c r="VOS678" s="394"/>
      <c r="VOT678" s="270"/>
      <c r="VOU678" s="263"/>
      <c r="VOV678" s="271"/>
      <c r="VOW678" s="271"/>
      <c r="VOX678" s="271"/>
      <c r="VOY678" s="271"/>
      <c r="VOZ678" s="271"/>
      <c r="VPA678" s="395"/>
      <c r="VPB678" s="259"/>
      <c r="VPC678" s="259"/>
      <c r="VPD678" s="394"/>
      <c r="VPE678" s="394"/>
      <c r="VPF678" s="270"/>
      <c r="VPG678" s="263"/>
      <c r="VPH678" s="271"/>
      <c r="VPI678" s="271"/>
      <c r="VPJ678" s="271"/>
      <c r="VPK678" s="271"/>
      <c r="VPL678" s="271"/>
      <c r="VPM678" s="395"/>
      <c r="VPN678" s="259"/>
      <c r="VPO678" s="259"/>
      <c r="VPP678" s="394"/>
      <c r="VPQ678" s="394"/>
      <c r="VPR678" s="270"/>
      <c r="VPS678" s="263"/>
      <c r="VPT678" s="271"/>
      <c r="VPU678" s="271"/>
      <c r="VPV678" s="271"/>
      <c r="VPW678" s="271"/>
      <c r="VPX678" s="271"/>
      <c r="VPY678" s="395"/>
      <c r="VPZ678" s="259"/>
      <c r="VQA678" s="259"/>
      <c r="VQB678" s="394"/>
      <c r="VQC678" s="394"/>
      <c r="VQD678" s="270"/>
      <c r="VQE678" s="263"/>
      <c r="VQF678" s="271"/>
      <c r="VQG678" s="271"/>
      <c r="VQH678" s="271"/>
      <c r="VQI678" s="271"/>
      <c r="VQJ678" s="271"/>
      <c r="VQK678" s="395"/>
      <c r="VQL678" s="259"/>
      <c r="VQM678" s="259"/>
      <c r="VQN678" s="394"/>
      <c r="VQO678" s="394"/>
      <c r="VQP678" s="270"/>
      <c r="VQQ678" s="263"/>
      <c r="VQR678" s="271"/>
      <c r="VQS678" s="271"/>
      <c r="VQT678" s="271"/>
      <c r="VQU678" s="271"/>
      <c r="VQV678" s="271"/>
      <c r="VQW678" s="395"/>
      <c r="VQX678" s="259"/>
      <c r="VQY678" s="259"/>
      <c r="VQZ678" s="394"/>
      <c r="VRA678" s="394"/>
      <c r="VRB678" s="270"/>
      <c r="VRC678" s="263"/>
      <c r="VRD678" s="271"/>
      <c r="VRE678" s="271"/>
      <c r="VRF678" s="271"/>
      <c r="VRG678" s="271"/>
      <c r="VRH678" s="271"/>
      <c r="VRI678" s="395"/>
      <c r="VRJ678" s="259"/>
      <c r="VRK678" s="259"/>
      <c r="VRL678" s="394"/>
      <c r="VRM678" s="394"/>
      <c r="VRN678" s="270"/>
      <c r="VRO678" s="263"/>
      <c r="VRP678" s="271"/>
      <c r="VRQ678" s="271"/>
      <c r="VRR678" s="271"/>
      <c r="VRS678" s="271"/>
      <c r="VRT678" s="271"/>
      <c r="VRU678" s="395"/>
      <c r="VRV678" s="259"/>
      <c r="VRW678" s="259"/>
      <c r="VRX678" s="394"/>
      <c r="VRY678" s="394"/>
      <c r="VRZ678" s="270"/>
      <c r="VSA678" s="263"/>
      <c r="VSB678" s="271"/>
      <c r="VSC678" s="271"/>
      <c r="VSD678" s="271"/>
      <c r="VSE678" s="271"/>
      <c r="VSF678" s="271"/>
      <c r="VSG678" s="395"/>
      <c r="VSH678" s="259"/>
      <c r="VSI678" s="259"/>
      <c r="VSJ678" s="394"/>
      <c r="VSK678" s="394"/>
      <c r="VSL678" s="270"/>
      <c r="VSM678" s="263"/>
      <c r="VSN678" s="271"/>
      <c r="VSO678" s="271"/>
      <c r="VSP678" s="271"/>
      <c r="VSQ678" s="271"/>
      <c r="VSR678" s="271"/>
      <c r="VSS678" s="395"/>
      <c r="VST678" s="259"/>
      <c r="VSU678" s="259"/>
      <c r="VSV678" s="394"/>
      <c r="VSW678" s="394"/>
      <c r="VSX678" s="270"/>
      <c r="VSY678" s="263"/>
      <c r="VSZ678" s="271"/>
      <c r="VTA678" s="271"/>
      <c r="VTB678" s="271"/>
      <c r="VTC678" s="271"/>
      <c r="VTD678" s="271"/>
      <c r="VTE678" s="395"/>
      <c r="VTF678" s="259"/>
      <c r="VTG678" s="259"/>
      <c r="VTH678" s="394"/>
      <c r="VTI678" s="394"/>
      <c r="VTJ678" s="270"/>
      <c r="VTK678" s="263"/>
      <c r="VTL678" s="271"/>
      <c r="VTM678" s="271"/>
      <c r="VTN678" s="271"/>
      <c r="VTO678" s="271"/>
      <c r="VTP678" s="271"/>
      <c r="VTQ678" s="395"/>
      <c r="VTR678" s="259"/>
      <c r="VTS678" s="259"/>
      <c r="VTT678" s="394"/>
      <c r="VTU678" s="394"/>
      <c r="VTV678" s="270"/>
      <c r="VTW678" s="263"/>
      <c r="VTX678" s="271"/>
      <c r="VTY678" s="271"/>
      <c r="VTZ678" s="271"/>
      <c r="VUA678" s="271"/>
      <c r="VUB678" s="271"/>
      <c r="VUC678" s="395"/>
      <c r="VUD678" s="259"/>
      <c r="VUE678" s="259"/>
      <c r="VUF678" s="394"/>
      <c r="VUG678" s="394"/>
      <c r="VUH678" s="270"/>
      <c r="VUI678" s="263"/>
      <c r="VUJ678" s="271"/>
      <c r="VUK678" s="271"/>
      <c r="VUL678" s="271"/>
      <c r="VUM678" s="271"/>
      <c r="VUN678" s="271"/>
      <c r="VUO678" s="395"/>
      <c r="VUP678" s="259"/>
      <c r="VUQ678" s="259"/>
      <c r="VUR678" s="394"/>
      <c r="VUS678" s="394"/>
      <c r="VUT678" s="270"/>
      <c r="VUU678" s="263"/>
      <c r="VUV678" s="271"/>
      <c r="VUW678" s="271"/>
      <c r="VUX678" s="271"/>
      <c r="VUY678" s="271"/>
      <c r="VUZ678" s="271"/>
      <c r="VVA678" s="395"/>
      <c r="VVB678" s="259"/>
      <c r="VVC678" s="259"/>
      <c r="VVD678" s="394"/>
      <c r="VVE678" s="394"/>
      <c r="VVF678" s="270"/>
      <c r="VVG678" s="263"/>
      <c r="VVH678" s="271"/>
      <c r="VVI678" s="271"/>
      <c r="VVJ678" s="271"/>
      <c r="VVK678" s="271"/>
      <c r="VVL678" s="271"/>
      <c r="VVM678" s="395"/>
      <c r="VVN678" s="259"/>
      <c r="VVO678" s="259"/>
      <c r="VVP678" s="394"/>
      <c r="VVQ678" s="394"/>
      <c r="VVR678" s="270"/>
      <c r="VVS678" s="263"/>
      <c r="VVT678" s="271"/>
      <c r="VVU678" s="271"/>
      <c r="VVV678" s="271"/>
      <c r="VVW678" s="271"/>
      <c r="VVX678" s="271"/>
      <c r="VVY678" s="395"/>
      <c r="VVZ678" s="259"/>
      <c r="VWA678" s="259"/>
      <c r="VWB678" s="394"/>
      <c r="VWC678" s="394"/>
      <c r="VWD678" s="270"/>
      <c r="VWE678" s="263"/>
      <c r="VWF678" s="271"/>
      <c r="VWG678" s="271"/>
      <c r="VWH678" s="271"/>
      <c r="VWI678" s="271"/>
      <c r="VWJ678" s="271"/>
      <c r="VWK678" s="395"/>
      <c r="VWL678" s="259"/>
      <c r="VWM678" s="259"/>
      <c r="VWN678" s="394"/>
      <c r="VWO678" s="394"/>
      <c r="VWP678" s="270"/>
      <c r="VWQ678" s="263"/>
      <c r="VWR678" s="271"/>
      <c r="VWS678" s="271"/>
      <c r="VWT678" s="271"/>
      <c r="VWU678" s="271"/>
      <c r="VWV678" s="271"/>
      <c r="VWW678" s="395"/>
      <c r="VWX678" s="259"/>
      <c r="VWY678" s="259"/>
      <c r="VWZ678" s="394"/>
      <c r="VXA678" s="394"/>
      <c r="VXB678" s="270"/>
      <c r="VXC678" s="263"/>
      <c r="VXD678" s="271"/>
      <c r="VXE678" s="271"/>
      <c r="VXF678" s="271"/>
      <c r="VXG678" s="271"/>
      <c r="VXH678" s="271"/>
      <c r="VXI678" s="395"/>
      <c r="VXJ678" s="259"/>
      <c r="VXK678" s="259"/>
      <c r="VXL678" s="394"/>
      <c r="VXM678" s="394"/>
      <c r="VXN678" s="270"/>
      <c r="VXO678" s="263"/>
      <c r="VXP678" s="271"/>
      <c r="VXQ678" s="271"/>
      <c r="VXR678" s="271"/>
      <c r="VXS678" s="271"/>
      <c r="VXT678" s="271"/>
      <c r="VXU678" s="395"/>
      <c r="VXV678" s="259"/>
      <c r="VXW678" s="259"/>
      <c r="VXX678" s="394"/>
      <c r="VXY678" s="394"/>
      <c r="VXZ678" s="270"/>
      <c r="VYA678" s="263"/>
      <c r="VYB678" s="271"/>
      <c r="VYC678" s="271"/>
      <c r="VYD678" s="271"/>
      <c r="VYE678" s="271"/>
      <c r="VYF678" s="271"/>
      <c r="VYG678" s="395"/>
      <c r="VYH678" s="259"/>
      <c r="VYI678" s="259"/>
      <c r="VYJ678" s="394"/>
      <c r="VYK678" s="394"/>
      <c r="VYL678" s="270"/>
      <c r="VYM678" s="263"/>
      <c r="VYN678" s="271"/>
      <c r="VYO678" s="271"/>
      <c r="VYP678" s="271"/>
      <c r="VYQ678" s="271"/>
      <c r="VYR678" s="271"/>
      <c r="VYS678" s="395"/>
      <c r="VYT678" s="259"/>
      <c r="VYU678" s="259"/>
      <c r="VYV678" s="394"/>
      <c r="VYW678" s="394"/>
      <c r="VYX678" s="270"/>
      <c r="VYY678" s="263"/>
      <c r="VYZ678" s="271"/>
      <c r="VZA678" s="271"/>
      <c r="VZB678" s="271"/>
      <c r="VZC678" s="271"/>
      <c r="VZD678" s="271"/>
      <c r="VZE678" s="395"/>
      <c r="VZF678" s="259"/>
      <c r="VZG678" s="259"/>
      <c r="VZH678" s="394"/>
      <c r="VZI678" s="394"/>
      <c r="VZJ678" s="270"/>
      <c r="VZK678" s="263"/>
      <c r="VZL678" s="271"/>
      <c r="VZM678" s="271"/>
      <c r="VZN678" s="271"/>
      <c r="VZO678" s="271"/>
      <c r="VZP678" s="271"/>
      <c r="VZQ678" s="395"/>
      <c r="VZR678" s="259"/>
      <c r="VZS678" s="259"/>
      <c r="VZT678" s="394"/>
      <c r="VZU678" s="394"/>
      <c r="VZV678" s="270"/>
      <c r="VZW678" s="263"/>
      <c r="VZX678" s="271"/>
      <c r="VZY678" s="271"/>
      <c r="VZZ678" s="271"/>
      <c r="WAA678" s="271"/>
      <c r="WAB678" s="271"/>
      <c r="WAC678" s="395"/>
      <c r="WAD678" s="259"/>
      <c r="WAE678" s="259"/>
      <c r="WAF678" s="394"/>
      <c r="WAG678" s="394"/>
      <c r="WAH678" s="270"/>
      <c r="WAI678" s="263"/>
      <c r="WAJ678" s="271"/>
      <c r="WAK678" s="271"/>
      <c r="WAL678" s="271"/>
      <c r="WAM678" s="271"/>
      <c r="WAN678" s="271"/>
      <c r="WAO678" s="395"/>
      <c r="WAP678" s="259"/>
      <c r="WAQ678" s="259"/>
      <c r="WAR678" s="394"/>
      <c r="WAS678" s="394"/>
      <c r="WAT678" s="270"/>
      <c r="WAU678" s="263"/>
      <c r="WAV678" s="271"/>
      <c r="WAW678" s="271"/>
      <c r="WAX678" s="271"/>
      <c r="WAY678" s="271"/>
      <c r="WAZ678" s="271"/>
      <c r="WBA678" s="395"/>
      <c r="WBB678" s="259"/>
      <c r="WBC678" s="259"/>
      <c r="WBD678" s="394"/>
      <c r="WBE678" s="394"/>
      <c r="WBF678" s="270"/>
      <c r="WBG678" s="263"/>
      <c r="WBH678" s="271"/>
      <c r="WBI678" s="271"/>
      <c r="WBJ678" s="271"/>
      <c r="WBK678" s="271"/>
      <c r="WBL678" s="271"/>
      <c r="WBM678" s="395"/>
      <c r="WBN678" s="259"/>
      <c r="WBO678" s="259"/>
      <c r="WBP678" s="394"/>
      <c r="WBQ678" s="394"/>
      <c r="WBR678" s="270"/>
      <c r="WBS678" s="263"/>
      <c r="WBT678" s="271"/>
      <c r="WBU678" s="271"/>
      <c r="WBV678" s="271"/>
      <c r="WBW678" s="271"/>
      <c r="WBX678" s="271"/>
      <c r="WBY678" s="395"/>
      <c r="WBZ678" s="259"/>
      <c r="WCA678" s="259"/>
      <c r="WCB678" s="394"/>
      <c r="WCC678" s="394"/>
      <c r="WCD678" s="270"/>
      <c r="WCE678" s="263"/>
      <c r="WCF678" s="271"/>
      <c r="WCG678" s="271"/>
      <c r="WCH678" s="271"/>
      <c r="WCI678" s="271"/>
      <c r="WCJ678" s="271"/>
      <c r="WCK678" s="395"/>
      <c r="WCL678" s="259"/>
      <c r="WCM678" s="259"/>
      <c r="WCN678" s="394"/>
      <c r="WCO678" s="394"/>
      <c r="WCP678" s="270"/>
      <c r="WCQ678" s="263"/>
      <c r="WCR678" s="271"/>
      <c r="WCS678" s="271"/>
      <c r="WCT678" s="271"/>
      <c r="WCU678" s="271"/>
      <c r="WCV678" s="271"/>
      <c r="WCW678" s="395"/>
      <c r="WCX678" s="259"/>
      <c r="WCY678" s="259"/>
      <c r="WCZ678" s="394"/>
      <c r="WDA678" s="394"/>
      <c r="WDB678" s="270"/>
      <c r="WDC678" s="263"/>
      <c r="WDD678" s="271"/>
      <c r="WDE678" s="271"/>
      <c r="WDF678" s="271"/>
      <c r="WDG678" s="271"/>
      <c r="WDH678" s="271"/>
      <c r="WDI678" s="395"/>
      <c r="WDJ678" s="259"/>
      <c r="WDK678" s="259"/>
      <c r="WDL678" s="394"/>
      <c r="WDM678" s="394"/>
      <c r="WDN678" s="270"/>
      <c r="WDO678" s="263"/>
      <c r="WDP678" s="271"/>
      <c r="WDQ678" s="271"/>
      <c r="WDR678" s="271"/>
      <c r="WDS678" s="271"/>
      <c r="WDT678" s="271"/>
      <c r="WDU678" s="395"/>
      <c r="WDV678" s="259"/>
      <c r="WDW678" s="259"/>
      <c r="WDX678" s="394"/>
      <c r="WDY678" s="394"/>
      <c r="WDZ678" s="270"/>
      <c r="WEA678" s="263"/>
      <c r="WEB678" s="271"/>
      <c r="WEC678" s="271"/>
      <c r="WED678" s="271"/>
      <c r="WEE678" s="271"/>
      <c r="WEF678" s="271"/>
      <c r="WEG678" s="395"/>
      <c r="WEH678" s="259"/>
      <c r="WEI678" s="259"/>
      <c r="WEJ678" s="394"/>
      <c r="WEK678" s="394"/>
      <c r="WEL678" s="270"/>
      <c r="WEM678" s="263"/>
      <c r="WEN678" s="271"/>
      <c r="WEO678" s="271"/>
      <c r="WEP678" s="271"/>
      <c r="WEQ678" s="271"/>
      <c r="WER678" s="271"/>
      <c r="WES678" s="395"/>
      <c r="WET678" s="259"/>
      <c r="WEU678" s="259"/>
      <c r="WEV678" s="394"/>
      <c r="WEW678" s="394"/>
      <c r="WEX678" s="270"/>
      <c r="WEY678" s="263"/>
      <c r="WEZ678" s="271"/>
      <c r="WFA678" s="271"/>
      <c r="WFB678" s="271"/>
      <c r="WFC678" s="271"/>
      <c r="WFD678" s="271"/>
      <c r="WFE678" s="395"/>
      <c r="WFF678" s="259"/>
      <c r="WFG678" s="259"/>
      <c r="WFH678" s="394"/>
      <c r="WFI678" s="394"/>
      <c r="WFJ678" s="270"/>
      <c r="WFK678" s="263"/>
      <c r="WFL678" s="271"/>
      <c r="WFM678" s="271"/>
      <c r="WFN678" s="271"/>
      <c r="WFO678" s="271"/>
      <c r="WFP678" s="271"/>
      <c r="WFQ678" s="395"/>
      <c r="WFR678" s="259"/>
      <c r="WFS678" s="259"/>
      <c r="WFT678" s="394"/>
      <c r="WFU678" s="394"/>
      <c r="WFV678" s="270"/>
      <c r="WFW678" s="263"/>
      <c r="WFX678" s="271"/>
      <c r="WFY678" s="271"/>
      <c r="WFZ678" s="271"/>
      <c r="WGA678" s="271"/>
      <c r="WGB678" s="271"/>
      <c r="WGC678" s="395"/>
      <c r="WGD678" s="259"/>
      <c r="WGE678" s="259"/>
      <c r="WGF678" s="394"/>
      <c r="WGG678" s="394"/>
      <c r="WGH678" s="270"/>
      <c r="WGI678" s="263"/>
      <c r="WGJ678" s="271"/>
      <c r="WGK678" s="271"/>
      <c r="WGL678" s="271"/>
      <c r="WGM678" s="271"/>
      <c r="WGN678" s="271"/>
      <c r="WGO678" s="395"/>
      <c r="WGP678" s="259"/>
      <c r="WGQ678" s="259"/>
      <c r="WGR678" s="394"/>
      <c r="WGS678" s="394"/>
      <c r="WGT678" s="270"/>
      <c r="WGU678" s="263"/>
      <c r="WGV678" s="271"/>
      <c r="WGW678" s="271"/>
      <c r="WGX678" s="271"/>
      <c r="WGY678" s="271"/>
      <c r="WGZ678" s="271"/>
      <c r="WHA678" s="395"/>
      <c r="WHB678" s="259"/>
      <c r="WHC678" s="259"/>
      <c r="WHD678" s="394"/>
      <c r="WHE678" s="394"/>
      <c r="WHF678" s="270"/>
      <c r="WHG678" s="263"/>
      <c r="WHH678" s="271"/>
      <c r="WHI678" s="271"/>
      <c r="WHJ678" s="271"/>
      <c r="WHK678" s="271"/>
      <c r="WHL678" s="271"/>
      <c r="WHM678" s="395"/>
      <c r="WHN678" s="259"/>
      <c r="WHO678" s="259"/>
      <c r="WHP678" s="394"/>
      <c r="WHQ678" s="394"/>
      <c r="WHR678" s="270"/>
      <c r="WHS678" s="263"/>
      <c r="WHT678" s="271"/>
      <c r="WHU678" s="271"/>
      <c r="WHV678" s="271"/>
      <c r="WHW678" s="271"/>
      <c r="WHX678" s="271"/>
      <c r="WHY678" s="395"/>
      <c r="WHZ678" s="259"/>
      <c r="WIA678" s="259"/>
      <c r="WIB678" s="394"/>
      <c r="WIC678" s="394"/>
      <c r="WID678" s="270"/>
      <c r="WIE678" s="263"/>
      <c r="WIF678" s="271"/>
      <c r="WIG678" s="271"/>
      <c r="WIH678" s="271"/>
      <c r="WII678" s="271"/>
      <c r="WIJ678" s="271"/>
      <c r="WIK678" s="395"/>
      <c r="WIL678" s="259"/>
      <c r="WIM678" s="259"/>
      <c r="WIN678" s="394"/>
      <c r="WIO678" s="394"/>
      <c r="WIP678" s="270"/>
      <c r="WIQ678" s="263"/>
      <c r="WIR678" s="271"/>
      <c r="WIS678" s="271"/>
      <c r="WIT678" s="271"/>
      <c r="WIU678" s="271"/>
      <c r="WIV678" s="271"/>
      <c r="WIW678" s="395"/>
      <c r="WIX678" s="259"/>
      <c r="WIY678" s="259"/>
      <c r="WIZ678" s="394"/>
      <c r="WJA678" s="394"/>
      <c r="WJB678" s="270"/>
      <c r="WJC678" s="263"/>
      <c r="WJD678" s="271"/>
      <c r="WJE678" s="271"/>
      <c r="WJF678" s="271"/>
      <c r="WJG678" s="271"/>
      <c r="WJH678" s="271"/>
      <c r="WJI678" s="395"/>
      <c r="WJJ678" s="259"/>
      <c r="WJK678" s="259"/>
      <c r="WJL678" s="394"/>
      <c r="WJM678" s="394"/>
      <c r="WJN678" s="270"/>
      <c r="WJO678" s="263"/>
      <c r="WJP678" s="271"/>
      <c r="WJQ678" s="271"/>
      <c r="WJR678" s="271"/>
      <c r="WJS678" s="271"/>
      <c r="WJT678" s="271"/>
      <c r="WJU678" s="395"/>
      <c r="WJV678" s="259"/>
      <c r="WJW678" s="259"/>
      <c r="WJX678" s="394"/>
      <c r="WJY678" s="394"/>
      <c r="WJZ678" s="270"/>
      <c r="WKA678" s="263"/>
      <c r="WKB678" s="271"/>
      <c r="WKC678" s="271"/>
      <c r="WKD678" s="271"/>
      <c r="WKE678" s="271"/>
      <c r="WKF678" s="271"/>
      <c r="WKG678" s="395"/>
      <c r="WKH678" s="259"/>
      <c r="WKI678" s="259"/>
      <c r="WKJ678" s="394"/>
      <c r="WKK678" s="394"/>
      <c r="WKL678" s="270"/>
      <c r="WKM678" s="263"/>
      <c r="WKN678" s="271"/>
      <c r="WKO678" s="271"/>
      <c r="WKP678" s="271"/>
      <c r="WKQ678" s="271"/>
      <c r="WKR678" s="271"/>
      <c r="WKS678" s="395"/>
      <c r="WKT678" s="259"/>
      <c r="WKU678" s="259"/>
      <c r="WKV678" s="394"/>
      <c r="WKW678" s="394"/>
      <c r="WKX678" s="270"/>
      <c r="WKY678" s="263"/>
      <c r="WKZ678" s="271"/>
      <c r="WLA678" s="271"/>
      <c r="WLB678" s="271"/>
      <c r="WLC678" s="271"/>
      <c r="WLD678" s="271"/>
      <c r="WLE678" s="395"/>
      <c r="WLF678" s="259"/>
      <c r="WLG678" s="259"/>
      <c r="WLH678" s="394"/>
      <c r="WLI678" s="394"/>
      <c r="WLJ678" s="270"/>
      <c r="WLK678" s="263"/>
      <c r="WLL678" s="271"/>
      <c r="WLM678" s="271"/>
      <c r="WLN678" s="271"/>
      <c r="WLO678" s="271"/>
      <c r="WLP678" s="271"/>
      <c r="WLQ678" s="395"/>
      <c r="WLR678" s="259"/>
      <c r="WLS678" s="259"/>
      <c r="WLT678" s="394"/>
      <c r="WLU678" s="394"/>
      <c r="WLV678" s="270"/>
      <c r="WLW678" s="263"/>
      <c r="WLX678" s="271"/>
      <c r="WLY678" s="271"/>
      <c r="WLZ678" s="271"/>
      <c r="WMA678" s="271"/>
      <c r="WMB678" s="271"/>
      <c r="WMC678" s="395"/>
      <c r="WMD678" s="259"/>
      <c r="WME678" s="259"/>
      <c r="WMF678" s="394"/>
      <c r="WMG678" s="394"/>
      <c r="WMH678" s="270"/>
      <c r="WMI678" s="263"/>
      <c r="WMJ678" s="271"/>
      <c r="WMK678" s="271"/>
      <c r="WML678" s="271"/>
      <c r="WMM678" s="271"/>
      <c r="WMN678" s="271"/>
      <c r="WMO678" s="395"/>
      <c r="WMP678" s="259"/>
      <c r="WMQ678" s="259"/>
      <c r="WMR678" s="394"/>
      <c r="WMS678" s="394"/>
      <c r="WMT678" s="270"/>
      <c r="WMU678" s="263"/>
      <c r="WMV678" s="271"/>
      <c r="WMW678" s="271"/>
      <c r="WMX678" s="271"/>
      <c r="WMY678" s="271"/>
      <c r="WMZ678" s="271"/>
      <c r="WNA678" s="395"/>
      <c r="WNB678" s="259"/>
      <c r="WNC678" s="259"/>
      <c r="WND678" s="394"/>
      <c r="WNE678" s="394"/>
      <c r="WNF678" s="270"/>
      <c r="WNG678" s="263"/>
      <c r="WNH678" s="271"/>
      <c r="WNI678" s="271"/>
      <c r="WNJ678" s="271"/>
      <c r="WNK678" s="271"/>
      <c r="WNL678" s="271"/>
      <c r="WNM678" s="395"/>
      <c r="WNN678" s="259"/>
      <c r="WNO678" s="259"/>
      <c r="WNP678" s="394"/>
      <c r="WNQ678" s="394"/>
      <c r="WNR678" s="270"/>
      <c r="WNS678" s="263"/>
      <c r="WNT678" s="271"/>
      <c r="WNU678" s="271"/>
      <c r="WNV678" s="271"/>
      <c r="WNW678" s="271"/>
      <c r="WNX678" s="271"/>
      <c r="WNY678" s="395"/>
      <c r="WNZ678" s="259"/>
      <c r="WOA678" s="259"/>
      <c r="WOB678" s="394"/>
      <c r="WOC678" s="394"/>
      <c r="WOD678" s="270"/>
      <c r="WOE678" s="263"/>
      <c r="WOF678" s="271"/>
      <c r="WOG678" s="271"/>
      <c r="WOH678" s="271"/>
      <c r="WOI678" s="271"/>
      <c r="WOJ678" s="271"/>
      <c r="WOK678" s="395"/>
      <c r="WOL678" s="259"/>
      <c r="WOM678" s="259"/>
      <c r="WON678" s="394"/>
      <c r="WOO678" s="394"/>
      <c r="WOP678" s="270"/>
      <c r="WOQ678" s="263"/>
      <c r="WOR678" s="271"/>
      <c r="WOS678" s="271"/>
      <c r="WOT678" s="271"/>
      <c r="WOU678" s="271"/>
      <c r="WOV678" s="271"/>
      <c r="WOW678" s="395"/>
      <c r="WOX678" s="259"/>
      <c r="WOY678" s="259"/>
      <c r="WOZ678" s="394"/>
      <c r="WPA678" s="394"/>
      <c r="WPB678" s="270"/>
      <c r="WPC678" s="263"/>
      <c r="WPD678" s="271"/>
      <c r="WPE678" s="271"/>
      <c r="WPF678" s="271"/>
      <c r="WPG678" s="271"/>
      <c r="WPH678" s="271"/>
      <c r="WPI678" s="395"/>
      <c r="WPJ678" s="259"/>
      <c r="WPK678" s="259"/>
      <c r="WPL678" s="394"/>
      <c r="WPM678" s="394"/>
      <c r="WPN678" s="270"/>
      <c r="WPO678" s="263"/>
      <c r="WPP678" s="271"/>
      <c r="WPQ678" s="271"/>
      <c r="WPR678" s="271"/>
      <c r="WPS678" s="271"/>
      <c r="WPT678" s="271"/>
      <c r="WPU678" s="395"/>
      <c r="WPV678" s="259"/>
      <c r="WPW678" s="259"/>
      <c r="WPX678" s="394"/>
      <c r="WPY678" s="394"/>
      <c r="WPZ678" s="270"/>
      <c r="WQA678" s="263"/>
      <c r="WQB678" s="271"/>
      <c r="WQC678" s="271"/>
      <c r="WQD678" s="271"/>
      <c r="WQE678" s="271"/>
      <c r="WQF678" s="271"/>
      <c r="WQG678" s="395"/>
      <c r="WQH678" s="259"/>
      <c r="WQI678" s="259"/>
      <c r="WQJ678" s="394"/>
      <c r="WQK678" s="394"/>
      <c r="WQL678" s="270"/>
      <c r="WQM678" s="263"/>
      <c r="WQN678" s="271"/>
      <c r="WQO678" s="271"/>
      <c r="WQP678" s="271"/>
      <c r="WQQ678" s="271"/>
      <c r="WQR678" s="271"/>
      <c r="WQS678" s="395"/>
      <c r="WQT678" s="259"/>
      <c r="WQU678" s="259"/>
      <c r="WQV678" s="394"/>
      <c r="WQW678" s="394"/>
      <c r="WQX678" s="270"/>
      <c r="WQY678" s="263"/>
      <c r="WQZ678" s="271"/>
      <c r="WRA678" s="271"/>
      <c r="WRB678" s="271"/>
      <c r="WRC678" s="271"/>
      <c r="WRD678" s="271"/>
      <c r="WRE678" s="395"/>
      <c r="WRF678" s="259"/>
      <c r="WRG678" s="259"/>
      <c r="WRH678" s="394"/>
      <c r="WRI678" s="394"/>
      <c r="WRJ678" s="270"/>
      <c r="WRK678" s="263"/>
      <c r="WRL678" s="271"/>
      <c r="WRM678" s="271"/>
      <c r="WRN678" s="271"/>
      <c r="WRO678" s="271"/>
      <c r="WRP678" s="271"/>
      <c r="WRQ678" s="395"/>
      <c r="WRR678" s="259"/>
      <c r="WRS678" s="259"/>
      <c r="WRT678" s="394"/>
      <c r="WRU678" s="394"/>
      <c r="WRV678" s="270"/>
      <c r="WRW678" s="263"/>
      <c r="WRX678" s="271"/>
      <c r="WRY678" s="271"/>
      <c r="WRZ678" s="271"/>
      <c r="WSA678" s="271"/>
      <c r="WSB678" s="271"/>
      <c r="WSC678" s="395"/>
      <c r="WSD678" s="259"/>
      <c r="WSE678" s="259"/>
      <c r="WSF678" s="394"/>
      <c r="WSG678" s="394"/>
      <c r="WSH678" s="270"/>
      <c r="WSI678" s="263"/>
      <c r="WSJ678" s="271"/>
      <c r="WSK678" s="271"/>
      <c r="WSL678" s="271"/>
      <c r="WSM678" s="271"/>
      <c r="WSN678" s="271"/>
      <c r="WSO678" s="395"/>
      <c r="WSP678" s="259"/>
      <c r="WSQ678" s="259"/>
      <c r="WSR678" s="394"/>
      <c r="WSS678" s="394"/>
      <c r="WST678" s="270"/>
      <c r="WSU678" s="263"/>
      <c r="WSV678" s="271"/>
      <c r="WSW678" s="271"/>
      <c r="WSX678" s="271"/>
      <c r="WSY678" s="271"/>
      <c r="WSZ678" s="271"/>
      <c r="WTA678" s="395"/>
      <c r="WTB678" s="259"/>
      <c r="WTC678" s="259"/>
      <c r="WTD678" s="394"/>
      <c r="WTE678" s="394"/>
      <c r="WTF678" s="270"/>
      <c r="WTG678" s="263"/>
      <c r="WTH678" s="271"/>
      <c r="WTI678" s="271"/>
      <c r="WTJ678" s="271"/>
      <c r="WTK678" s="271"/>
      <c r="WTL678" s="271"/>
      <c r="WTM678" s="395"/>
      <c r="WTN678" s="259"/>
      <c r="WTO678" s="259"/>
      <c r="WTP678" s="394"/>
      <c r="WTQ678" s="394"/>
      <c r="WTR678" s="270"/>
      <c r="WTS678" s="263"/>
      <c r="WTT678" s="271"/>
      <c r="WTU678" s="271"/>
      <c r="WTV678" s="271"/>
      <c r="WTW678" s="271"/>
      <c r="WTX678" s="271"/>
      <c r="WTY678" s="395"/>
      <c r="WTZ678" s="259"/>
      <c r="WUA678" s="259"/>
      <c r="WUB678" s="394"/>
      <c r="WUC678" s="394"/>
      <c r="WUD678" s="270"/>
      <c r="WUE678" s="263"/>
      <c r="WUF678" s="271"/>
      <c r="WUG678" s="271"/>
      <c r="WUH678" s="271"/>
      <c r="WUI678" s="271"/>
      <c r="WUJ678" s="271"/>
      <c r="WUK678" s="395"/>
      <c r="WUL678" s="259"/>
      <c r="WUM678" s="259"/>
      <c r="WUN678" s="394"/>
      <c r="WUO678" s="394"/>
      <c r="WUP678" s="270"/>
      <c r="WUQ678" s="263"/>
      <c r="WUR678" s="271"/>
      <c r="WUS678" s="271"/>
      <c r="WUT678" s="271"/>
      <c r="WUU678" s="271"/>
      <c r="WUV678" s="271"/>
      <c r="WUW678" s="395"/>
      <c r="WUX678" s="259"/>
      <c r="WUY678" s="259"/>
      <c r="WUZ678" s="394"/>
      <c r="WVA678" s="394"/>
      <c r="WVB678" s="270"/>
      <c r="WVC678" s="263"/>
      <c r="WVD678" s="271"/>
      <c r="WVE678" s="271"/>
      <c r="WVF678" s="271"/>
      <c r="WVG678" s="271"/>
      <c r="WVH678" s="271"/>
      <c r="WVI678" s="395"/>
      <c r="WVJ678" s="259"/>
      <c r="WVK678" s="259"/>
      <c r="WVL678" s="394"/>
      <c r="WVM678" s="394"/>
      <c r="WVN678" s="270"/>
      <c r="WVO678" s="263"/>
      <c r="WVP678" s="271"/>
      <c r="WVQ678" s="271"/>
      <c r="WVR678" s="271"/>
      <c r="WVS678" s="271"/>
      <c r="WVT678" s="271"/>
      <c r="WVU678" s="395"/>
      <c r="WVV678" s="259"/>
      <c r="WVW678" s="259"/>
      <c r="WVX678" s="394"/>
      <c r="WVY678" s="394"/>
      <c r="WVZ678" s="270"/>
      <c r="WWA678" s="263"/>
      <c r="WWB678" s="271"/>
      <c r="WWC678" s="271"/>
      <c r="WWD678" s="271"/>
      <c r="WWE678" s="271"/>
      <c r="WWF678" s="271"/>
      <c r="WWG678" s="395"/>
      <c r="WWH678" s="259"/>
      <c r="WWI678" s="259"/>
      <c r="WWJ678" s="394"/>
      <c r="WWK678" s="394"/>
      <c r="WWL678" s="270"/>
      <c r="WWM678" s="263"/>
      <c r="WWN678" s="271"/>
      <c r="WWO678" s="271"/>
      <c r="WWP678" s="271"/>
      <c r="WWQ678" s="271"/>
      <c r="WWR678" s="271"/>
      <c r="WWS678" s="395"/>
      <c r="WWT678" s="259"/>
      <c r="WWU678" s="259"/>
      <c r="WWV678" s="394"/>
      <c r="WWW678" s="394"/>
      <c r="WWX678" s="270"/>
      <c r="WWY678" s="263"/>
      <c r="WWZ678" s="271"/>
      <c r="WXA678" s="271"/>
      <c r="WXB678" s="271"/>
      <c r="WXC678" s="271"/>
      <c r="WXD678" s="271"/>
      <c r="WXE678" s="395"/>
      <c r="WXF678" s="259"/>
      <c r="WXG678" s="259"/>
      <c r="WXH678" s="394"/>
      <c r="WXI678" s="394"/>
      <c r="WXJ678" s="270"/>
      <c r="WXK678" s="263"/>
      <c r="WXL678" s="271"/>
      <c r="WXM678" s="271"/>
      <c r="WXN678" s="271"/>
      <c r="WXO678" s="271"/>
      <c r="WXP678" s="271"/>
      <c r="WXQ678" s="395"/>
      <c r="WXR678" s="259"/>
      <c r="WXS678" s="259"/>
      <c r="WXT678" s="394"/>
      <c r="WXU678" s="394"/>
      <c r="WXV678" s="270"/>
      <c r="WXW678" s="263"/>
      <c r="WXX678" s="271"/>
      <c r="WXY678" s="271"/>
      <c r="WXZ678" s="271"/>
      <c r="WYA678" s="271"/>
      <c r="WYB678" s="271"/>
      <c r="WYC678" s="395"/>
      <c r="WYD678" s="259"/>
      <c r="WYE678" s="259"/>
      <c r="WYF678" s="394"/>
      <c r="WYG678" s="394"/>
      <c r="WYH678" s="270"/>
      <c r="WYI678" s="263"/>
      <c r="WYJ678" s="271"/>
      <c r="WYK678" s="271"/>
      <c r="WYL678" s="271"/>
      <c r="WYM678" s="271"/>
      <c r="WYN678" s="271"/>
      <c r="WYO678" s="395"/>
      <c r="WYP678" s="259"/>
      <c r="WYQ678" s="259"/>
      <c r="WYR678" s="394"/>
      <c r="WYS678" s="394"/>
      <c r="WYT678" s="270"/>
      <c r="WYU678" s="263"/>
      <c r="WYV678" s="271"/>
      <c r="WYW678" s="271"/>
      <c r="WYX678" s="271"/>
      <c r="WYY678" s="271"/>
      <c r="WYZ678" s="271"/>
      <c r="WZA678" s="395"/>
      <c r="WZB678" s="259"/>
      <c r="WZC678" s="259"/>
      <c r="WZD678" s="394"/>
      <c r="WZE678" s="394"/>
      <c r="WZF678" s="270"/>
      <c r="WZG678" s="263"/>
      <c r="WZH678" s="271"/>
      <c r="WZI678" s="271"/>
      <c r="WZJ678" s="271"/>
      <c r="WZK678" s="271"/>
      <c r="WZL678" s="271"/>
      <c r="WZM678" s="395"/>
      <c r="WZN678" s="259"/>
      <c r="WZO678" s="259"/>
      <c r="WZP678" s="394"/>
      <c r="WZQ678" s="394"/>
      <c r="WZR678" s="270"/>
      <c r="WZS678" s="263"/>
      <c r="WZT678" s="271"/>
      <c r="WZU678" s="271"/>
      <c r="WZV678" s="271"/>
      <c r="WZW678" s="271"/>
      <c r="WZX678" s="271"/>
      <c r="WZY678" s="395"/>
      <c r="WZZ678" s="259"/>
      <c r="XAA678" s="259"/>
      <c r="XAB678" s="394"/>
      <c r="XAC678" s="394"/>
      <c r="XAD678" s="270"/>
      <c r="XAE678" s="263"/>
      <c r="XAF678" s="271"/>
      <c r="XAG678" s="271"/>
      <c r="XAH678" s="271"/>
      <c r="XAI678" s="271"/>
      <c r="XAJ678" s="271"/>
      <c r="XAK678" s="395"/>
      <c r="XAL678" s="259"/>
      <c r="XAM678" s="259"/>
      <c r="XAN678" s="394"/>
      <c r="XAO678" s="394"/>
      <c r="XAP678" s="270"/>
      <c r="XAQ678" s="263"/>
      <c r="XAR678" s="271"/>
      <c r="XAS678" s="271"/>
      <c r="XAT678" s="271"/>
      <c r="XAU678" s="271"/>
      <c r="XAV678" s="271"/>
      <c r="XAW678" s="395"/>
      <c r="XAX678" s="259"/>
      <c r="XAY678" s="259"/>
      <c r="XAZ678" s="394"/>
      <c r="XBA678" s="394"/>
      <c r="XBB678" s="270"/>
      <c r="XBC678" s="263"/>
      <c r="XBD678" s="271"/>
      <c r="XBE678" s="271"/>
      <c r="XBF678" s="271"/>
      <c r="XBG678" s="271"/>
      <c r="XBH678" s="271"/>
      <c r="XBI678" s="395"/>
      <c r="XBJ678" s="259"/>
      <c r="XBK678" s="259"/>
      <c r="XBL678" s="394"/>
      <c r="XBM678" s="394"/>
      <c r="XBN678" s="270"/>
      <c r="XBO678" s="263"/>
      <c r="XBP678" s="271"/>
      <c r="XBQ678" s="271"/>
      <c r="XBR678" s="271"/>
      <c r="XBS678" s="271"/>
      <c r="XBT678" s="271"/>
      <c r="XBU678" s="395"/>
      <c r="XBV678" s="259"/>
      <c r="XBW678" s="259"/>
      <c r="XBX678" s="394"/>
      <c r="XBY678" s="394"/>
      <c r="XBZ678" s="270"/>
      <c r="XCA678" s="263"/>
      <c r="XCB678" s="271"/>
      <c r="XCC678" s="271"/>
      <c r="XCD678" s="271"/>
      <c r="XCE678" s="271"/>
      <c r="XCF678" s="271"/>
      <c r="XCG678" s="395"/>
      <c r="XCH678" s="259"/>
      <c r="XCI678" s="259"/>
      <c r="XCJ678" s="394"/>
      <c r="XCK678" s="394"/>
      <c r="XCL678" s="270"/>
      <c r="XCM678" s="263"/>
      <c r="XCN678" s="271"/>
      <c r="XCO678" s="271"/>
      <c r="XCP678" s="271"/>
      <c r="XCQ678" s="271"/>
      <c r="XCR678" s="271"/>
      <c r="XCS678" s="395"/>
      <c r="XCT678" s="259"/>
      <c r="XCU678" s="259"/>
      <c r="XCV678" s="394"/>
      <c r="XCW678" s="394"/>
      <c r="XCX678" s="270"/>
      <c r="XCY678" s="263"/>
      <c r="XCZ678" s="271"/>
      <c r="XDA678" s="271"/>
      <c r="XDB678" s="271"/>
      <c r="XDC678" s="271"/>
      <c r="XDD678" s="271"/>
      <c r="XDE678" s="395"/>
      <c r="XDF678" s="259"/>
      <c r="XDG678" s="259"/>
      <c r="XDH678" s="394"/>
      <c r="XDI678" s="394"/>
      <c r="XDJ678" s="270"/>
      <c r="XDK678" s="263"/>
      <c r="XDL678" s="271"/>
      <c r="XDM678" s="271"/>
      <c r="XDN678" s="271"/>
      <c r="XDO678" s="271"/>
      <c r="XDP678" s="271"/>
      <c r="XDQ678" s="395"/>
      <c r="XDR678" s="259"/>
      <c r="XDS678" s="259"/>
      <c r="XDT678" s="394"/>
      <c r="XDU678" s="394"/>
      <c r="XDV678" s="270"/>
      <c r="XDW678" s="263"/>
      <c r="XDX678" s="271"/>
      <c r="XDY678" s="271"/>
      <c r="XDZ678" s="271"/>
      <c r="XEA678" s="271"/>
      <c r="XEB678" s="271"/>
      <c r="XEC678" s="395"/>
      <c r="XED678" s="259"/>
      <c r="XEE678" s="259"/>
      <c r="XEF678" s="394"/>
      <c r="XEG678" s="394"/>
      <c r="XEH678" s="270"/>
      <c r="XEI678" s="263"/>
      <c r="XEJ678" s="271"/>
      <c r="XEK678" s="271"/>
      <c r="XEL678" s="271"/>
      <c r="XEM678" s="271"/>
      <c r="XEN678" s="271"/>
      <c r="XEO678" s="395"/>
      <c r="XEP678" s="259"/>
      <c r="XEQ678" s="259"/>
      <c r="XER678" s="394"/>
    </row>
    <row r="679" spans="1:16372" s="152" customFormat="1" x14ac:dyDescent="0.25">
      <c r="A679" s="241" t="s">
        <v>663</v>
      </c>
      <c r="B679" s="285" t="s">
        <v>706</v>
      </c>
      <c r="C679" s="286">
        <v>12</v>
      </c>
      <c r="D679" s="287"/>
      <c r="E679" s="317">
        <v>31</v>
      </c>
      <c r="F679" s="288"/>
      <c r="G679" s="289"/>
      <c r="H679" s="290">
        <f t="shared" ref="H679" si="260">H680+H682</f>
        <v>18000</v>
      </c>
    </row>
    <row r="680" spans="1:16372" s="152" customFormat="1" x14ac:dyDescent="0.25">
      <c r="A680" s="241" t="s">
        <v>663</v>
      </c>
      <c r="B680" s="209" t="s">
        <v>706</v>
      </c>
      <c r="C680" s="169">
        <v>12</v>
      </c>
      <c r="D680" s="187"/>
      <c r="E680" s="189">
        <v>311</v>
      </c>
      <c r="F680" s="250"/>
      <c r="G680" s="202"/>
      <c r="H680" s="159">
        <f t="shared" ref="H680" si="261">SUM(H681)</f>
        <v>14000</v>
      </c>
    </row>
    <row r="681" spans="1:16372" x14ac:dyDescent="0.25">
      <c r="A681" s="241" t="s">
        <v>663</v>
      </c>
      <c r="B681" s="212" t="s">
        <v>706</v>
      </c>
      <c r="C681" s="145">
        <v>12</v>
      </c>
      <c r="D681" s="146" t="s">
        <v>25</v>
      </c>
      <c r="E681" s="190">
        <v>3111</v>
      </c>
      <c r="F681" s="248" t="s">
        <v>19</v>
      </c>
      <c r="G681" s="191"/>
      <c r="H681" s="234">
        <v>14000</v>
      </c>
    </row>
    <row r="682" spans="1:16372" s="152" customFormat="1" x14ac:dyDescent="0.25">
      <c r="A682" s="241" t="s">
        <v>663</v>
      </c>
      <c r="B682" s="209" t="s">
        <v>706</v>
      </c>
      <c r="C682" s="169">
        <v>12</v>
      </c>
      <c r="D682" s="187"/>
      <c r="E682" s="189">
        <v>313</v>
      </c>
      <c r="F682" s="250"/>
      <c r="G682" s="202"/>
      <c r="H682" s="159">
        <f t="shared" ref="H682" si="262">SUM(H683:H684)</f>
        <v>4000</v>
      </c>
    </row>
    <row r="683" spans="1:16372" ht="31.2" customHeight="1" x14ac:dyDescent="0.25">
      <c r="A683" s="241" t="s">
        <v>663</v>
      </c>
      <c r="B683" s="212" t="s">
        <v>706</v>
      </c>
      <c r="C683" s="145">
        <v>12</v>
      </c>
      <c r="D683" s="146" t="s">
        <v>25</v>
      </c>
      <c r="E683" s="190">
        <v>3132</v>
      </c>
      <c r="F683" s="248" t="s">
        <v>280</v>
      </c>
      <c r="G683" s="191"/>
      <c r="H683" s="234">
        <v>3000</v>
      </c>
    </row>
    <row r="684" spans="1:16372" ht="30" x14ac:dyDescent="0.25">
      <c r="A684" s="241" t="s">
        <v>663</v>
      </c>
      <c r="B684" s="212" t="s">
        <v>706</v>
      </c>
      <c r="C684" s="145">
        <v>12</v>
      </c>
      <c r="D684" s="146" t="s">
        <v>25</v>
      </c>
      <c r="E684" s="190">
        <v>3133</v>
      </c>
      <c r="F684" s="248" t="s">
        <v>687</v>
      </c>
      <c r="G684" s="191"/>
      <c r="H684" s="234">
        <v>1000</v>
      </c>
    </row>
    <row r="685" spans="1:16372" x14ac:dyDescent="0.25">
      <c r="A685" s="241" t="s">
        <v>663</v>
      </c>
      <c r="B685" s="285" t="s">
        <v>706</v>
      </c>
      <c r="C685" s="286">
        <v>12</v>
      </c>
      <c r="D685" s="287"/>
      <c r="E685" s="317">
        <v>32</v>
      </c>
      <c r="F685" s="288"/>
      <c r="G685" s="289"/>
      <c r="H685" s="290">
        <f>H686+H689+H691+H696</f>
        <v>29000</v>
      </c>
    </row>
    <row r="686" spans="1:16372" s="152" customFormat="1" x14ac:dyDescent="0.25">
      <c r="A686" s="241" t="s">
        <v>663</v>
      </c>
      <c r="B686" s="209" t="s">
        <v>706</v>
      </c>
      <c r="C686" s="169">
        <v>12</v>
      </c>
      <c r="D686" s="187"/>
      <c r="E686" s="189">
        <v>321</v>
      </c>
      <c r="F686" s="250"/>
      <c r="G686" s="202"/>
      <c r="H686" s="159">
        <f t="shared" ref="H686" si="263">SUM(H687+H688)</f>
        <v>7000</v>
      </c>
    </row>
    <row r="687" spans="1:16372" x14ac:dyDescent="0.25">
      <c r="A687" s="241" t="s">
        <v>663</v>
      </c>
      <c r="B687" s="212" t="s">
        <v>706</v>
      </c>
      <c r="C687" s="145">
        <v>12</v>
      </c>
      <c r="D687" s="146" t="s">
        <v>25</v>
      </c>
      <c r="E687" s="190">
        <v>3211</v>
      </c>
      <c r="F687" s="248" t="s">
        <v>110</v>
      </c>
      <c r="G687" s="191"/>
      <c r="H687" s="234">
        <v>6000</v>
      </c>
    </row>
    <row r="688" spans="1:16372" x14ac:dyDescent="0.25">
      <c r="A688" s="241" t="s">
        <v>663</v>
      </c>
      <c r="B688" s="212" t="s">
        <v>706</v>
      </c>
      <c r="C688" s="145">
        <v>12</v>
      </c>
      <c r="D688" s="146" t="s">
        <v>25</v>
      </c>
      <c r="E688" s="190">
        <v>3213</v>
      </c>
      <c r="F688" s="248" t="s">
        <v>112</v>
      </c>
      <c r="G688" s="191"/>
      <c r="H688" s="234">
        <v>1000</v>
      </c>
    </row>
    <row r="689" spans="1:8" s="152" customFormat="1" x14ac:dyDescent="0.25">
      <c r="A689" s="241" t="s">
        <v>663</v>
      </c>
      <c r="B689" s="209" t="s">
        <v>706</v>
      </c>
      <c r="C689" s="169">
        <v>12</v>
      </c>
      <c r="D689" s="187"/>
      <c r="E689" s="189">
        <v>322</v>
      </c>
      <c r="F689" s="250"/>
      <c r="G689" s="202"/>
      <c r="H689" s="159">
        <f t="shared" ref="H689" si="264">SUM(H690)</f>
        <v>1000</v>
      </c>
    </row>
    <row r="690" spans="1:8" x14ac:dyDescent="0.25">
      <c r="A690" s="241" t="s">
        <v>663</v>
      </c>
      <c r="B690" s="212" t="s">
        <v>706</v>
      </c>
      <c r="C690" s="145">
        <v>12</v>
      </c>
      <c r="D690" s="146" t="s">
        <v>25</v>
      </c>
      <c r="E690" s="190">
        <v>3223</v>
      </c>
      <c r="F690" s="248" t="s">
        <v>115</v>
      </c>
      <c r="G690" s="191"/>
      <c r="H690" s="234">
        <v>1000</v>
      </c>
    </row>
    <row r="691" spans="1:8" s="152" customFormat="1" x14ac:dyDescent="0.25">
      <c r="A691" s="241" t="s">
        <v>663</v>
      </c>
      <c r="B691" s="209" t="s">
        <v>706</v>
      </c>
      <c r="C691" s="169">
        <v>12</v>
      </c>
      <c r="D691" s="187"/>
      <c r="E691" s="189">
        <v>323</v>
      </c>
      <c r="F691" s="250"/>
      <c r="G691" s="202"/>
      <c r="H691" s="159">
        <f>SUM(H692:H695)</f>
        <v>18000</v>
      </c>
    </row>
    <row r="692" spans="1:8" x14ac:dyDescent="0.25">
      <c r="A692" s="241" t="s">
        <v>663</v>
      </c>
      <c r="B692" s="212" t="s">
        <v>706</v>
      </c>
      <c r="C692" s="145">
        <v>12</v>
      </c>
      <c r="D692" s="146" t="s">
        <v>25</v>
      </c>
      <c r="E692" s="190">
        <v>3231</v>
      </c>
      <c r="F692" s="248" t="s">
        <v>117</v>
      </c>
      <c r="G692" s="191"/>
      <c r="H692" s="234">
        <v>1000</v>
      </c>
    </row>
    <row r="693" spans="1:8" x14ac:dyDescent="0.25">
      <c r="A693" s="241" t="s">
        <v>663</v>
      </c>
      <c r="B693" s="212" t="s">
        <v>706</v>
      </c>
      <c r="C693" s="145">
        <v>12</v>
      </c>
      <c r="D693" s="146" t="s">
        <v>25</v>
      </c>
      <c r="E693" s="190">
        <v>3233</v>
      </c>
      <c r="F693" s="248" t="s">
        <v>119</v>
      </c>
      <c r="G693" s="191"/>
      <c r="H693" s="234">
        <v>2000</v>
      </c>
    </row>
    <row r="694" spans="1:8" s="318" customFormat="1" x14ac:dyDescent="0.25">
      <c r="A694" s="241" t="s">
        <v>663</v>
      </c>
      <c r="B694" s="212" t="s">
        <v>706</v>
      </c>
      <c r="C694" s="145">
        <v>12</v>
      </c>
      <c r="D694" s="146" t="s">
        <v>25</v>
      </c>
      <c r="E694" s="190">
        <v>3237</v>
      </c>
      <c r="F694" s="248" t="s">
        <v>36</v>
      </c>
      <c r="G694" s="191"/>
      <c r="H694" s="234">
        <v>1000</v>
      </c>
    </row>
    <row r="695" spans="1:8" x14ac:dyDescent="0.25">
      <c r="A695" s="241" t="s">
        <v>663</v>
      </c>
      <c r="B695" s="212" t="s">
        <v>706</v>
      </c>
      <c r="C695" s="145">
        <v>12</v>
      </c>
      <c r="D695" s="146" t="s">
        <v>25</v>
      </c>
      <c r="E695" s="190">
        <v>3238</v>
      </c>
      <c r="F695" s="248" t="s">
        <v>122</v>
      </c>
      <c r="G695" s="191"/>
      <c r="H695" s="234">
        <v>14000</v>
      </c>
    </row>
    <row r="696" spans="1:8" s="152" customFormat="1" x14ac:dyDescent="0.25">
      <c r="A696" s="241" t="s">
        <v>663</v>
      </c>
      <c r="B696" s="209" t="s">
        <v>706</v>
      </c>
      <c r="C696" s="169">
        <v>12</v>
      </c>
      <c r="D696" s="187"/>
      <c r="E696" s="189">
        <v>329</v>
      </c>
      <c r="F696" s="250"/>
      <c r="G696" s="202"/>
      <c r="H696" s="159">
        <f t="shared" ref="H696" si="265">SUM(H697)</f>
        <v>3000</v>
      </c>
    </row>
    <row r="697" spans="1:8" x14ac:dyDescent="0.25">
      <c r="A697" s="241" t="s">
        <v>663</v>
      </c>
      <c r="B697" s="212" t="s">
        <v>706</v>
      </c>
      <c r="C697" s="145">
        <v>12</v>
      </c>
      <c r="D697" s="146" t="s">
        <v>25</v>
      </c>
      <c r="E697" s="190">
        <v>3293</v>
      </c>
      <c r="F697" s="248" t="s">
        <v>124</v>
      </c>
      <c r="G697" s="191"/>
      <c r="H697" s="234">
        <v>3000</v>
      </c>
    </row>
    <row r="698" spans="1:8" x14ac:dyDescent="0.25">
      <c r="A698" s="241" t="s">
        <v>663</v>
      </c>
      <c r="B698" s="285" t="s">
        <v>706</v>
      </c>
      <c r="C698" s="286">
        <v>12</v>
      </c>
      <c r="D698" s="287"/>
      <c r="E698" s="317">
        <v>42</v>
      </c>
      <c r="F698" s="288"/>
      <c r="G698" s="289"/>
      <c r="H698" s="290">
        <f>H699</f>
        <v>1000</v>
      </c>
    </row>
    <row r="699" spans="1:8" s="152" customFormat="1" x14ac:dyDescent="0.25">
      <c r="A699" s="241" t="s">
        <v>663</v>
      </c>
      <c r="B699" s="209" t="s">
        <v>706</v>
      </c>
      <c r="C699" s="169">
        <v>12</v>
      </c>
      <c r="D699" s="187"/>
      <c r="E699" s="189">
        <v>426</v>
      </c>
      <c r="F699" s="250"/>
      <c r="G699" s="202"/>
      <c r="H699" s="159">
        <f t="shared" ref="H699" si="266">SUM(H700)</f>
        <v>1000</v>
      </c>
    </row>
    <row r="700" spans="1:8" x14ac:dyDescent="0.25">
      <c r="A700" s="241" t="s">
        <v>663</v>
      </c>
      <c r="B700" s="212" t="s">
        <v>706</v>
      </c>
      <c r="C700" s="145">
        <v>12</v>
      </c>
      <c r="D700" s="146" t="s">
        <v>25</v>
      </c>
      <c r="E700" s="190">
        <v>4262</v>
      </c>
      <c r="F700" s="248" t="s">
        <v>135</v>
      </c>
      <c r="G700" s="191"/>
      <c r="H700" s="234">
        <v>1000</v>
      </c>
    </row>
    <row r="701" spans="1:8" x14ac:dyDescent="0.25">
      <c r="A701" s="241" t="s">
        <v>663</v>
      </c>
      <c r="B701" s="285" t="s">
        <v>706</v>
      </c>
      <c r="C701" s="286">
        <v>563</v>
      </c>
      <c r="D701" s="287"/>
      <c r="E701" s="317">
        <v>31</v>
      </c>
      <c r="F701" s="288"/>
      <c r="G701" s="289"/>
      <c r="H701" s="290">
        <f t="shared" ref="H701" si="267">H702+H704</f>
        <v>92000</v>
      </c>
    </row>
    <row r="702" spans="1:8" s="152" customFormat="1" x14ac:dyDescent="0.25">
      <c r="A702" s="241" t="s">
        <v>663</v>
      </c>
      <c r="B702" s="209" t="s">
        <v>706</v>
      </c>
      <c r="C702" s="169">
        <v>563</v>
      </c>
      <c r="D702" s="187"/>
      <c r="E702" s="189">
        <v>311</v>
      </c>
      <c r="F702" s="250"/>
      <c r="G702" s="202"/>
      <c r="H702" s="159">
        <f t="shared" ref="H702" si="268">SUM(H703)</f>
        <v>78000</v>
      </c>
    </row>
    <row r="703" spans="1:8" x14ac:dyDescent="0.25">
      <c r="A703" s="241" t="s">
        <v>663</v>
      </c>
      <c r="B703" s="212" t="s">
        <v>706</v>
      </c>
      <c r="C703" s="145">
        <v>563</v>
      </c>
      <c r="D703" s="146" t="s">
        <v>25</v>
      </c>
      <c r="E703" s="190">
        <v>3111</v>
      </c>
      <c r="F703" s="248" t="s">
        <v>19</v>
      </c>
      <c r="G703" s="191"/>
      <c r="H703" s="234">
        <v>78000</v>
      </c>
    </row>
    <row r="704" spans="1:8" s="152" customFormat="1" x14ac:dyDescent="0.25">
      <c r="A704" s="241" t="s">
        <v>663</v>
      </c>
      <c r="B704" s="209" t="s">
        <v>706</v>
      </c>
      <c r="C704" s="169">
        <v>563</v>
      </c>
      <c r="D704" s="187"/>
      <c r="E704" s="189">
        <v>313</v>
      </c>
      <c r="F704" s="250"/>
      <c r="G704" s="202"/>
      <c r="H704" s="159">
        <f t="shared" ref="H704" si="269">SUM(H705:H706)</f>
        <v>14000</v>
      </c>
    </row>
    <row r="705" spans="1:8" ht="32.4" customHeight="1" x14ac:dyDescent="0.25">
      <c r="A705" s="241" t="s">
        <v>663</v>
      </c>
      <c r="B705" s="212" t="s">
        <v>706</v>
      </c>
      <c r="C705" s="145">
        <v>563</v>
      </c>
      <c r="D705" s="146" t="s">
        <v>25</v>
      </c>
      <c r="E705" s="190">
        <v>3132</v>
      </c>
      <c r="F705" s="248" t="s">
        <v>280</v>
      </c>
      <c r="G705" s="191"/>
      <c r="H705" s="234">
        <v>12000</v>
      </c>
    </row>
    <row r="706" spans="1:8" ht="30" x14ac:dyDescent="0.25">
      <c r="A706" s="241" t="s">
        <v>663</v>
      </c>
      <c r="B706" s="212" t="s">
        <v>706</v>
      </c>
      <c r="C706" s="145">
        <v>563</v>
      </c>
      <c r="D706" s="146" t="s">
        <v>25</v>
      </c>
      <c r="E706" s="190">
        <v>3133</v>
      </c>
      <c r="F706" s="248" t="s">
        <v>687</v>
      </c>
      <c r="G706" s="191"/>
      <c r="H706" s="234">
        <v>2000</v>
      </c>
    </row>
    <row r="707" spans="1:8" x14ac:dyDescent="0.25">
      <c r="A707" s="241" t="s">
        <v>663</v>
      </c>
      <c r="B707" s="285" t="s">
        <v>706</v>
      </c>
      <c r="C707" s="286">
        <v>563</v>
      </c>
      <c r="D707" s="287"/>
      <c r="E707" s="317">
        <v>32</v>
      </c>
      <c r="F707" s="288"/>
      <c r="G707" s="289"/>
      <c r="H707" s="290">
        <f>H708+H711+H713+H718</f>
        <v>169000</v>
      </c>
    </row>
    <row r="708" spans="1:8" s="152" customFormat="1" x14ac:dyDescent="0.25">
      <c r="A708" s="241" t="s">
        <v>663</v>
      </c>
      <c r="B708" s="209" t="s">
        <v>706</v>
      </c>
      <c r="C708" s="169">
        <v>563</v>
      </c>
      <c r="D708" s="187"/>
      <c r="E708" s="189">
        <v>321</v>
      </c>
      <c r="F708" s="250"/>
      <c r="G708" s="202"/>
      <c r="H708" s="159">
        <f>H709+H710</f>
        <v>52500</v>
      </c>
    </row>
    <row r="709" spans="1:8" x14ac:dyDescent="0.25">
      <c r="A709" s="241" t="s">
        <v>663</v>
      </c>
      <c r="B709" s="212" t="s">
        <v>706</v>
      </c>
      <c r="C709" s="145">
        <v>563</v>
      </c>
      <c r="D709" s="146" t="s">
        <v>25</v>
      </c>
      <c r="E709" s="190">
        <v>3211</v>
      </c>
      <c r="F709" s="248" t="s">
        <v>110</v>
      </c>
      <c r="G709" s="191"/>
      <c r="H709" s="234">
        <v>47500</v>
      </c>
    </row>
    <row r="710" spans="1:8" x14ac:dyDescent="0.25">
      <c r="A710" s="241" t="s">
        <v>663</v>
      </c>
      <c r="B710" s="212" t="s">
        <v>706</v>
      </c>
      <c r="C710" s="145">
        <v>563</v>
      </c>
      <c r="D710" s="146" t="s">
        <v>25</v>
      </c>
      <c r="E710" s="190">
        <v>3213</v>
      </c>
      <c r="F710" s="248" t="s">
        <v>112</v>
      </c>
      <c r="G710" s="191"/>
      <c r="H710" s="234">
        <v>5000</v>
      </c>
    </row>
    <row r="711" spans="1:8" s="152" customFormat="1" x14ac:dyDescent="0.25">
      <c r="A711" s="241" t="s">
        <v>663</v>
      </c>
      <c r="B711" s="209" t="s">
        <v>706</v>
      </c>
      <c r="C711" s="169">
        <v>563</v>
      </c>
      <c r="D711" s="187"/>
      <c r="E711" s="189">
        <v>322</v>
      </c>
      <c r="F711" s="250"/>
      <c r="G711" s="202"/>
      <c r="H711" s="159">
        <f t="shared" ref="H711" si="270">H712</f>
        <v>4500</v>
      </c>
    </row>
    <row r="712" spans="1:8" x14ac:dyDescent="0.25">
      <c r="A712" s="241" t="s">
        <v>663</v>
      </c>
      <c r="B712" s="212" t="s">
        <v>706</v>
      </c>
      <c r="C712" s="145">
        <v>563</v>
      </c>
      <c r="D712" s="146" t="s">
        <v>25</v>
      </c>
      <c r="E712" s="190">
        <v>3223</v>
      </c>
      <c r="F712" s="248" t="s">
        <v>115</v>
      </c>
      <c r="G712" s="191"/>
      <c r="H712" s="234">
        <v>4500</v>
      </c>
    </row>
    <row r="713" spans="1:8" s="152" customFormat="1" x14ac:dyDescent="0.25">
      <c r="A713" s="241" t="s">
        <v>663</v>
      </c>
      <c r="B713" s="209" t="s">
        <v>706</v>
      </c>
      <c r="C713" s="169">
        <v>563</v>
      </c>
      <c r="D713" s="187"/>
      <c r="E713" s="189">
        <v>323</v>
      </c>
      <c r="F713" s="250"/>
      <c r="G713" s="202"/>
      <c r="H713" s="159">
        <f t="shared" ref="H713" si="271">SUM(H714:H717)</f>
        <v>95000</v>
      </c>
    </row>
    <row r="714" spans="1:8" x14ac:dyDescent="0.25">
      <c r="A714" s="241" t="s">
        <v>663</v>
      </c>
      <c r="B714" s="212" t="s">
        <v>706</v>
      </c>
      <c r="C714" s="145">
        <v>563</v>
      </c>
      <c r="D714" s="146" t="s">
        <v>25</v>
      </c>
      <c r="E714" s="190">
        <v>3231</v>
      </c>
      <c r="F714" s="248" t="s">
        <v>117</v>
      </c>
      <c r="G714" s="191"/>
      <c r="H714" s="234">
        <v>5000</v>
      </c>
    </row>
    <row r="715" spans="1:8" x14ac:dyDescent="0.25">
      <c r="A715" s="241" t="s">
        <v>663</v>
      </c>
      <c r="B715" s="212" t="s">
        <v>706</v>
      </c>
      <c r="C715" s="145">
        <v>563</v>
      </c>
      <c r="D715" s="146" t="s">
        <v>25</v>
      </c>
      <c r="E715" s="190">
        <v>3233</v>
      </c>
      <c r="F715" s="248" t="s">
        <v>119</v>
      </c>
      <c r="G715" s="191"/>
      <c r="H715" s="234">
        <v>8000</v>
      </c>
    </row>
    <row r="716" spans="1:8" x14ac:dyDescent="0.25">
      <c r="A716" s="241" t="s">
        <v>663</v>
      </c>
      <c r="B716" s="212" t="s">
        <v>706</v>
      </c>
      <c r="C716" s="145">
        <v>563</v>
      </c>
      <c r="D716" s="146" t="s">
        <v>25</v>
      </c>
      <c r="E716" s="190">
        <v>3237</v>
      </c>
      <c r="F716" s="248" t="s">
        <v>36</v>
      </c>
      <c r="G716" s="191"/>
      <c r="H716" s="234">
        <v>5000</v>
      </c>
    </row>
    <row r="717" spans="1:8" x14ac:dyDescent="0.25">
      <c r="A717" s="241" t="s">
        <v>663</v>
      </c>
      <c r="B717" s="212" t="s">
        <v>706</v>
      </c>
      <c r="C717" s="145">
        <v>563</v>
      </c>
      <c r="D717" s="146" t="s">
        <v>25</v>
      </c>
      <c r="E717" s="190">
        <v>3238</v>
      </c>
      <c r="F717" s="248" t="s">
        <v>122</v>
      </c>
      <c r="G717" s="191"/>
      <c r="H717" s="234">
        <v>77000</v>
      </c>
    </row>
    <row r="718" spans="1:8" s="152" customFormat="1" x14ac:dyDescent="0.25">
      <c r="A718" s="241" t="s">
        <v>663</v>
      </c>
      <c r="B718" s="209" t="s">
        <v>706</v>
      </c>
      <c r="C718" s="169">
        <v>563</v>
      </c>
      <c r="D718" s="187"/>
      <c r="E718" s="189">
        <v>329</v>
      </c>
      <c r="F718" s="250"/>
      <c r="G718" s="202"/>
      <c r="H718" s="159">
        <f t="shared" ref="H718" si="272">H719</f>
        <v>17000</v>
      </c>
    </row>
    <row r="719" spans="1:8" x14ac:dyDescent="0.25">
      <c r="A719" s="241" t="s">
        <v>663</v>
      </c>
      <c r="B719" s="212" t="s">
        <v>706</v>
      </c>
      <c r="C719" s="145">
        <v>563</v>
      </c>
      <c r="D719" s="146" t="s">
        <v>25</v>
      </c>
      <c r="E719" s="190">
        <v>3293</v>
      </c>
      <c r="F719" s="248" t="s">
        <v>124</v>
      </c>
      <c r="G719" s="191"/>
      <c r="H719" s="234">
        <v>17000</v>
      </c>
    </row>
    <row r="720" spans="1:8" x14ac:dyDescent="0.25">
      <c r="A720" s="241" t="s">
        <v>663</v>
      </c>
      <c r="B720" s="285" t="s">
        <v>706</v>
      </c>
      <c r="C720" s="286">
        <v>563</v>
      </c>
      <c r="D720" s="287"/>
      <c r="E720" s="317">
        <v>42</v>
      </c>
      <c r="F720" s="288"/>
      <c r="G720" s="289"/>
      <c r="H720" s="290">
        <f>H721</f>
        <v>6000</v>
      </c>
    </row>
    <row r="721" spans="1:16372" s="152" customFormat="1" x14ac:dyDescent="0.25">
      <c r="A721" s="241" t="s">
        <v>663</v>
      </c>
      <c r="B721" s="209" t="s">
        <v>706</v>
      </c>
      <c r="C721" s="169">
        <v>563</v>
      </c>
      <c r="D721" s="187"/>
      <c r="E721" s="189">
        <v>426</v>
      </c>
      <c r="F721" s="250"/>
      <c r="G721" s="202"/>
      <c r="H721" s="159">
        <f t="shared" ref="H721" si="273">H722</f>
        <v>6000</v>
      </c>
    </row>
    <row r="722" spans="1:16372" x14ac:dyDescent="0.25">
      <c r="A722" s="241" t="s">
        <v>663</v>
      </c>
      <c r="B722" s="212" t="s">
        <v>706</v>
      </c>
      <c r="C722" s="145">
        <v>563</v>
      </c>
      <c r="D722" s="146" t="s">
        <v>25</v>
      </c>
      <c r="E722" s="190">
        <v>4262</v>
      </c>
      <c r="F722" s="248" t="s">
        <v>135</v>
      </c>
      <c r="G722" s="191"/>
      <c r="H722" s="234">
        <v>6000</v>
      </c>
    </row>
    <row r="723" spans="1:16372" s="396" customFormat="1" ht="51" x14ac:dyDescent="0.25">
      <c r="A723" s="354" t="s">
        <v>663</v>
      </c>
      <c r="B723" s="292" t="s">
        <v>714</v>
      </c>
      <c r="C723" s="292"/>
      <c r="D723" s="293"/>
      <c r="E723" s="293"/>
      <c r="F723" s="294" t="s">
        <v>721</v>
      </c>
      <c r="G723" s="295" t="s">
        <v>658</v>
      </c>
      <c r="H723" s="296">
        <f>H724+H730+H733+H739</f>
        <v>52000</v>
      </c>
      <c r="I723" s="271"/>
      <c r="J723" s="271"/>
      <c r="K723" s="271"/>
      <c r="L723" s="271"/>
      <c r="M723" s="395"/>
      <c r="N723" s="259"/>
      <c r="O723" s="259"/>
      <c r="P723" s="394"/>
      <c r="Q723" s="394"/>
      <c r="R723" s="270"/>
      <c r="S723" s="263"/>
      <c r="T723" s="271"/>
      <c r="U723" s="271"/>
      <c r="V723" s="271"/>
      <c r="W723" s="271"/>
      <c r="X723" s="271"/>
      <c r="Y723" s="395"/>
      <c r="Z723" s="259"/>
      <c r="AA723" s="259"/>
      <c r="AB723" s="394"/>
      <c r="AC723" s="394"/>
      <c r="AD723" s="270"/>
      <c r="AE723" s="263"/>
      <c r="AF723" s="271"/>
      <c r="AG723" s="271"/>
      <c r="AH723" s="271"/>
      <c r="AI723" s="271"/>
      <c r="AJ723" s="271"/>
      <c r="AK723" s="395"/>
      <c r="AL723" s="259"/>
      <c r="AM723" s="259"/>
      <c r="AN723" s="394"/>
      <c r="AO723" s="394"/>
      <c r="AP723" s="270"/>
      <c r="AQ723" s="263"/>
      <c r="AR723" s="271"/>
      <c r="AS723" s="271"/>
      <c r="AT723" s="271"/>
      <c r="AU723" s="271"/>
      <c r="AV723" s="271"/>
      <c r="AW723" s="395"/>
      <c r="AX723" s="259"/>
      <c r="AY723" s="259"/>
      <c r="AZ723" s="394"/>
      <c r="BA723" s="394"/>
      <c r="BB723" s="270"/>
      <c r="BC723" s="263"/>
      <c r="BD723" s="271"/>
      <c r="BE723" s="271"/>
      <c r="BF723" s="271"/>
      <c r="BG723" s="271"/>
      <c r="BH723" s="271"/>
      <c r="BI723" s="395"/>
      <c r="BJ723" s="259"/>
      <c r="BK723" s="259"/>
      <c r="BL723" s="394"/>
      <c r="BM723" s="394"/>
      <c r="BN723" s="270"/>
      <c r="BO723" s="263"/>
      <c r="BP723" s="271"/>
      <c r="BQ723" s="271"/>
      <c r="BR723" s="271"/>
      <c r="BS723" s="271"/>
      <c r="BT723" s="271"/>
      <c r="BU723" s="395"/>
      <c r="BV723" s="259"/>
      <c r="BW723" s="259"/>
      <c r="BX723" s="394"/>
      <c r="BY723" s="394"/>
      <c r="BZ723" s="270"/>
      <c r="CA723" s="263"/>
      <c r="CB723" s="271"/>
      <c r="CC723" s="271"/>
      <c r="CD723" s="271"/>
      <c r="CE723" s="271"/>
      <c r="CF723" s="271"/>
      <c r="CG723" s="395"/>
      <c r="CH723" s="259"/>
      <c r="CI723" s="259"/>
      <c r="CJ723" s="394"/>
      <c r="CK723" s="394"/>
      <c r="CL723" s="270"/>
      <c r="CM723" s="263"/>
      <c r="CN723" s="271"/>
      <c r="CO723" s="271"/>
      <c r="CP723" s="271"/>
      <c r="CQ723" s="271"/>
      <c r="CR723" s="271"/>
      <c r="CS723" s="395"/>
      <c r="CT723" s="259"/>
      <c r="CU723" s="259"/>
      <c r="CV723" s="394"/>
      <c r="CW723" s="394"/>
      <c r="CX723" s="270"/>
      <c r="CY723" s="263"/>
      <c r="CZ723" s="271"/>
      <c r="DA723" s="271"/>
      <c r="DB723" s="271"/>
      <c r="DC723" s="271"/>
      <c r="DD723" s="271"/>
      <c r="DE723" s="395"/>
      <c r="DF723" s="259"/>
      <c r="DG723" s="259"/>
      <c r="DH723" s="394"/>
      <c r="DI723" s="394"/>
      <c r="DJ723" s="270"/>
      <c r="DK723" s="263"/>
      <c r="DL723" s="271"/>
      <c r="DM723" s="271"/>
      <c r="DN723" s="271"/>
      <c r="DO723" s="271"/>
      <c r="DP723" s="271"/>
      <c r="DQ723" s="395"/>
      <c r="DR723" s="259"/>
      <c r="DS723" s="259"/>
      <c r="DT723" s="394"/>
      <c r="DU723" s="394"/>
      <c r="DV723" s="270"/>
      <c r="DW723" s="263"/>
      <c r="DX723" s="271"/>
      <c r="DY723" s="271"/>
      <c r="DZ723" s="271"/>
      <c r="EA723" s="271"/>
      <c r="EB723" s="271"/>
      <c r="EC723" s="395"/>
      <c r="ED723" s="259"/>
      <c r="EE723" s="259"/>
      <c r="EF723" s="394"/>
      <c r="EG723" s="394"/>
      <c r="EH723" s="270"/>
      <c r="EI723" s="263"/>
      <c r="EJ723" s="271"/>
      <c r="EK723" s="271"/>
      <c r="EL723" s="271"/>
      <c r="EM723" s="271"/>
      <c r="EN723" s="271"/>
      <c r="EO723" s="395"/>
      <c r="EP723" s="259"/>
      <c r="EQ723" s="259"/>
      <c r="ER723" s="394"/>
      <c r="ES723" s="394"/>
      <c r="ET723" s="270"/>
      <c r="EU723" s="263"/>
      <c r="EV723" s="271"/>
      <c r="EW723" s="271"/>
      <c r="EX723" s="271"/>
      <c r="EY723" s="271"/>
      <c r="EZ723" s="271"/>
      <c r="FA723" s="395"/>
      <c r="FB723" s="259"/>
      <c r="FC723" s="259"/>
      <c r="FD723" s="394"/>
      <c r="FE723" s="394"/>
      <c r="FF723" s="270"/>
      <c r="FG723" s="263"/>
      <c r="FH723" s="271"/>
      <c r="FI723" s="271"/>
      <c r="FJ723" s="271"/>
      <c r="FK723" s="271"/>
      <c r="FL723" s="271"/>
      <c r="FM723" s="395"/>
      <c r="FN723" s="259"/>
      <c r="FO723" s="259"/>
      <c r="FP723" s="394"/>
      <c r="FQ723" s="394"/>
      <c r="FR723" s="270"/>
      <c r="FS723" s="263"/>
      <c r="FT723" s="271"/>
      <c r="FU723" s="271"/>
      <c r="FV723" s="271"/>
      <c r="FW723" s="271"/>
      <c r="FX723" s="271"/>
      <c r="FY723" s="395"/>
      <c r="FZ723" s="259"/>
      <c r="GA723" s="259"/>
      <c r="GB723" s="394"/>
      <c r="GC723" s="394"/>
      <c r="GD723" s="270"/>
      <c r="GE723" s="263"/>
      <c r="GF723" s="271"/>
      <c r="GG723" s="271"/>
      <c r="GH723" s="271"/>
      <c r="GI723" s="271"/>
      <c r="GJ723" s="271"/>
      <c r="GK723" s="395"/>
      <c r="GL723" s="259"/>
      <c r="GM723" s="259"/>
      <c r="GN723" s="394"/>
      <c r="GO723" s="394"/>
      <c r="GP723" s="270"/>
      <c r="GQ723" s="263"/>
      <c r="GR723" s="271"/>
      <c r="GS723" s="271"/>
      <c r="GT723" s="271"/>
      <c r="GU723" s="271"/>
      <c r="GV723" s="271"/>
      <c r="GW723" s="395"/>
      <c r="GX723" s="259"/>
      <c r="GY723" s="259"/>
      <c r="GZ723" s="394"/>
      <c r="HA723" s="394"/>
      <c r="HB723" s="270"/>
      <c r="HC723" s="263"/>
      <c r="HD723" s="271"/>
      <c r="HE723" s="271"/>
      <c r="HF723" s="271"/>
      <c r="HG723" s="271"/>
      <c r="HH723" s="271"/>
      <c r="HI723" s="395"/>
      <c r="HJ723" s="259"/>
      <c r="HK723" s="259"/>
      <c r="HL723" s="394"/>
      <c r="HM723" s="394"/>
      <c r="HN723" s="270"/>
      <c r="HO723" s="263"/>
      <c r="HP723" s="271"/>
      <c r="HQ723" s="271"/>
      <c r="HR723" s="271"/>
      <c r="HS723" s="271"/>
      <c r="HT723" s="271"/>
      <c r="HU723" s="395"/>
      <c r="HV723" s="259"/>
      <c r="HW723" s="259"/>
      <c r="HX723" s="394"/>
      <c r="HY723" s="394"/>
      <c r="HZ723" s="270"/>
      <c r="IA723" s="263"/>
      <c r="IB723" s="271"/>
      <c r="IC723" s="271"/>
      <c r="ID723" s="271"/>
      <c r="IE723" s="271"/>
      <c r="IF723" s="271"/>
      <c r="IG723" s="395"/>
      <c r="IH723" s="259"/>
      <c r="II723" s="259"/>
      <c r="IJ723" s="394"/>
      <c r="IK723" s="394"/>
      <c r="IL723" s="270"/>
      <c r="IM723" s="263"/>
      <c r="IN723" s="271"/>
      <c r="IO723" s="271"/>
      <c r="IP723" s="271"/>
      <c r="IQ723" s="271"/>
      <c r="IR723" s="271"/>
      <c r="IS723" s="395"/>
      <c r="IT723" s="259"/>
      <c r="IU723" s="259"/>
      <c r="IV723" s="394"/>
      <c r="IW723" s="394"/>
      <c r="IX723" s="270"/>
      <c r="IY723" s="263"/>
      <c r="IZ723" s="271"/>
      <c r="JA723" s="271"/>
      <c r="JB723" s="271"/>
      <c r="JC723" s="271"/>
      <c r="JD723" s="271"/>
      <c r="JE723" s="395"/>
      <c r="JF723" s="259"/>
      <c r="JG723" s="259"/>
      <c r="JH723" s="394"/>
      <c r="JI723" s="394"/>
      <c r="JJ723" s="270"/>
      <c r="JK723" s="263"/>
      <c r="JL723" s="271"/>
      <c r="JM723" s="271"/>
      <c r="JN723" s="271"/>
      <c r="JO723" s="271"/>
      <c r="JP723" s="271"/>
      <c r="JQ723" s="395"/>
      <c r="JR723" s="259"/>
      <c r="JS723" s="259"/>
      <c r="JT723" s="394"/>
      <c r="JU723" s="394"/>
      <c r="JV723" s="270"/>
      <c r="JW723" s="263"/>
      <c r="JX723" s="271"/>
      <c r="JY723" s="271"/>
      <c r="JZ723" s="271"/>
      <c r="KA723" s="271"/>
      <c r="KB723" s="271"/>
      <c r="KC723" s="395"/>
      <c r="KD723" s="259"/>
      <c r="KE723" s="259"/>
      <c r="KF723" s="394"/>
      <c r="KG723" s="394"/>
      <c r="KH723" s="270"/>
      <c r="KI723" s="263"/>
      <c r="KJ723" s="271"/>
      <c r="KK723" s="271"/>
      <c r="KL723" s="271"/>
      <c r="KM723" s="271"/>
      <c r="KN723" s="271"/>
      <c r="KO723" s="395"/>
      <c r="KP723" s="259"/>
      <c r="KQ723" s="259"/>
      <c r="KR723" s="394"/>
      <c r="KS723" s="394"/>
      <c r="KT723" s="270"/>
      <c r="KU723" s="263"/>
      <c r="KV723" s="271"/>
      <c r="KW723" s="271"/>
      <c r="KX723" s="271"/>
      <c r="KY723" s="271"/>
      <c r="KZ723" s="271"/>
      <c r="LA723" s="395"/>
      <c r="LB723" s="259"/>
      <c r="LC723" s="259"/>
      <c r="LD723" s="394"/>
      <c r="LE723" s="394"/>
      <c r="LF723" s="270"/>
      <c r="LG723" s="263"/>
      <c r="LH723" s="271"/>
      <c r="LI723" s="271"/>
      <c r="LJ723" s="271"/>
      <c r="LK723" s="271"/>
      <c r="LL723" s="271"/>
      <c r="LM723" s="395"/>
      <c r="LN723" s="259"/>
      <c r="LO723" s="259"/>
      <c r="LP723" s="394"/>
      <c r="LQ723" s="394"/>
      <c r="LR723" s="270"/>
      <c r="LS723" s="263"/>
      <c r="LT723" s="271"/>
      <c r="LU723" s="271"/>
      <c r="LV723" s="271"/>
      <c r="LW723" s="271"/>
      <c r="LX723" s="271"/>
      <c r="LY723" s="395"/>
      <c r="LZ723" s="259"/>
      <c r="MA723" s="259"/>
      <c r="MB723" s="394"/>
      <c r="MC723" s="394"/>
      <c r="MD723" s="270"/>
      <c r="ME723" s="263"/>
      <c r="MF723" s="271"/>
      <c r="MG723" s="271"/>
      <c r="MH723" s="271"/>
      <c r="MI723" s="271"/>
      <c r="MJ723" s="271"/>
      <c r="MK723" s="395"/>
      <c r="ML723" s="259"/>
      <c r="MM723" s="259"/>
      <c r="MN723" s="394"/>
      <c r="MO723" s="394"/>
      <c r="MP723" s="270"/>
      <c r="MQ723" s="263"/>
      <c r="MR723" s="271"/>
      <c r="MS723" s="271"/>
      <c r="MT723" s="271"/>
      <c r="MU723" s="271"/>
      <c r="MV723" s="271"/>
      <c r="MW723" s="395"/>
      <c r="MX723" s="259"/>
      <c r="MY723" s="259"/>
      <c r="MZ723" s="394"/>
      <c r="NA723" s="394"/>
      <c r="NB723" s="270"/>
      <c r="NC723" s="263"/>
      <c r="ND723" s="271"/>
      <c r="NE723" s="271"/>
      <c r="NF723" s="271"/>
      <c r="NG723" s="271"/>
      <c r="NH723" s="271"/>
      <c r="NI723" s="395"/>
      <c r="NJ723" s="259"/>
      <c r="NK723" s="259"/>
      <c r="NL723" s="394"/>
      <c r="NM723" s="394"/>
      <c r="NN723" s="270"/>
      <c r="NO723" s="263"/>
      <c r="NP723" s="271"/>
      <c r="NQ723" s="271"/>
      <c r="NR723" s="271"/>
      <c r="NS723" s="271"/>
      <c r="NT723" s="271"/>
      <c r="NU723" s="395"/>
      <c r="NV723" s="259"/>
      <c r="NW723" s="259"/>
      <c r="NX723" s="394"/>
      <c r="NY723" s="394"/>
      <c r="NZ723" s="270"/>
      <c r="OA723" s="263"/>
      <c r="OB723" s="271"/>
      <c r="OC723" s="271"/>
      <c r="OD723" s="271"/>
      <c r="OE723" s="271"/>
      <c r="OF723" s="271"/>
      <c r="OG723" s="395"/>
      <c r="OH723" s="259"/>
      <c r="OI723" s="259"/>
      <c r="OJ723" s="394"/>
      <c r="OK723" s="394"/>
      <c r="OL723" s="270"/>
      <c r="OM723" s="263"/>
      <c r="ON723" s="271"/>
      <c r="OO723" s="271"/>
      <c r="OP723" s="271"/>
      <c r="OQ723" s="271"/>
      <c r="OR723" s="271"/>
      <c r="OS723" s="395"/>
      <c r="OT723" s="259"/>
      <c r="OU723" s="259"/>
      <c r="OV723" s="394"/>
      <c r="OW723" s="394"/>
      <c r="OX723" s="270"/>
      <c r="OY723" s="263"/>
      <c r="OZ723" s="271"/>
      <c r="PA723" s="271"/>
      <c r="PB723" s="271"/>
      <c r="PC723" s="271"/>
      <c r="PD723" s="271"/>
      <c r="PE723" s="395"/>
      <c r="PF723" s="259"/>
      <c r="PG723" s="259"/>
      <c r="PH723" s="394"/>
      <c r="PI723" s="394"/>
      <c r="PJ723" s="270"/>
      <c r="PK723" s="263"/>
      <c r="PL723" s="271"/>
      <c r="PM723" s="271"/>
      <c r="PN723" s="271"/>
      <c r="PO723" s="271"/>
      <c r="PP723" s="271"/>
      <c r="PQ723" s="395"/>
      <c r="PR723" s="259"/>
      <c r="PS723" s="259"/>
      <c r="PT723" s="394"/>
      <c r="PU723" s="394"/>
      <c r="PV723" s="270"/>
      <c r="PW723" s="263"/>
      <c r="PX723" s="271"/>
      <c r="PY723" s="271"/>
      <c r="PZ723" s="271"/>
      <c r="QA723" s="271"/>
      <c r="QB723" s="271"/>
      <c r="QC723" s="395"/>
      <c r="QD723" s="259"/>
      <c r="QE723" s="259"/>
      <c r="QF723" s="394"/>
      <c r="QG723" s="394"/>
      <c r="QH723" s="270"/>
      <c r="QI723" s="263"/>
      <c r="QJ723" s="271"/>
      <c r="QK723" s="271"/>
      <c r="QL723" s="271"/>
      <c r="QM723" s="271"/>
      <c r="QN723" s="271"/>
      <c r="QO723" s="395"/>
      <c r="QP723" s="259"/>
      <c r="QQ723" s="259"/>
      <c r="QR723" s="394"/>
      <c r="QS723" s="394"/>
      <c r="QT723" s="270"/>
      <c r="QU723" s="263"/>
      <c r="QV723" s="271"/>
      <c r="QW723" s="271"/>
      <c r="QX723" s="271"/>
      <c r="QY723" s="271"/>
      <c r="QZ723" s="271"/>
      <c r="RA723" s="395"/>
      <c r="RB723" s="259"/>
      <c r="RC723" s="259"/>
      <c r="RD723" s="394"/>
      <c r="RE723" s="394"/>
      <c r="RF723" s="270"/>
      <c r="RG723" s="263"/>
      <c r="RH723" s="271"/>
      <c r="RI723" s="271"/>
      <c r="RJ723" s="271"/>
      <c r="RK723" s="271"/>
      <c r="RL723" s="271"/>
      <c r="RM723" s="395"/>
      <c r="RN723" s="259"/>
      <c r="RO723" s="259"/>
      <c r="RP723" s="394"/>
      <c r="RQ723" s="394"/>
      <c r="RR723" s="270"/>
      <c r="RS723" s="263"/>
      <c r="RT723" s="271"/>
      <c r="RU723" s="271"/>
      <c r="RV723" s="271"/>
      <c r="RW723" s="271"/>
      <c r="RX723" s="271"/>
      <c r="RY723" s="395"/>
      <c r="RZ723" s="259"/>
      <c r="SA723" s="259"/>
      <c r="SB723" s="394"/>
      <c r="SC723" s="394"/>
      <c r="SD723" s="270"/>
      <c r="SE723" s="263"/>
      <c r="SF723" s="271"/>
      <c r="SG723" s="271"/>
      <c r="SH723" s="271"/>
      <c r="SI723" s="271"/>
      <c r="SJ723" s="271"/>
      <c r="SK723" s="395"/>
      <c r="SL723" s="259"/>
      <c r="SM723" s="259"/>
      <c r="SN723" s="394"/>
      <c r="SO723" s="394"/>
      <c r="SP723" s="270"/>
      <c r="SQ723" s="263"/>
      <c r="SR723" s="271"/>
      <c r="SS723" s="271"/>
      <c r="ST723" s="271"/>
      <c r="SU723" s="271"/>
      <c r="SV723" s="271"/>
      <c r="SW723" s="395"/>
      <c r="SX723" s="259"/>
      <c r="SY723" s="259"/>
      <c r="SZ723" s="394"/>
      <c r="TA723" s="394"/>
      <c r="TB723" s="270"/>
      <c r="TC723" s="263"/>
      <c r="TD723" s="271"/>
      <c r="TE723" s="271"/>
      <c r="TF723" s="271"/>
      <c r="TG723" s="271"/>
      <c r="TH723" s="271"/>
      <c r="TI723" s="395"/>
      <c r="TJ723" s="259"/>
      <c r="TK723" s="259"/>
      <c r="TL723" s="394"/>
      <c r="TM723" s="394"/>
      <c r="TN723" s="270"/>
      <c r="TO723" s="263"/>
      <c r="TP723" s="271"/>
      <c r="TQ723" s="271"/>
      <c r="TR723" s="271"/>
      <c r="TS723" s="271"/>
      <c r="TT723" s="271"/>
      <c r="TU723" s="395"/>
      <c r="TV723" s="259"/>
      <c r="TW723" s="259"/>
      <c r="TX723" s="394"/>
      <c r="TY723" s="394"/>
      <c r="TZ723" s="270"/>
      <c r="UA723" s="263"/>
      <c r="UB723" s="271"/>
      <c r="UC723" s="271"/>
      <c r="UD723" s="271"/>
      <c r="UE723" s="271"/>
      <c r="UF723" s="271"/>
      <c r="UG723" s="395"/>
      <c r="UH723" s="259"/>
      <c r="UI723" s="259"/>
      <c r="UJ723" s="394"/>
      <c r="UK723" s="394"/>
      <c r="UL723" s="270"/>
      <c r="UM723" s="263"/>
      <c r="UN723" s="271"/>
      <c r="UO723" s="271"/>
      <c r="UP723" s="271"/>
      <c r="UQ723" s="271"/>
      <c r="UR723" s="271"/>
      <c r="US723" s="395"/>
      <c r="UT723" s="259"/>
      <c r="UU723" s="259"/>
      <c r="UV723" s="394"/>
      <c r="UW723" s="394"/>
      <c r="UX723" s="270"/>
      <c r="UY723" s="263"/>
      <c r="UZ723" s="271"/>
      <c r="VA723" s="271"/>
      <c r="VB723" s="271"/>
      <c r="VC723" s="271"/>
      <c r="VD723" s="271"/>
      <c r="VE723" s="395"/>
      <c r="VF723" s="259"/>
      <c r="VG723" s="259"/>
      <c r="VH723" s="394"/>
      <c r="VI723" s="394"/>
      <c r="VJ723" s="270"/>
      <c r="VK723" s="263"/>
      <c r="VL723" s="271"/>
      <c r="VM723" s="271"/>
      <c r="VN723" s="271"/>
      <c r="VO723" s="271"/>
      <c r="VP723" s="271"/>
      <c r="VQ723" s="395"/>
      <c r="VR723" s="259"/>
      <c r="VS723" s="259"/>
      <c r="VT723" s="394"/>
      <c r="VU723" s="394"/>
      <c r="VV723" s="270"/>
      <c r="VW723" s="263"/>
      <c r="VX723" s="271"/>
      <c r="VY723" s="271"/>
      <c r="VZ723" s="271"/>
      <c r="WA723" s="271"/>
      <c r="WB723" s="271"/>
      <c r="WC723" s="395"/>
      <c r="WD723" s="259"/>
      <c r="WE723" s="259"/>
      <c r="WF723" s="394"/>
      <c r="WG723" s="394"/>
      <c r="WH723" s="270"/>
      <c r="WI723" s="263"/>
      <c r="WJ723" s="271"/>
      <c r="WK723" s="271"/>
      <c r="WL723" s="271"/>
      <c r="WM723" s="271"/>
      <c r="WN723" s="271"/>
      <c r="WO723" s="395"/>
      <c r="WP723" s="259"/>
      <c r="WQ723" s="259"/>
      <c r="WR723" s="394"/>
      <c r="WS723" s="394"/>
      <c r="WT723" s="270"/>
      <c r="WU723" s="263"/>
      <c r="WV723" s="271"/>
      <c r="WW723" s="271"/>
      <c r="WX723" s="271"/>
      <c r="WY723" s="271"/>
      <c r="WZ723" s="271"/>
      <c r="XA723" s="395"/>
      <c r="XB723" s="259"/>
      <c r="XC723" s="259"/>
      <c r="XD723" s="394"/>
      <c r="XE723" s="394"/>
      <c r="XF723" s="270"/>
      <c r="XG723" s="263"/>
      <c r="XH723" s="271"/>
      <c r="XI723" s="271"/>
      <c r="XJ723" s="271"/>
      <c r="XK723" s="271"/>
      <c r="XL723" s="271"/>
      <c r="XM723" s="395"/>
      <c r="XN723" s="259"/>
      <c r="XO723" s="259"/>
      <c r="XP723" s="394"/>
      <c r="XQ723" s="394"/>
      <c r="XR723" s="270"/>
      <c r="XS723" s="263"/>
      <c r="XT723" s="271"/>
      <c r="XU723" s="271"/>
      <c r="XV723" s="271"/>
      <c r="XW723" s="271"/>
      <c r="XX723" s="271"/>
      <c r="XY723" s="395"/>
      <c r="XZ723" s="259"/>
      <c r="YA723" s="259"/>
      <c r="YB723" s="394"/>
      <c r="YC723" s="394"/>
      <c r="YD723" s="270"/>
      <c r="YE723" s="263"/>
      <c r="YF723" s="271"/>
      <c r="YG723" s="271"/>
      <c r="YH723" s="271"/>
      <c r="YI723" s="271"/>
      <c r="YJ723" s="271"/>
      <c r="YK723" s="395"/>
      <c r="YL723" s="259"/>
      <c r="YM723" s="259"/>
      <c r="YN723" s="394"/>
      <c r="YO723" s="394"/>
      <c r="YP723" s="270"/>
      <c r="YQ723" s="263"/>
      <c r="YR723" s="271"/>
      <c r="YS723" s="271"/>
      <c r="YT723" s="271"/>
      <c r="YU723" s="271"/>
      <c r="YV723" s="271"/>
      <c r="YW723" s="395"/>
      <c r="YX723" s="259"/>
      <c r="YY723" s="259"/>
      <c r="YZ723" s="394"/>
      <c r="ZA723" s="394"/>
      <c r="ZB723" s="270"/>
      <c r="ZC723" s="263"/>
      <c r="ZD723" s="271"/>
      <c r="ZE723" s="271"/>
      <c r="ZF723" s="271"/>
      <c r="ZG723" s="271"/>
      <c r="ZH723" s="271"/>
      <c r="ZI723" s="395"/>
      <c r="ZJ723" s="259"/>
      <c r="ZK723" s="259"/>
      <c r="ZL723" s="394"/>
      <c r="ZM723" s="394"/>
      <c r="ZN723" s="270"/>
      <c r="ZO723" s="263"/>
      <c r="ZP723" s="271"/>
      <c r="ZQ723" s="271"/>
      <c r="ZR723" s="271"/>
      <c r="ZS723" s="271"/>
      <c r="ZT723" s="271"/>
      <c r="ZU723" s="395"/>
      <c r="ZV723" s="259"/>
      <c r="ZW723" s="259"/>
      <c r="ZX723" s="394"/>
      <c r="ZY723" s="394"/>
      <c r="ZZ723" s="270"/>
      <c r="AAA723" s="263"/>
      <c r="AAB723" s="271"/>
      <c r="AAC723" s="271"/>
      <c r="AAD723" s="271"/>
      <c r="AAE723" s="271"/>
      <c r="AAF723" s="271"/>
      <c r="AAG723" s="395"/>
      <c r="AAH723" s="259"/>
      <c r="AAI723" s="259"/>
      <c r="AAJ723" s="394"/>
      <c r="AAK723" s="394"/>
      <c r="AAL723" s="270"/>
      <c r="AAM723" s="263"/>
      <c r="AAN723" s="271"/>
      <c r="AAO723" s="271"/>
      <c r="AAP723" s="271"/>
      <c r="AAQ723" s="271"/>
      <c r="AAR723" s="271"/>
      <c r="AAS723" s="395"/>
      <c r="AAT723" s="259"/>
      <c r="AAU723" s="259"/>
      <c r="AAV723" s="394"/>
      <c r="AAW723" s="394"/>
      <c r="AAX723" s="270"/>
      <c r="AAY723" s="263"/>
      <c r="AAZ723" s="271"/>
      <c r="ABA723" s="271"/>
      <c r="ABB723" s="271"/>
      <c r="ABC723" s="271"/>
      <c r="ABD723" s="271"/>
      <c r="ABE723" s="395"/>
      <c r="ABF723" s="259"/>
      <c r="ABG723" s="259"/>
      <c r="ABH723" s="394"/>
      <c r="ABI723" s="394"/>
      <c r="ABJ723" s="270"/>
      <c r="ABK723" s="263"/>
      <c r="ABL723" s="271"/>
      <c r="ABM723" s="271"/>
      <c r="ABN723" s="271"/>
      <c r="ABO723" s="271"/>
      <c r="ABP723" s="271"/>
      <c r="ABQ723" s="395"/>
      <c r="ABR723" s="259"/>
      <c r="ABS723" s="259"/>
      <c r="ABT723" s="394"/>
      <c r="ABU723" s="394"/>
      <c r="ABV723" s="270"/>
      <c r="ABW723" s="263"/>
      <c r="ABX723" s="271"/>
      <c r="ABY723" s="271"/>
      <c r="ABZ723" s="271"/>
      <c r="ACA723" s="271"/>
      <c r="ACB723" s="271"/>
      <c r="ACC723" s="395"/>
      <c r="ACD723" s="259"/>
      <c r="ACE723" s="259"/>
      <c r="ACF723" s="394"/>
      <c r="ACG723" s="394"/>
      <c r="ACH723" s="270"/>
      <c r="ACI723" s="263"/>
      <c r="ACJ723" s="271"/>
      <c r="ACK723" s="271"/>
      <c r="ACL723" s="271"/>
      <c r="ACM723" s="271"/>
      <c r="ACN723" s="271"/>
      <c r="ACO723" s="395"/>
      <c r="ACP723" s="259"/>
      <c r="ACQ723" s="259"/>
      <c r="ACR723" s="394"/>
      <c r="ACS723" s="394"/>
      <c r="ACT723" s="270"/>
      <c r="ACU723" s="263"/>
      <c r="ACV723" s="271"/>
      <c r="ACW723" s="271"/>
      <c r="ACX723" s="271"/>
      <c r="ACY723" s="271"/>
      <c r="ACZ723" s="271"/>
      <c r="ADA723" s="395"/>
      <c r="ADB723" s="259"/>
      <c r="ADC723" s="259"/>
      <c r="ADD723" s="394"/>
      <c r="ADE723" s="394"/>
      <c r="ADF723" s="270"/>
      <c r="ADG723" s="263"/>
      <c r="ADH723" s="271"/>
      <c r="ADI723" s="271"/>
      <c r="ADJ723" s="271"/>
      <c r="ADK723" s="271"/>
      <c r="ADL723" s="271"/>
      <c r="ADM723" s="395"/>
      <c r="ADN723" s="259"/>
      <c r="ADO723" s="259"/>
      <c r="ADP723" s="394"/>
      <c r="ADQ723" s="394"/>
      <c r="ADR723" s="270"/>
      <c r="ADS723" s="263"/>
      <c r="ADT723" s="271"/>
      <c r="ADU723" s="271"/>
      <c r="ADV723" s="271"/>
      <c r="ADW723" s="271"/>
      <c r="ADX723" s="271"/>
      <c r="ADY723" s="395"/>
      <c r="ADZ723" s="259"/>
      <c r="AEA723" s="259"/>
      <c r="AEB723" s="394"/>
      <c r="AEC723" s="394"/>
      <c r="AED723" s="270"/>
      <c r="AEE723" s="263"/>
      <c r="AEF723" s="271"/>
      <c r="AEG723" s="271"/>
      <c r="AEH723" s="271"/>
      <c r="AEI723" s="271"/>
      <c r="AEJ723" s="271"/>
      <c r="AEK723" s="395"/>
      <c r="AEL723" s="259"/>
      <c r="AEM723" s="259"/>
      <c r="AEN723" s="394"/>
      <c r="AEO723" s="394"/>
      <c r="AEP723" s="270"/>
      <c r="AEQ723" s="263"/>
      <c r="AER723" s="271"/>
      <c r="AES723" s="271"/>
      <c r="AET723" s="271"/>
      <c r="AEU723" s="271"/>
      <c r="AEV723" s="271"/>
      <c r="AEW723" s="395"/>
      <c r="AEX723" s="259"/>
      <c r="AEY723" s="259"/>
      <c r="AEZ723" s="394"/>
      <c r="AFA723" s="394"/>
      <c r="AFB723" s="270"/>
      <c r="AFC723" s="263"/>
      <c r="AFD723" s="271"/>
      <c r="AFE723" s="271"/>
      <c r="AFF723" s="271"/>
      <c r="AFG723" s="271"/>
      <c r="AFH723" s="271"/>
      <c r="AFI723" s="395"/>
      <c r="AFJ723" s="259"/>
      <c r="AFK723" s="259"/>
      <c r="AFL723" s="394"/>
      <c r="AFM723" s="394"/>
      <c r="AFN723" s="270"/>
      <c r="AFO723" s="263"/>
      <c r="AFP723" s="271"/>
      <c r="AFQ723" s="271"/>
      <c r="AFR723" s="271"/>
      <c r="AFS723" s="271"/>
      <c r="AFT723" s="271"/>
      <c r="AFU723" s="395"/>
      <c r="AFV723" s="259"/>
      <c r="AFW723" s="259"/>
      <c r="AFX723" s="394"/>
      <c r="AFY723" s="394"/>
      <c r="AFZ723" s="270"/>
      <c r="AGA723" s="263"/>
      <c r="AGB723" s="271"/>
      <c r="AGC723" s="271"/>
      <c r="AGD723" s="271"/>
      <c r="AGE723" s="271"/>
      <c r="AGF723" s="271"/>
      <c r="AGG723" s="395"/>
      <c r="AGH723" s="259"/>
      <c r="AGI723" s="259"/>
      <c r="AGJ723" s="394"/>
      <c r="AGK723" s="394"/>
      <c r="AGL723" s="270"/>
      <c r="AGM723" s="263"/>
      <c r="AGN723" s="271"/>
      <c r="AGO723" s="271"/>
      <c r="AGP723" s="271"/>
      <c r="AGQ723" s="271"/>
      <c r="AGR723" s="271"/>
      <c r="AGS723" s="395"/>
      <c r="AGT723" s="259"/>
      <c r="AGU723" s="259"/>
      <c r="AGV723" s="394"/>
      <c r="AGW723" s="394"/>
      <c r="AGX723" s="270"/>
      <c r="AGY723" s="263"/>
      <c r="AGZ723" s="271"/>
      <c r="AHA723" s="271"/>
      <c r="AHB723" s="271"/>
      <c r="AHC723" s="271"/>
      <c r="AHD723" s="271"/>
      <c r="AHE723" s="395"/>
      <c r="AHF723" s="259"/>
      <c r="AHG723" s="259"/>
      <c r="AHH723" s="394"/>
      <c r="AHI723" s="394"/>
      <c r="AHJ723" s="270"/>
      <c r="AHK723" s="263"/>
      <c r="AHL723" s="271"/>
      <c r="AHM723" s="271"/>
      <c r="AHN723" s="271"/>
      <c r="AHO723" s="271"/>
      <c r="AHP723" s="271"/>
      <c r="AHQ723" s="395"/>
      <c r="AHR723" s="259"/>
      <c r="AHS723" s="259"/>
      <c r="AHT723" s="394"/>
      <c r="AHU723" s="394"/>
      <c r="AHV723" s="270"/>
      <c r="AHW723" s="263"/>
      <c r="AHX723" s="271"/>
      <c r="AHY723" s="271"/>
      <c r="AHZ723" s="271"/>
      <c r="AIA723" s="271"/>
      <c r="AIB723" s="271"/>
      <c r="AIC723" s="395"/>
      <c r="AID723" s="259"/>
      <c r="AIE723" s="259"/>
      <c r="AIF723" s="394"/>
      <c r="AIG723" s="394"/>
      <c r="AIH723" s="270"/>
      <c r="AII723" s="263"/>
      <c r="AIJ723" s="271"/>
      <c r="AIK723" s="271"/>
      <c r="AIL723" s="271"/>
      <c r="AIM723" s="271"/>
      <c r="AIN723" s="271"/>
      <c r="AIO723" s="395"/>
      <c r="AIP723" s="259"/>
      <c r="AIQ723" s="259"/>
      <c r="AIR723" s="394"/>
      <c r="AIS723" s="394"/>
      <c r="AIT723" s="270"/>
      <c r="AIU723" s="263"/>
      <c r="AIV723" s="271"/>
      <c r="AIW723" s="271"/>
      <c r="AIX723" s="271"/>
      <c r="AIY723" s="271"/>
      <c r="AIZ723" s="271"/>
      <c r="AJA723" s="395"/>
      <c r="AJB723" s="259"/>
      <c r="AJC723" s="259"/>
      <c r="AJD723" s="394"/>
      <c r="AJE723" s="394"/>
      <c r="AJF723" s="270"/>
      <c r="AJG723" s="263"/>
      <c r="AJH723" s="271"/>
      <c r="AJI723" s="271"/>
      <c r="AJJ723" s="271"/>
      <c r="AJK723" s="271"/>
      <c r="AJL723" s="271"/>
      <c r="AJM723" s="395"/>
      <c r="AJN723" s="259"/>
      <c r="AJO723" s="259"/>
      <c r="AJP723" s="394"/>
      <c r="AJQ723" s="394"/>
      <c r="AJR723" s="270"/>
      <c r="AJS723" s="263"/>
      <c r="AJT723" s="271"/>
      <c r="AJU723" s="271"/>
      <c r="AJV723" s="271"/>
      <c r="AJW723" s="271"/>
      <c r="AJX723" s="271"/>
      <c r="AJY723" s="395"/>
      <c r="AJZ723" s="259"/>
      <c r="AKA723" s="259"/>
      <c r="AKB723" s="394"/>
      <c r="AKC723" s="394"/>
      <c r="AKD723" s="270"/>
      <c r="AKE723" s="263"/>
      <c r="AKF723" s="271"/>
      <c r="AKG723" s="271"/>
      <c r="AKH723" s="271"/>
      <c r="AKI723" s="271"/>
      <c r="AKJ723" s="271"/>
      <c r="AKK723" s="395"/>
      <c r="AKL723" s="259"/>
      <c r="AKM723" s="259"/>
      <c r="AKN723" s="394"/>
      <c r="AKO723" s="394"/>
      <c r="AKP723" s="270"/>
      <c r="AKQ723" s="263"/>
      <c r="AKR723" s="271"/>
      <c r="AKS723" s="271"/>
      <c r="AKT723" s="271"/>
      <c r="AKU723" s="271"/>
      <c r="AKV723" s="271"/>
      <c r="AKW723" s="395"/>
      <c r="AKX723" s="259"/>
      <c r="AKY723" s="259"/>
      <c r="AKZ723" s="394"/>
      <c r="ALA723" s="394"/>
      <c r="ALB723" s="270"/>
      <c r="ALC723" s="263"/>
      <c r="ALD723" s="271"/>
      <c r="ALE723" s="271"/>
      <c r="ALF723" s="271"/>
      <c r="ALG723" s="271"/>
      <c r="ALH723" s="271"/>
      <c r="ALI723" s="395"/>
      <c r="ALJ723" s="259"/>
      <c r="ALK723" s="259"/>
      <c r="ALL723" s="394"/>
      <c r="ALM723" s="394"/>
      <c r="ALN723" s="270"/>
      <c r="ALO723" s="263"/>
      <c r="ALP723" s="271"/>
      <c r="ALQ723" s="271"/>
      <c r="ALR723" s="271"/>
      <c r="ALS723" s="271"/>
      <c r="ALT723" s="271"/>
      <c r="ALU723" s="395"/>
      <c r="ALV723" s="259"/>
      <c r="ALW723" s="259"/>
      <c r="ALX723" s="394"/>
      <c r="ALY723" s="394"/>
      <c r="ALZ723" s="270"/>
      <c r="AMA723" s="263"/>
      <c r="AMB723" s="271"/>
      <c r="AMC723" s="271"/>
      <c r="AMD723" s="271"/>
      <c r="AME723" s="271"/>
      <c r="AMF723" s="271"/>
      <c r="AMG723" s="395"/>
      <c r="AMH723" s="259"/>
      <c r="AMI723" s="259"/>
      <c r="AMJ723" s="394"/>
      <c r="AMK723" s="394"/>
      <c r="AML723" s="270"/>
      <c r="AMM723" s="263"/>
      <c r="AMN723" s="271"/>
      <c r="AMO723" s="271"/>
      <c r="AMP723" s="271"/>
      <c r="AMQ723" s="271"/>
      <c r="AMR723" s="271"/>
      <c r="AMS723" s="395"/>
      <c r="AMT723" s="259"/>
      <c r="AMU723" s="259"/>
      <c r="AMV723" s="394"/>
      <c r="AMW723" s="394"/>
      <c r="AMX723" s="270"/>
      <c r="AMY723" s="263"/>
      <c r="AMZ723" s="271"/>
      <c r="ANA723" s="271"/>
      <c r="ANB723" s="271"/>
      <c r="ANC723" s="271"/>
      <c r="AND723" s="271"/>
      <c r="ANE723" s="395"/>
      <c r="ANF723" s="259"/>
      <c r="ANG723" s="259"/>
      <c r="ANH723" s="394"/>
      <c r="ANI723" s="394"/>
      <c r="ANJ723" s="270"/>
      <c r="ANK723" s="263"/>
      <c r="ANL723" s="271"/>
      <c r="ANM723" s="271"/>
      <c r="ANN723" s="271"/>
      <c r="ANO723" s="271"/>
      <c r="ANP723" s="271"/>
      <c r="ANQ723" s="395"/>
      <c r="ANR723" s="259"/>
      <c r="ANS723" s="259"/>
      <c r="ANT723" s="394"/>
      <c r="ANU723" s="394"/>
      <c r="ANV723" s="270"/>
      <c r="ANW723" s="263"/>
      <c r="ANX723" s="271"/>
      <c r="ANY723" s="271"/>
      <c r="ANZ723" s="271"/>
      <c r="AOA723" s="271"/>
      <c r="AOB723" s="271"/>
      <c r="AOC723" s="395"/>
      <c r="AOD723" s="259"/>
      <c r="AOE723" s="259"/>
      <c r="AOF723" s="394"/>
      <c r="AOG723" s="394"/>
      <c r="AOH723" s="270"/>
      <c r="AOI723" s="263"/>
      <c r="AOJ723" s="271"/>
      <c r="AOK723" s="271"/>
      <c r="AOL723" s="271"/>
      <c r="AOM723" s="271"/>
      <c r="AON723" s="271"/>
      <c r="AOO723" s="395"/>
      <c r="AOP723" s="259"/>
      <c r="AOQ723" s="259"/>
      <c r="AOR723" s="394"/>
      <c r="AOS723" s="394"/>
      <c r="AOT723" s="270"/>
      <c r="AOU723" s="263"/>
      <c r="AOV723" s="271"/>
      <c r="AOW723" s="271"/>
      <c r="AOX723" s="271"/>
      <c r="AOY723" s="271"/>
      <c r="AOZ723" s="271"/>
      <c r="APA723" s="395"/>
      <c r="APB723" s="259"/>
      <c r="APC723" s="259"/>
      <c r="APD723" s="394"/>
      <c r="APE723" s="394"/>
      <c r="APF723" s="270"/>
      <c r="APG723" s="263"/>
      <c r="APH723" s="271"/>
      <c r="API723" s="271"/>
      <c r="APJ723" s="271"/>
      <c r="APK723" s="271"/>
      <c r="APL723" s="271"/>
      <c r="APM723" s="395"/>
      <c r="APN723" s="259"/>
      <c r="APO723" s="259"/>
      <c r="APP723" s="394"/>
      <c r="APQ723" s="394"/>
      <c r="APR723" s="270"/>
      <c r="APS723" s="263"/>
      <c r="APT723" s="271"/>
      <c r="APU723" s="271"/>
      <c r="APV723" s="271"/>
      <c r="APW723" s="271"/>
      <c r="APX723" s="271"/>
      <c r="APY723" s="395"/>
      <c r="APZ723" s="259"/>
      <c r="AQA723" s="259"/>
      <c r="AQB723" s="394"/>
      <c r="AQC723" s="394"/>
      <c r="AQD723" s="270"/>
      <c r="AQE723" s="263"/>
      <c r="AQF723" s="271"/>
      <c r="AQG723" s="271"/>
      <c r="AQH723" s="271"/>
      <c r="AQI723" s="271"/>
      <c r="AQJ723" s="271"/>
      <c r="AQK723" s="395"/>
      <c r="AQL723" s="259"/>
      <c r="AQM723" s="259"/>
      <c r="AQN723" s="394"/>
      <c r="AQO723" s="394"/>
      <c r="AQP723" s="270"/>
      <c r="AQQ723" s="263"/>
      <c r="AQR723" s="271"/>
      <c r="AQS723" s="271"/>
      <c r="AQT723" s="271"/>
      <c r="AQU723" s="271"/>
      <c r="AQV723" s="271"/>
      <c r="AQW723" s="395"/>
      <c r="AQX723" s="259"/>
      <c r="AQY723" s="259"/>
      <c r="AQZ723" s="394"/>
      <c r="ARA723" s="394"/>
      <c r="ARB723" s="270"/>
      <c r="ARC723" s="263"/>
      <c r="ARD723" s="271"/>
      <c r="ARE723" s="271"/>
      <c r="ARF723" s="271"/>
      <c r="ARG723" s="271"/>
      <c r="ARH723" s="271"/>
      <c r="ARI723" s="395"/>
      <c r="ARJ723" s="259"/>
      <c r="ARK723" s="259"/>
      <c r="ARL723" s="394"/>
      <c r="ARM723" s="394"/>
      <c r="ARN723" s="270"/>
      <c r="ARO723" s="263"/>
      <c r="ARP723" s="271"/>
      <c r="ARQ723" s="271"/>
      <c r="ARR723" s="271"/>
      <c r="ARS723" s="271"/>
      <c r="ART723" s="271"/>
      <c r="ARU723" s="395"/>
      <c r="ARV723" s="259"/>
      <c r="ARW723" s="259"/>
      <c r="ARX723" s="394"/>
      <c r="ARY723" s="394"/>
      <c r="ARZ723" s="270"/>
      <c r="ASA723" s="263"/>
      <c r="ASB723" s="271"/>
      <c r="ASC723" s="271"/>
      <c r="ASD723" s="271"/>
      <c r="ASE723" s="271"/>
      <c r="ASF723" s="271"/>
      <c r="ASG723" s="395"/>
      <c r="ASH723" s="259"/>
      <c r="ASI723" s="259"/>
      <c r="ASJ723" s="394"/>
      <c r="ASK723" s="394"/>
      <c r="ASL723" s="270"/>
      <c r="ASM723" s="263"/>
      <c r="ASN723" s="271"/>
      <c r="ASO723" s="271"/>
      <c r="ASP723" s="271"/>
      <c r="ASQ723" s="271"/>
      <c r="ASR723" s="271"/>
      <c r="ASS723" s="395"/>
      <c r="AST723" s="259"/>
      <c r="ASU723" s="259"/>
      <c r="ASV723" s="394"/>
      <c r="ASW723" s="394"/>
      <c r="ASX723" s="270"/>
      <c r="ASY723" s="263"/>
      <c r="ASZ723" s="271"/>
      <c r="ATA723" s="271"/>
      <c r="ATB723" s="271"/>
      <c r="ATC723" s="271"/>
      <c r="ATD723" s="271"/>
      <c r="ATE723" s="395"/>
      <c r="ATF723" s="259"/>
      <c r="ATG723" s="259"/>
      <c r="ATH723" s="394"/>
      <c r="ATI723" s="394"/>
      <c r="ATJ723" s="270"/>
      <c r="ATK723" s="263"/>
      <c r="ATL723" s="271"/>
      <c r="ATM723" s="271"/>
      <c r="ATN723" s="271"/>
      <c r="ATO723" s="271"/>
      <c r="ATP723" s="271"/>
      <c r="ATQ723" s="395"/>
      <c r="ATR723" s="259"/>
      <c r="ATS723" s="259"/>
      <c r="ATT723" s="394"/>
      <c r="ATU723" s="394"/>
      <c r="ATV723" s="270"/>
      <c r="ATW723" s="263"/>
      <c r="ATX723" s="271"/>
      <c r="ATY723" s="271"/>
      <c r="ATZ723" s="271"/>
      <c r="AUA723" s="271"/>
      <c r="AUB723" s="271"/>
      <c r="AUC723" s="395"/>
      <c r="AUD723" s="259"/>
      <c r="AUE723" s="259"/>
      <c r="AUF723" s="394"/>
      <c r="AUG723" s="394"/>
      <c r="AUH723" s="270"/>
      <c r="AUI723" s="263"/>
      <c r="AUJ723" s="271"/>
      <c r="AUK723" s="271"/>
      <c r="AUL723" s="271"/>
      <c r="AUM723" s="271"/>
      <c r="AUN723" s="271"/>
      <c r="AUO723" s="395"/>
      <c r="AUP723" s="259"/>
      <c r="AUQ723" s="259"/>
      <c r="AUR723" s="394"/>
      <c r="AUS723" s="394"/>
      <c r="AUT723" s="270"/>
      <c r="AUU723" s="263"/>
      <c r="AUV723" s="271"/>
      <c r="AUW723" s="271"/>
      <c r="AUX723" s="271"/>
      <c r="AUY723" s="271"/>
      <c r="AUZ723" s="271"/>
      <c r="AVA723" s="395"/>
      <c r="AVB723" s="259"/>
      <c r="AVC723" s="259"/>
      <c r="AVD723" s="394"/>
      <c r="AVE723" s="394"/>
      <c r="AVF723" s="270"/>
      <c r="AVG723" s="263"/>
      <c r="AVH723" s="271"/>
      <c r="AVI723" s="271"/>
      <c r="AVJ723" s="271"/>
      <c r="AVK723" s="271"/>
      <c r="AVL723" s="271"/>
      <c r="AVM723" s="395"/>
      <c r="AVN723" s="259"/>
      <c r="AVO723" s="259"/>
      <c r="AVP723" s="394"/>
      <c r="AVQ723" s="394"/>
      <c r="AVR723" s="270"/>
      <c r="AVS723" s="263"/>
      <c r="AVT723" s="271"/>
      <c r="AVU723" s="271"/>
      <c r="AVV723" s="271"/>
      <c r="AVW723" s="271"/>
      <c r="AVX723" s="271"/>
      <c r="AVY723" s="395"/>
      <c r="AVZ723" s="259"/>
      <c r="AWA723" s="259"/>
      <c r="AWB723" s="394"/>
      <c r="AWC723" s="394"/>
      <c r="AWD723" s="270"/>
      <c r="AWE723" s="263"/>
      <c r="AWF723" s="271"/>
      <c r="AWG723" s="271"/>
      <c r="AWH723" s="271"/>
      <c r="AWI723" s="271"/>
      <c r="AWJ723" s="271"/>
      <c r="AWK723" s="395"/>
      <c r="AWL723" s="259"/>
      <c r="AWM723" s="259"/>
      <c r="AWN723" s="394"/>
      <c r="AWO723" s="394"/>
      <c r="AWP723" s="270"/>
      <c r="AWQ723" s="263"/>
      <c r="AWR723" s="271"/>
      <c r="AWS723" s="271"/>
      <c r="AWT723" s="271"/>
      <c r="AWU723" s="271"/>
      <c r="AWV723" s="271"/>
      <c r="AWW723" s="395"/>
      <c r="AWX723" s="259"/>
      <c r="AWY723" s="259"/>
      <c r="AWZ723" s="394"/>
      <c r="AXA723" s="394"/>
      <c r="AXB723" s="270"/>
      <c r="AXC723" s="263"/>
      <c r="AXD723" s="271"/>
      <c r="AXE723" s="271"/>
      <c r="AXF723" s="271"/>
      <c r="AXG723" s="271"/>
      <c r="AXH723" s="271"/>
      <c r="AXI723" s="395"/>
      <c r="AXJ723" s="259"/>
      <c r="AXK723" s="259"/>
      <c r="AXL723" s="394"/>
      <c r="AXM723" s="394"/>
      <c r="AXN723" s="270"/>
      <c r="AXO723" s="263"/>
      <c r="AXP723" s="271"/>
      <c r="AXQ723" s="271"/>
      <c r="AXR723" s="271"/>
      <c r="AXS723" s="271"/>
      <c r="AXT723" s="271"/>
      <c r="AXU723" s="395"/>
      <c r="AXV723" s="259"/>
      <c r="AXW723" s="259"/>
      <c r="AXX723" s="394"/>
      <c r="AXY723" s="394"/>
      <c r="AXZ723" s="270"/>
      <c r="AYA723" s="263"/>
      <c r="AYB723" s="271"/>
      <c r="AYC723" s="271"/>
      <c r="AYD723" s="271"/>
      <c r="AYE723" s="271"/>
      <c r="AYF723" s="271"/>
      <c r="AYG723" s="395"/>
      <c r="AYH723" s="259"/>
      <c r="AYI723" s="259"/>
      <c r="AYJ723" s="394"/>
      <c r="AYK723" s="394"/>
      <c r="AYL723" s="270"/>
      <c r="AYM723" s="263"/>
      <c r="AYN723" s="271"/>
      <c r="AYO723" s="271"/>
      <c r="AYP723" s="271"/>
      <c r="AYQ723" s="271"/>
      <c r="AYR723" s="271"/>
      <c r="AYS723" s="395"/>
      <c r="AYT723" s="259"/>
      <c r="AYU723" s="259"/>
      <c r="AYV723" s="394"/>
      <c r="AYW723" s="394"/>
      <c r="AYX723" s="270"/>
      <c r="AYY723" s="263"/>
      <c r="AYZ723" s="271"/>
      <c r="AZA723" s="271"/>
      <c r="AZB723" s="271"/>
      <c r="AZC723" s="271"/>
      <c r="AZD723" s="271"/>
      <c r="AZE723" s="395"/>
      <c r="AZF723" s="259"/>
      <c r="AZG723" s="259"/>
      <c r="AZH723" s="394"/>
      <c r="AZI723" s="394"/>
      <c r="AZJ723" s="270"/>
      <c r="AZK723" s="263"/>
      <c r="AZL723" s="271"/>
      <c r="AZM723" s="271"/>
      <c r="AZN723" s="271"/>
      <c r="AZO723" s="271"/>
      <c r="AZP723" s="271"/>
      <c r="AZQ723" s="395"/>
      <c r="AZR723" s="259"/>
      <c r="AZS723" s="259"/>
      <c r="AZT723" s="394"/>
      <c r="AZU723" s="394"/>
      <c r="AZV723" s="270"/>
      <c r="AZW723" s="263"/>
      <c r="AZX723" s="271"/>
      <c r="AZY723" s="271"/>
      <c r="AZZ723" s="271"/>
      <c r="BAA723" s="271"/>
      <c r="BAB723" s="271"/>
      <c r="BAC723" s="395"/>
      <c r="BAD723" s="259"/>
      <c r="BAE723" s="259"/>
      <c r="BAF723" s="394"/>
      <c r="BAG723" s="394"/>
      <c r="BAH723" s="270"/>
      <c r="BAI723" s="263"/>
      <c r="BAJ723" s="271"/>
      <c r="BAK723" s="271"/>
      <c r="BAL723" s="271"/>
      <c r="BAM723" s="271"/>
      <c r="BAN723" s="271"/>
      <c r="BAO723" s="395"/>
      <c r="BAP723" s="259"/>
      <c r="BAQ723" s="259"/>
      <c r="BAR723" s="394"/>
      <c r="BAS723" s="394"/>
      <c r="BAT723" s="270"/>
      <c r="BAU723" s="263"/>
      <c r="BAV723" s="271"/>
      <c r="BAW723" s="271"/>
      <c r="BAX723" s="271"/>
      <c r="BAY723" s="271"/>
      <c r="BAZ723" s="271"/>
      <c r="BBA723" s="395"/>
      <c r="BBB723" s="259"/>
      <c r="BBC723" s="259"/>
      <c r="BBD723" s="394"/>
      <c r="BBE723" s="394"/>
      <c r="BBF723" s="270"/>
      <c r="BBG723" s="263"/>
      <c r="BBH723" s="271"/>
      <c r="BBI723" s="271"/>
      <c r="BBJ723" s="271"/>
      <c r="BBK723" s="271"/>
      <c r="BBL723" s="271"/>
      <c r="BBM723" s="395"/>
      <c r="BBN723" s="259"/>
      <c r="BBO723" s="259"/>
      <c r="BBP723" s="394"/>
      <c r="BBQ723" s="394"/>
      <c r="BBR723" s="270"/>
      <c r="BBS723" s="263"/>
      <c r="BBT723" s="271"/>
      <c r="BBU723" s="271"/>
      <c r="BBV723" s="271"/>
      <c r="BBW723" s="271"/>
      <c r="BBX723" s="271"/>
      <c r="BBY723" s="395"/>
      <c r="BBZ723" s="259"/>
      <c r="BCA723" s="259"/>
      <c r="BCB723" s="394"/>
      <c r="BCC723" s="394"/>
      <c r="BCD723" s="270"/>
      <c r="BCE723" s="263"/>
      <c r="BCF723" s="271"/>
      <c r="BCG723" s="271"/>
      <c r="BCH723" s="271"/>
      <c r="BCI723" s="271"/>
      <c r="BCJ723" s="271"/>
      <c r="BCK723" s="395"/>
      <c r="BCL723" s="259"/>
      <c r="BCM723" s="259"/>
      <c r="BCN723" s="394"/>
      <c r="BCO723" s="394"/>
      <c r="BCP723" s="270"/>
      <c r="BCQ723" s="263"/>
      <c r="BCR723" s="271"/>
      <c r="BCS723" s="271"/>
      <c r="BCT723" s="271"/>
      <c r="BCU723" s="271"/>
      <c r="BCV723" s="271"/>
      <c r="BCW723" s="395"/>
      <c r="BCX723" s="259"/>
      <c r="BCY723" s="259"/>
      <c r="BCZ723" s="394"/>
      <c r="BDA723" s="394"/>
      <c r="BDB723" s="270"/>
      <c r="BDC723" s="263"/>
      <c r="BDD723" s="271"/>
      <c r="BDE723" s="271"/>
      <c r="BDF723" s="271"/>
      <c r="BDG723" s="271"/>
      <c r="BDH723" s="271"/>
      <c r="BDI723" s="395"/>
      <c r="BDJ723" s="259"/>
      <c r="BDK723" s="259"/>
      <c r="BDL723" s="394"/>
      <c r="BDM723" s="394"/>
      <c r="BDN723" s="270"/>
      <c r="BDO723" s="263"/>
      <c r="BDP723" s="271"/>
      <c r="BDQ723" s="271"/>
      <c r="BDR723" s="271"/>
      <c r="BDS723" s="271"/>
      <c r="BDT723" s="271"/>
      <c r="BDU723" s="395"/>
      <c r="BDV723" s="259"/>
      <c r="BDW723" s="259"/>
      <c r="BDX723" s="394"/>
      <c r="BDY723" s="394"/>
      <c r="BDZ723" s="270"/>
      <c r="BEA723" s="263"/>
      <c r="BEB723" s="271"/>
      <c r="BEC723" s="271"/>
      <c r="BED723" s="271"/>
      <c r="BEE723" s="271"/>
      <c r="BEF723" s="271"/>
      <c r="BEG723" s="395"/>
      <c r="BEH723" s="259"/>
      <c r="BEI723" s="259"/>
      <c r="BEJ723" s="394"/>
      <c r="BEK723" s="394"/>
      <c r="BEL723" s="270"/>
      <c r="BEM723" s="263"/>
      <c r="BEN723" s="271"/>
      <c r="BEO723" s="271"/>
      <c r="BEP723" s="271"/>
      <c r="BEQ723" s="271"/>
      <c r="BER723" s="271"/>
      <c r="BES723" s="395"/>
      <c r="BET723" s="259"/>
      <c r="BEU723" s="259"/>
      <c r="BEV723" s="394"/>
      <c r="BEW723" s="394"/>
      <c r="BEX723" s="270"/>
      <c r="BEY723" s="263"/>
      <c r="BEZ723" s="271"/>
      <c r="BFA723" s="271"/>
      <c r="BFB723" s="271"/>
      <c r="BFC723" s="271"/>
      <c r="BFD723" s="271"/>
      <c r="BFE723" s="395"/>
      <c r="BFF723" s="259"/>
      <c r="BFG723" s="259"/>
      <c r="BFH723" s="394"/>
      <c r="BFI723" s="394"/>
      <c r="BFJ723" s="270"/>
      <c r="BFK723" s="263"/>
      <c r="BFL723" s="271"/>
      <c r="BFM723" s="271"/>
      <c r="BFN723" s="271"/>
      <c r="BFO723" s="271"/>
      <c r="BFP723" s="271"/>
      <c r="BFQ723" s="395"/>
      <c r="BFR723" s="259"/>
      <c r="BFS723" s="259"/>
      <c r="BFT723" s="394"/>
      <c r="BFU723" s="394"/>
      <c r="BFV723" s="270"/>
      <c r="BFW723" s="263"/>
      <c r="BFX723" s="271"/>
      <c r="BFY723" s="271"/>
      <c r="BFZ723" s="271"/>
      <c r="BGA723" s="271"/>
      <c r="BGB723" s="271"/>
      <c r="BGC723" s="395"/>
      <c r="BGD723" s="259"/>
      <c r="BGE723" s="259"/>
      <c r="BGF723" s="394"/>
      <c r="BGG723" s="394"/>
      <c r="BGH723" s="270"/>
      <c r="BGI723" s="263"/>
      <c r="BGJ723" s="271"/>
      <c r="BGK723" s="271"/>
      <c r="BGL723" s="271"/>
      <c r="BGM723" s="271"/>
      <c r="BGN723" s="271"/>
      <c r="BGO723" s="395"/>
      <c r="BGP723" s="259"/>
      <c r="BGQ723" s="259"/>
      <c r="BGR723" s="394"/>
      <c r="BGS723" s="394"/>
      <c r="BGT723" s="270"/>
      <c r="BGU723" s="263"/>
      <c r="BGV723" s="271"/>
      <c r="BGW723" s="271"/>
      <c r="BGX723" s="271"/>
      <c r="BGY723" s="271"/>
      <c r="BGZ723" s="271"/>
      <c r="BHA723" s="395"/>
      <c r="BHB723" s="259"/>
      <c r="BHC723" s="259"/>
      <c r="BHD723" s="394"/>
      <c r="BHE723" s="394"/>
      <c r="BHF723" s="270"/>
      <c r="BHG723" s="263"/>
      <c r="BHH723" s="271"/>
      <c r="BHI723" s="271"/>
      <c r="BHJ723" s="271"/>
      <c r="BHK723" s="271"/>
      <c r="BHL723" s="271"/>
      <c r="BHM723" s="395"/>
      <c r="BHN723" s="259"/>
      <c r="BHO723" s="259"/>
      <c r="BHP723" s="394"/>
      <c r="BHQ723" s="394"/>
      <c r="BHR723" s="270"/>
      <c r="BHS723" s="263"/>
      <c r="BHT723" s="271"/>
      <c r="BHU723" s="271"/>
      <c r="BHV723" s="271"/>
      <c r="BHW723" s="271"/>
      <c r="BHX723" s="271"/>
      <c r="BHY723" s="395"/>
      <c r="BHZ723" s="259"/>
      <c r="BIA723" s="259"/>
      <c r="BIB723" s="394"/>
      <c r="BIC723" s="394"/>
      <c r="BID723" s="270"/>
      <c r="BIE723" s="263"/>
      <c r="BIF723" s="271"/>
      <c r="BIG723" s="271"/>
      <c r="BIH723" s="271"/>
      <c r="BII723" s="271"/>
      <c r="BIJ723" s="271"/>
      <c r="BIK723" s="395"/>
      <c r="BIL723" s="259"/>
      <c r="BIM723" s="259"/>
      <c r="BIN723" s="394"/>
      <c r="BIO723" s="394"/>
      <c r="BIP723" s="270"/>
      <c r="BIQ723" s="263"/>
      <c r="BIR723" s="271"/>
      <c r="BIS723" s="271"/>
      <c r="BIT723" s="271"/>
      <c r="BIU723" s="271"/>
      <c r="BIV723" s="271"/>
      <c r="BIW723" s="395"/>
      <c r="BIX723" s="259"/>
      <c r="BIY723" s="259"/>
      <c r="BIZ723" s="394"/>
      <c r="BJA723" s="394"/>
      <c r="BJB723" s="270"/>
      <c r="BJC723" s="263"/>
      <c r="BJD723" s="271"/>
      <c r="BJE723" s="271"/>
      <c r="BJF723" s="271"/>
      <c r="BJG723" s="271"/>
      <c r="BJH723" s="271"/>
      <c r="BJI723" s="395"/>
      <c r="BJJ723" s="259"/>
      <c r="BJK723" s="259"/>
      <c r="BJL723" s="394"/>
      <c r="BJM723" s="394"/>
      <c r="BJN723" s="270"/>
      <c r="BJO723" s="263"/>
      <c r="BJP723" s="271"/>
      <c r="BJQ723" s="271"/>
      <c r="BJR723" s="271"/>
      <c r="BJS723" s="271"/>
      <c r="BJT723" s="271"/>
      <c r="BJU723" s="395"/>
      <c r="BJV723" s="259"/>
      <c r="BJW723" s="259"/>
      <c r="BJX723" s="394"/>
      <c r="BJY723" s="394"/>
      <c r="BJZ723" s="270"/>
      <c r="BKA723" s="263"/>
      <c r="BKB723" s="271"/>
      <c r="BKC723" s="271"/>
      <c r="BKD723" s="271"/>
      <c r="BKE723" s="271"/>
      <c r="BKF723" s="271"/>
      <c r="BKG723" s="395"/>
      <c r="BKH723" s="259"/>
      <c r="BKI723" s="259"/>
      <c r="BKJ723" s="394"/>
      <c r="BKK723" s="394"/>
      <c r="BKL723" s="270"/>
      <c r="BKM723" s="263"/>
      <c r="BKN723" s="271"/>
      <c r="BKO723" s="271"/>
      <c r="BKP723" s="271"/>
      <c r="BKQ723" s="271"/>
      <c r="BKR723" s="271"/>
      <c r="BKS723" s="395"/>
      <c r="BKT723" s="259"/>
      <c r="BKU723" s="259"/>
      <c r="BKV723" s="394"/>
      <c r="BKW723" s="394"/>
      <c r="BKX723" s="270"/>
      <c r="BKY723" s="263"/>
      <c r="BKZ723" s="271"/>
      <c r="BLA723" s="271"/>
      <c r="BLB723" s="271"/>
      <c r="BLC723" s="271"/>
      <c r="BLD723" s="271"/>
      <c r="BLE723" s="395"/>
      <c r="BLF723" s="259"/>
      <c r="BLG723" s="259"/>
      <c r="BLH723" s="394"/>
      <c r="BLI723" s="394"/>
      <c r="BLJ723" s="270"/>
      <c r="BLK723" s="263"/>
      <c r="BLL723" s="271"/>
      <c r="BLM723" s="271"/>
      <c r="BLN723" s="271"/>
      <c r="BLO723" s="271"/>
      <c r="BLP723" s="271"/>
      <c r="BLQ723" s="395"/>
      <c r="BLR723" s="259"/>
      <c r="BLS723" s="259"/>
      <c r="BLT723" s="394"/>
      <c r="BLU723" s="394"/>
      <c r="BLV723" s="270"/>
      <c r="BLW723" s="263"/>
      <c r="BLX723" s="271"/>
      <c r="BLY723" s="271"/>
      <c r="BLZ723" s="271"/>
      <c r="BMA723" s="271"/>
      <c r="BMB723" s="271"/>
      <c r="BMC723" s="395"/>
      <c r="BMD723" s="259"/>
      <c r="BME723" s="259"/>
      <c r="BMF723" s="394"/>
      <c r="BMG723" s="394"/>
      <c r="BMH723" s="270"/>
      <c r="BMI723" s="263"/>
      <c r="BMJ723" s="271"/>
      <c r="BMK723" s="271"/>
      <c r="BML723" s="271"/>
      <c r="BMM723" s="271"/>
      <c r="BMN723" s="271"/>
      <c r="BMO723" s="395"/>
      <c r="BMP723" s="259"/>
      <c r="BMQ723" s="259"/>
      <c r="BMR723" s="394"/>
      <c r="BMS723" s="394"/>
      <c r="BMT723" s="270"/>
      <c r="BMU723" s="263"/>
      <c r="BMV723" s="271"/>
      <c r="BMW723" s="271"/>
      <c r="BMX723" s="271"/>
      <c r="BMY723" s="271"/>
      <c r="BMZ723" s="271"/>
      <c r="BNA723" s="395"/>
      <c r="BNB723" s="259"/>
      <c r="BNC723" s="259"/>
      <c r="BND723" s="394"/>
      <c r="BNE723" s="394"/>
      <c r="BNF723" s="270"/>
      <c r="BNG723" s="263"/>
      <c r="BNH723" s="271"/>
      <c r="BNI723" s="271"/>
      <c r="BNJ723" s="271"/>
      <c r="BNK723" s="271"/>
      <c r="BNL723" s="271"/>
      <c r="BNM723" s="395"/>
      <c r="BNN723" s="259"/>
      <c r="BNO723" s="259"/>
      <c r="BNP723" s="394"/>
      <c r="BNQ723" s="394"/>
      <c r="BNR723" s="270"/>
      <c r="BNS723" s="263"/>
      <c r="BNT723" s="271"/>
      <c r="BNU723" s="271"/>
      <c r="BNV723" s="271"/>
      <c r="BNW723" s="271"/>
      <c r="BNX723" s="271"/>
      <c r="BNY723" s="395"/>
      <c r="BNZ723" s="259"/>
      <c r="BOA723" s="259"/>
      <c r="BOB723" s="394"/>
      <c r="BOC723" s="394"/>
      <c r="BOD723" s="270"/>
      <c r="BOE723" s="263"/>
      <c r="BOF723" s="271"/>
      <c r="BOG723" s="271"/>
      <c r="BOH723" s="271"/>
      <c r="BOI723" s="271"/>
      <c r="BOJ723" s="271"/>
      <c r="BOK723" s="395"/>
      <c r="BOL723" s="259"/>
      <c r="BOM723" s="259"/>
      <c r="BON723" s="394"/>
      <c r="BOO723" s="394"/>
      <c r="BOP723" s="270"/>
      <c r="BOQ723" s="263"/>
      <c r="BOR723" s="271"/>
      <c r="BOS723" s="271"/>
      <c r="BOT723" s="271"/>
      <c r="BOU723" s="271"/>
      <c r="BOV723" s="271"/>
      <c r="BOW723" s="395"/>
      <c r="BOX723" s="259"/>
      <c r="BOY723" s="259"/>
      <c r="BOZ723" s="394"/>
      <c r="BPA723" s="394"/>
      <c r="BPB723" s="270"/>
      <c r="BPC723" s="263"/>
      <c r="BPD723" s="271"/>
      <c r="BPE723" s="271"/>
      <c r="BPF723" s="271"/>
      <c r="BPG723" s="271"/>
      <c r="BPH723" s="271"/>
      <c r="BPI723" s="395"/>
      <c r="BPJ723" s="259"/>
      <c r="BPK723" s="259"/>
      <c r="BPL723" s="394"/>
      <c r="BPM723" s="394"/>
      <c r="BPN723" s="270"/>
      <c r="BPO723" s="263"/>
      <c r="BPP723" s="271"/>
      <c r="BPQ723" s="271"/>
      <c r="BPR723" s="271"/>
      <c r="BPS723" s="271"/>
      <c r="BPT723" s="271"/>
      <c r="BPU723" s="395"/>
      <c r="BPV723" s="259"/>
      <c r="BPW723" s="259"/>
      <c r="BPX723" s="394"/>
      <c r="BPY723" s="394"/>
      <c r="BPZ723" s="270"/>
      <c r="BQA723" s="263"/>
      <c r="BQB723" s="271"/>
      <c r="BQC723" s="271"/>
      <c r="BQD723" s="271"/>
      <c r="BQE723" s="271"/>
      <c r="BQF723" s="271"/>
      <c r="BQG723" s="395"/>
      <c r="BQH723" s="259"/>
      <c r="BQI723" s="259"/>
      <c r="BQJ723" s="394"/>
      <c r="BQK723" s="394"/>
      <c r="BQL723" s="270"/>
      <c r="BQM723" s="263"/>
      <c r="BQN723" s="271"/>
      <c r="BQO723" s="271"/>
      <c r="BQP723" s="271"/>
      <c r="BQQ723" s="271"/>
      <c r="BQR723" s="271"/>
      <c r="BQS723" s="395"/>
      <c r="BQT723" s="259"/>
      <c r="BQU723" s="259"/>
      <c r="BQV723" s="394"/>
      <c r="BQW723" s="394"/>
      <c r="BQX723" s="270"/>
      <c r="BQY723" s="263"/>
      <c r="BQZ723" s="271"/>
      <c r="BRA723" s="271"/>
      <c r="BRB723" s="271"/>
      <c r="BRC723" s="271"/>
      <c r="BRD723" s="271"/>
      <c r="BRE723" s="395"/>
      <c r="BRF723" s="259"/>
      <c r="BRG723" s="259"/>
      <c r="BRH723" s="394"/>
      <c r="BRI723" s="394"/>
      <c r="BRJ723" s="270"/>
      <c r="BRK723" s="263"/>
      <c r="BRL723" s="271"/>
      <c r="BRM723" s="271"/>
      <c r="BRN723" s="271"/>
      <c r="BRO723" s="271"/>
      <c r="BRP723" s="271"/>
      <c r="BRQ723" s="395"/>
      <c r="BRR723" s="259"/>
      <c r="BRS723" s="259"/>
      <c r="BRT723" s="394"/>
      <c r="BRU723" s="394"/>
      <c r="BRV723" s="270"/>
      <c r="BRW723" s="263"/>
      <c r="BRX723" s="271"/>
      <c r="BRY723" s="271"/>
      <c r="BRZ723" s="271"/>
      <c r="BSA723" s="271"/>
      <c r="BSB723" s="271"/>
      <c r="BSC723" s="395"/>
      <c r="BSD723" s="259"/>
      <c r="BSE723" s="259"/>
      <c r="BSF723" s="394"/>
      <c r="BSG723" s="394"/>
      <c r="BSH723" s="270"/>
      <c r="BSI723" s="263"/>
      <c r="BSJ723" s="271"/>
      <c r="BSK723" s="271"/>
      <c r="BSL723" s="271"/>
      <c r="BSM723" s="271"/>
      <c r="BSN723" s="271"/>
      <c r="BSO723" s="395"/>
      <c r="BSP723" s="259"/>
      <c r="BSQ723" s="259"/>
      <c r="BSR723" s="394"/>
      <c r="BSS723" s="394"/>
      <c r="BST723" s="270"/>
      <c r="BSU723" s="263"/>
      <c r="BSV723" s="271"/>
      <c r="BSW723" s="271"/>
      <c r="BSX723" s="271"/>
      <c r="BSY723" s="271"/>
      <c r="BSZ723" s="271"/>
      <c r="BTA723" s="395"/>
      <c r="BTB723" s="259"/>
      <c r="BTC723" s="259"/>
      <c r="BTD723" s="394"/>
      <c r="BTE723" s="394"/>
      <c r="BTF723" s="270"/>
      <c r="BTG723" s="263"/>
      <c r="BTH723" s="271"/>
      <c r="BTI723" s="271"/>
      <c r="BTJ723" s="271"/>
      <c r="BTK723" s="271"/>
      <c r="BTL723" s="271"/>
      <c r="BTM723" s="395"/>
      <c r="BTN723" s="259"/>
      <c r="BTO723" s="259"/>
      <c r="BTP723" s="394"/>
      <c r="BTQ723" s="394"/>
      <c r="BTR723" s="270"/>
      <c r="BTS723" s="263"/>
      <c r="BTT723" s="271"/>
      <c r="BTU723" s="271"/>
      <c r="BTV723" s="271"/>
      <c r="BTW723" s="271"/>
      <c r="BTX723" s="271"/>
      <c r="BTY723" s="395"/>
      <c r="BTZ723" s="259"/>
      <c r="BUA723" s="259"/>
      <c r="BUB723" s="394"/>
      <c r="BUC723" s="394"/>
      <c r="BUD723" s="270"/>
      <c r="BUE723" s="263"/>
      <c r="BUF723" s="271"/>
      <c r="BUG723" s="271"/>
      <c r="BUH723" s="271"/>
      <c r="BUI723" s="271"/>
      <c r="BUJ723" s="271"/>
      <c r="BUK723" s="395"/>
      <c r="BUL723" s="259"/>
      <c r="BUM723" s="259"/>
      <c r="BUN723" s="394"/>
      <c r="BUO723" s="394"/>
      <c r="BUP723" s="270"/>
      <c r="BUQ723" s="263"/>
      <c r="BUR723" s="271"/>
      <c r="BUS723" s="271"/>
      <c r="BUT723" s="271"/>
      <c r="BUU723" s="271"/>
      <c r="BUV723" s="271"/>
      <c r="BUW723" s="395"/>
      <c r="BUX723" s="259"/>
      <c r="BUY723" s="259"/>
      <c r="BUZ723" s="394"/>
      <c r="BVA723" s="394"/>
      <c r="BVB723" s="270"/>
      <c r="BVC723" s="263"/>
      <c r="BVD723" s="271"/>
      <c r="BVE723" s="271"/>
      <c r="BVF723" s="271"/>
      <c r="BVG723" s="271"/>
      <c r="BVH723" s="271"/>
      <c r="BVI723" s="395"/>
      <c r="BVJ723" s="259"/>
      <c r="BVK723" s="259"/>
      <c r="BVL723" s="394"/>
      <c r="BVM723" s="394"/>
      <c r="BVN723" s="270"/>
      <c r="BVO723" s="263"/>
      <c r="BVP723" s="271"/>
      <c r="BVQ723" s="271"/>
      <c r="BVR723" s="271"/>
      <c r="BVS723" s="271"/>
      <c r="BVT723" s="271"/>
      <c r="BVU723" s="395"/>
      <c r="BVV723" s="259"/>
      <c r="BVW723" s="259"/>
      <c r="BVX723" s="394"/>
      <c r="BVY723" s="394"/>
      <c r="BVZ723" s="270"/>
      <c r="BWA723" s="263"/>
      <c r="BWB723" s="271"/>
      <c r="BWC723" s="271"/>
      <c r="BWD723" s="271"/>
      <c r="BWE723" s="271"/>
      <c r="BWF723" s="271"/>
      <c r="BWG723" s="395"/>
      <c r="BWH723" s="259"/>
      <c r="BWI723" s="259"/>
      <c r="BWJ723" s="394"/>
      <c r="BWK723" s="394"/>
      <c r="BWL723" s="270"/>
      <c r="BWM723" s="263"/>
      <c r="BWN723" s="271"/>
      <c r="BWO723" s="271"/>
      <c r="BWP723" s="271"/>
      <c r="BWQ723" s="271"/>
      <c r="BWR723" s="271"/>
      <c r="BWS723" s="395"/>
      <c r="BWT723" s="259"/>
      <c r="BWU723" s="259"/>
      <c r="BWV723" s="394"/>
      <c r="BWW723" s="394"/>
      <c r="BWX723" s="270"/>
      <c r="BWY723" s="263"/>
      <c r="BWZ723" s="271"/>
      <c r="BXA723" s="271"/>
      <c r="BXB723" s="271"/>
      <c r="BXC723" s="271"/>
      <c r="BXD723" s="271"/>
      <c r="BXE723" s="395"/>
      <c r="BXF723" s="259"/>
      <c r="BXG723" s="259"/>
      <c r="BXH723" s="394"/>
      <c r="BXI723" s="394"/>
      <c r="BXJ723" s="270"/>
      <c r="BXK723" s="263"/>
      <c r="BXL723" s="271"/>
      <c r="BXM723" s="271"/>
      <c r="BXN723" s="271"/>
      <c r="BXO723" s="271"/>
      <c r="BXP723" s="271"/>
      <c r="BXQ723" s="395"/>
      <c r="BXR723" s="259"/>
      <c r="BXS723" s="259"/>
      <c r="BXT723" s="394"/>
      <c r="BXU723" s="394"/>
      <c r="BXV723" s="270"/>
      <c r="BXW723" s="263"/>
      <c r="BXX723" s="271"/>
      <c r="BXY723" s="271"/>
      <c r="BXZ723" s="271"/>
      <c r="BYA723" s="271"/>
      <c r="BYB723" s="271"/>
      <c r="BYC723" s="395"/>
      <c r="BYD723" s="259"/>
      <c r="BYE723" s="259"/>
      <c r="BYF723" s="394"/>
      <c r="BYG723" s="394"/>
      <c r="BYH723" s="270"/>
      <c r="BYI723" s="263"/>
      <c r="BYJ723" s="271"/>
      <c r="BYK723" s="271"/>
      <c r="BYL723" s="271"/>
      <c r="BYM723" s="271"/>
      <c r="BYN723" s="271"/>
      <c r="BYO723" s="395"/>
      <c r="BYP723" s="259"/>
      <c r="BYQ723" s="259"/>
      <c r="BYR723" s="394"/>
      <c r="BYS723" s="394"/>
      <c r="BYT723" s="270"/>
      <c r="BYU723" s="263"/>
      <c r="BYV723" s="271"/>
      <c r="BYW723" s="271"/>
      <c r="BYX723" s="271"/>
      <c r="BYY723" s="271"/>
      <c r="BYZ723" s="271"/>
      <c r="BZA723" s="395"/>
      <c r="BZB723" s="259"/>
      <c r="BZC723" s="259"/>
      <c r="BZD723" s="394"/>
      <c r="BZE723" s="394"/>
      <c r="BZF723" s="270"/>
      <c r="BZG723" s="263"/>
      <c r="BZH723" s="271"/>
      <c r="BZI723" s="271"/>
      <c r="BZJ723" s="271"/>
      <c r="BZK723" s="271"/>
      <c r="BZL723" s="271"/>
      <c r="BZM723" s="395"/>
      <c r="BZN723" s="259"/>
      <c r="BZO723" s="259"/>
      <c r="BZP723" s="394"/>
      <c r="BZQ723" s="394"/>
      <c r="BZR723" s="270"/>
      <c r="BZS723" s="263"/>
      <c r="BZT723" s="271"/>
      <c r="BZU723" s="271"/>
      <c r="BZV723" s="271"/>
      <c r="BZW723" s="271"/>
      <c r="BZX723" s="271"/>
      <c r="BZY723" s="395"/>
      <c r="BZZ723" s="259"/>
      <c r="CAA723" s="259"/>
      <c r="CAB723" s="394"/>
      <c r="CAC723" s="394"/>
      <c r="CAD723" s="270"/>
      <c r="CAE723" s="263"/>
      <c r="CAF723" s="271"/>
      <c r="CAG723" s="271"/>
      <c r="CAH723" s="271"/>
      <c r="CAI723" s="271"/>
      <c r="CAJ723" s="271"/>
      <c r="CAK723" s="395"/>
      <c r="CAL723" s="259"/>
      <c r="CAM723" s="259"/>
      <c r="CAN723" s="394"/>
      <c r="CAO723" s="394"/>
      <c r="CAP723" s="270"/>
      <c r="CAQ723" s="263"/>
      <c r="CAR723" s="271"/>
      <c r="CAS723" s="271"/>
      <c r="CAT723" s="271"/>
      <c r="CAU723" s="271"/>
      <c r="CAV723" s="271"/>
      <c r="CAW723" s="395"/>
      <c r="CAX723" s="259"/>
      <c r="CAY723" s="259"/>
      <c r="CAZ723" s="394"/>
      <c r="CBA723" s="394"/>
      <c r="CBB723" s="270"/>
      <c r="CBC723" s="263"/>
      <c r="CBD723" s="271"/>
      <c r="CBE723" s="271"/>
      <c r="CBF723" s="271"/>
      <c r="CBG723" s="271"/>
      <c r="CBH723" s="271"/>
      <c r="CBI723" s="395"/>
      <c r="CBJ723" s="259"/>
      <c r="CBK723" s="259"/>
      <c r="CBL723" s="394"/>
      <c r="CBM723" s="394"/>
      <c r="CBN723" s="270"/>
      <c r="CBO723" s="263"/>
      <c r="CBP723" s="271"/>
      <c r="CBQ723" s="271"/>
      <c r="CBR723" s="271"/>
      <c r="CBS723" s="271"/>
      <c r="CBT723" s="271"/>
      <c r="CBU723" s="395"/>
      <c r="CBV723" s="259"/>
      <c r="CBW723" s="259"/>
      <c r="CBX723" s="394"/>
      <c r="CBY723" s="394"/>
      <c r="CBZ723" s="270"/>
      <c r="CCA723" s="263"/>
      <c r="CCB723" s="271"/>
      <c r="CCC723" s="271"/>
      <c r="CCD723" s="271"/>
      <c r="CCE723" s="271"/>
      <c r="CCF723" s="271"/>
      <c r="CCG723" s="395"/>
      <c r="CCH723" s="259"/>
      <c r="CCI723" s="259"/>
      <c r="CCJ723" s="394"/>
      <c r="CCK723" s="394"/>
      <c r="CCL723" s="270"/>
      <c r="CCM723" s="263"/>
      <c r="CCN723" s="271"/>
      <c r="CCO723" s="271"/>
      <c r="CCP723" s="271"/>
      <c r="CCQ723" s="271"/>
      <c r="CCR723" s="271"/>
      <c r="CCS723" s="395"/>
      <c r="CCT723" s="259"/>
      <c r="CCU723" s="259"/>
      <c r="CCV723" s="394"/>
      <c r="CCW723" s="394"/>
      <c r="CCX723" s="270"/>
      <c r="CCY723" s="263"/>
      <c r="CCZ723" s="271"/>
      <c r="CDA723" s="271"/>
      <c r="CDB723" s="271"/>
      <c r="CDC723" s="271"/>
      <c r="CDD723" s="271"/>
      <c r="CDE723" s="395"/>
      <c r="CDF723" s="259"/>
      <c r="CDG723" s="259"/>
      <c r="CDH723" s="394"/>
      <c r="CDI723" s="394"/>
      <c r="CDJ723" s="270"/>
      <c r="CDK723" s="263"/>
      <c r="CDL723" s="271"/>
      <c r="CDM723" s="271"/>
      <c r="CDN723" s="271"/>
      <c r="CDO723" s="271"/>
      <c r="CDP723" s="271"/>
      <c r="CDQ723" s="395"/>
      <c r="CDR723" s="259"/>
      <c r="CDS723" s="259"/>
      <c r="CDT723" s="394"/>
      <c r="CDU723" s="394"/>
      <c r="CDV723" s="270"/>
      <c r="CDW723" s="263"/>
      <c r="CDX723" s="271"/>
      <c r="CDY723" s="271"/>
      <c r="CDZ723" s="271"/>
      <c r="CEA723" s="271"/>
      <c r="CEB723" s="271"/>
      <c r="CEC723" s="395"/>
      <c r="CED723" s="259"/>
      <c r="CEE723" s="259"/>
      <c r="CEF723" s="394"/>
      <c r="CEG723" s="394"/>
      <c r="CEH723" s="270"/>
      <c r="CEI723" s="263"/>
      <c r="CEJ723" s="271"/>
      <c r="CEK723" s="271"/>
      <c r="CEL723" s="271"/>
      <c r="CEM723" s="271"/>
      <c r="CEN723" s="271"/>
      <c r="CEO723" s="395"/>
      <c r="CEP723" s="259"/>
      <c r="CEQ723" s="259"/>
      <c r="CER723" s="394"/>
      <c r="CES723" s="394"/>
      <c r="CET723" s="270"/>
      <c r="CEU723" s="263"/>
      <c r="CEV723" s="271"/>
      <c r="CEW723" s="271"/>
      <c r="CEX723" s="271"/>
      <c r="CEY723" s="271"/>
      <c r="CEZ723" s="271"/>
      <c r="CFA723" s="395"/>
      <c r="CFB723" s="259"/>
      <c r="CFC723" s="259"/>
      <c r="CFD723" s="394"/>
      <c r="CFE723" s="394"/>
      <c r="CFF723" s="270"/>
      <c r="CFG723" s="263"/>
      <c r="CFH723" s="271"/>
      <c r="CFI723" s="271"/>
      <c r="CFJ723" s="271"/>
      <c r="CFK723" s="271"/>
      <c r="CFL723" s="271"/>
      <c r="CFM723" s="395"/>
      <c r="CFN723" s="259"/>
      <c r="CFO723" s="259"/>
      <c r="CFP723" s="394"/>
      <c r="CFQ723" s="394"/>
      <c r="CFR723" s="270"/>
      <c r="CFS723" s="263"/>
      <c r="CFT723" s="271"/>
      <c r="CFU723" s="271"/>
      <c r="CFV723" s="271"/>
      <c r="CFW723" s="271"/>
      <c r="CFX723" s="271"/>
      <c r="CFY723" s="395"/>
      <c r="CFZ723" s="259"/>
      <c r="CGA723" s="259"/>
      <c r="CGB723" s="394"/>
      <c r="CGC723" s="394"/>
      <c r="CGD723" s="270"/>
      <c r="CGE723" s="263"/>
      <c r="CGF723" s="271"/>
      <c r="CGG723" s="271"/>
      <c r="CGH723" s="271"/>
      <c r="CGI723" s="271"/>
      <c r="CGJ723" s="271"/>
      <c r="CGK723" s="395"/>
      <c r="CGL723" s="259"/>
      <c r="CGM723" s="259"/>
      <c r="CGN723" s="394"/>
      <c r="CGO723" s="394"/>
      <c r="CGP723" s="270"/>
      <c r="CGQ723" s="263"/>
      <c r="CGR723" s="271"/>
      <c r="CGS723" s="271"/>
      <c r="CGT723" s="271"/>
      <c r="CGU723" s="271"/>
      <c r="CGV723" s="271"/>
      <c r="CGW723" s="395"/>
      <c r="CGX723" s="259"/>
      <c r="CGY723" s="259"/>
      <c r="CGZ723" s="394"/>
      <c r="CHA723" s="394"/>
      <c r="CHB723" s="270"/>
      <c r="CHC723" s="263"/>
      <c r="CHD723" s="271"/>
      <c r="CHE723" s="271"/>
      <c r="CHF723" s="271"/>
      <c r="CHG723" s="271"/>
      <c r="CHH723" s="271"/>
      <c r="CHI723" s="395"/>
      <c r="CHJ723" s="259"/>
      <c r="CHK723" s="259"/>
      <c r="CHL723" s="394"/>
      <c r="CHM723" s="394"/>
      <c r="CHN723" s="270"/>
      <c r="CHO723" s="263"/>
      <c r="CHP723" s="271"/>
      <c r="CHQ723" s="271"/>
      <c r="CHR723" s="271"/>
      <c r="CHS723" s="271"/>
      <c r="CHT723" s="271"/>
      <c r="CHU723" s="395"/>
      <c r="CHV723" s="259"/>
      <c r="CHW723" s="259"/>
      <c r="CHX723" s="394"/>
      <c r="CHY723" s="394"/>
      <c r="CHZ723" s="270"/>
      <c r="CIA723" s="263"/>
      <c r="CIB723" s="271"/>
      <c r="CIC723" s="271"/>
      <c r="CID723" s="271"/>
      <c r="CIE723" s="271"/>
      <c r="CIF723" s="271"/>
      <c r="CIG723" s="395"/>
      <c r="CIH723" s="259"/>
      <c r="CII723" s="259"/>
      <c r="CIJ723" s="394"/>
      <c r="CIK723" s="394"/>
      <c r="CIL723" s="270"/>
      <c r="CIM723" s="263"/>
      <c r="CIN723" s="271"/>
      <c r="CIO723" s="271"/>
      <c r="CIP723" s="271"/>
      <c r="CIQ723" s="271"/>
      <c r="CIR723" s="271"/>
      <c r="CIS723" s="395"/>
      <c r="CIT723" s="259"/>
      <c r="CIU723" s="259"/>
      <c r="CIV723" s="394"/>
      <c r="CIW723" s="394"/>
      <c r="CIX723" s="270"/>
      <c r="CIY723" s="263"/>
      <c r="CIZ723" s="271"/>
      <c r="CJA723" s="271"/>
      <c r="CJB723" s="271"/>
      <c r="CJC723" s="271"/>
      <c r="CJD723" s="271"/>
      <c r="CJE723" s="395"/>
      <c r="CJF723" s="259"/>
      <c r="CJG723" s="259"/>
      <c r="CJH723" s="394"/>
      <c r="CJI723" s="394"/>
      <c r="CJJ723" s="270"/>
      <c r="CJK723" s="263"/>
      <c r="CJL723" s="271"/>
      <c r="CJM723" s="271"/>
      <c r="CJN723" s="271"/>
      <c r="CJO723" s="271"/>
      <c r="CJP723" s="271"/>
      <c r="CJQ723" s="395"/>
      <c r="CJR723" s="259"/>
      <c r="CJS723" s="259"/>
      <c r="CJT723" s="394"/>
      <c r="CJU723" s="394"/>
      <c r="CJV723" s="270"/>
      <c r="CJW723" s="263"/>
      <c r="CJX723" s="271"/>
      <c r="CJY723" s="271"/>
      <c r="CJZ723" s="271"/>
      <c r="CKA723" s="271"/>
      <c r="CKB723" s="271"/>
      <c r="CKC723" s="395"/>
      <c r="CKD723" s="259"/>
      <c r="CKE723" s="259"/>
      <c r="CKF723" s="394"/>
      <c r="CKG723" s="394"/>
      <c r="CKH723" s="270"/>
      <c r="CKI723" s="263"/>
      <c r="CKJ723" s="271"/>
      <c r="CKK723" s="271"/>
      <c r="CKL723" s="271"/>
      <c r="CKM723" s="271"/>
      <c r="CKN723" s="271"/>
      <c r="CKO723" s="395"/>
      <c r="CKP723" s="259"/>
      <c r="CKQ723" s="259"/>
      <c r="CKR723" s="394"/>
      <c r="CKS723" s="394"/>
      <c r="CKT723" s="270"/>
      <c r="CKU723" s="263"/>
      <c r="CKV723" s="271"/>
      <c r="CKW723" s="271"/>
      <c r="CKX723" s="271"/>
      <c r="CKY723" s="271"/>
      <c r="CKZ723" s="271"/>
      <c r="CLA723" s="395"/>
      <c r="CLB723" s="259"/>
      <c r="CLC723" s="259"/>
      <c r="CLD723" s="394"/>
      <c r="CLE723" s="394"/>
      <c r="CLF723" s="270"/>
      <c r="CLG723" s="263"/>
      <c r="CLH723" s="271"/>
      <c r="CLI723" s="271"/>
      <c r="CLJ723" s="271"/>
      <c r="CLK723" s="271"/>
      <c r="CLL723" s="271"/>
      <c r="CLM723" s="395"/>
      <c r="CLN723" s="259"/>
      <c r="CLO723" s="259"/>
      <c r="CLP723" s="394"/>
      <c r="CLQ723" s="394"/>
      <c r="CLR723" s="270"/>
      <c r="CLS723" s="263"/>
      <c r="CLT723" s="271"/>
      <c r="CLU723" s="271"/>
      <c r="CLV723" s="271"/>
      <c r="CLW723" s="271"/>
      <c r="CLX723" s="271"/>
      <c r="CLY723" s="395"/>
      <c r="CLZ723" s="259"/>
      <c r="CMA723" s="259"/>
      <c r="CMB723" s="394"/>
      <c r="CMC723" s="394"/>
      <c r="CMD723" s="270"/>
      <c r="CME723" s="263"/>
      <c r="CMF723" s="271"/>
      <c r="CMG723" s="271"/>
      <c r="CMH723" s="271"/>
      <c r="CMI723" s="271"/>
      <c r="CMJ723" s="271"/>
      <c r="CMK723" s="395"/>
      <c r="CML723" s="259"/>
      <c r="CMM723" s="259"/>
      <c r="CMN723" s="394"/>
      <c r="CMO723" s="394"/>
      <c r="CMP723" s="270"/>
      <c r="CMQ723" s="263"/>
      <c r="CMR723" s="271"/>
      <c r="CMS723" s="271"/>
      <c r="CMT723" s="271"/>
      <c r="CMU723" s="271"/>
      <c r="CMV723" s="271"/>
      <c r="CMW723" s="395"/>
      <c r="CMX723" s="259"/>
      <c r="CMY723" s="259"/>
      <c r="CMZ723" s="394"/>
      <c r="CNA723" s="394"/>
      <c r="CNB723" s="270"/>
      <c r="CNC723" s="263"/>
      <c r="CND723" s="271"/>
      <c r="CNE723" s="271"/>
      <c r="CNF723" s="271"/>
      <c r="CNG723" s="271"/>
      <c r="CNH723" s="271"/>
      <c r="CNI723" s="395"/>
      <c r="CNJ723" s="259"/>
      <c r="CNK723" s="259"/>
      <c r="CNL723" s="394"/>
      <c r="CNM723" s="394"/>
      <c r="CNN723" s="270"/>
      <c r="CNO723" s="263"/>
      <c r="CNP723" s="271"/>
      <c r="CNQ723" s="271"/>
      <c r="CNR723" s="271"/>
      <c r="CNS723" s="271"/>
      <c r="CNT723" s="271"/>
      <c r="CNU723" s="395"/>
      <c r="CNV723" s="259"/>
      <c r="CNW723" s="259"/>
      <c r="CNX723" s="394"/>
      <c r="CNY723" s="394"/>
      <c r="CNZ723" s="270"/>
      <c r="COA723" s="263"/>
      <c r="COB723" s="271"/>
      <c r="COC723" s="271"/>
      <c r="COD723" s="271"/>
      <c r="COE723" s="271"/>
      <c r="COF723" s="271"/>
      <c r="COG723" s="395"/>
      <c r="COH723" s="259"/>
      <c r="COI723" s="259"/>
      <c r="COJ723" s="394"/>
      <c r="COK723" s="394"/>
      <c r="COL723" s="270"/>
      <c r="COM723" s="263"/>
      <c r="CON723" s="271"/>
      <c r="COO723" s="271"/>
      <c r="COP723" s="271"/>
      <c r="COQ723" s="271"/>
      <c r="COR723" s="271"/>
      <c r="COS723" s="395"/>
      <c r="COT723" s="259"/>
      <c r="COU723" s="259"/>
      <c r="COV723" s="394"/>
      <c r="COW723" s="394"/>
      <c r="COX723" s="270"/>
      <c r="COY723" s="263"/>
      <c r="COZ723" s="271"/>
      <c r="CPA723" s="271"/>
      <c r="CPB723" s="271"/>
      <c r="CPC723" s="271"/>
      <c r="CPD723" s="271"/>
      <c r="CPE723" s="395"/>
      <c r="CPF723" s="259"/>
      <c r="CPG723" s="259"/>
      <c r="CPH723" s="394"/>
      <c r="CPI723" s="394"/>
      <c r="CPJ723" s="270"/>
      <c r="CPK723" s="263"/>
      <c r="CPL723" s="271"/>
      <c r="CPM723" s="271"/>
      <c r="CPN723" s="271"/>
      <c r="CPO723" s="271"/>
      <c r="CPP723" s="271"/>
      <c r="CPQ723" s="395"/>
      <c r="CPR723" s="259"/>
      <c r="CPS723" s="259"/>
      <c r="CPT723" s="394"/>
      <c r="CPU723" s="394"/>
      <c r="CPV723" s="270"/>
      <c r="CPW723" s="263"/>
      <c r="CPX723" s="271"/>
      <c r="CPY723" s="271"/>
      <c r="CPZ723" s="271"/>
      <c r="CQA723" s="271"/>
      <c r="CQB723" s="271"/>
      <c r="CQC723" s="395"/>
      <c r="CQD723" s="259"/>
      <c r="CQE723" s="259"/>
      <c r="CQF723" s="394"/>
      <c r="CQG723" s="394"/>
      <c r="CQH723" s="270"/>
      <c r="CQI723" s="263"/>
      <c r="CQJ723" s="271"/>
      <c r="CQK723" s="271"/>
      <c r="CQL723" s="271"/>
      <c r="CQM723" s="271"/>
      <c r="CQN723" s="271"/>
      <c r="CQO723" s="395"/>
      <c r="CQP723" s="259"/>
      <c r="CQQ723" s="259"/>
      <c r="CQR723" s="394"/>
      <c r="CQS723" s="394"/>
      <c r="CQT723" s="270"/>
      <c r="CQU723" s="263"/>
      <c r="CQV723" s="271"/>
      <c r="CQW723" s="271"/>
      <c r="CQX723" s="271"/>
      <c r="CQY723" s="271"/>
      <c r="CQZ723" s="271"/>
      <c r="CRA723" s="395"/>
      <c r="CRB723" s="259"/>
      <c r="CRC723" s="259"/>
      <c r="CRD723" s="394"/>
      <c r="CRE723" s="394"/>
      <c r="CRF723" s="270"/>
      <c r="CRG723" s="263"/>
      <c r="CRH723" s="271"/>
      <c r="CRI723" s="271"/>
      <c r="CRJ723" s="271"/>
      <c r="CRK723" s="271"/>
      <c r="CRL723" s="271"/>
      <c r="CRM723" s="395"/>
      <c r="CRN723" s="259"/>
      <c r="CRO723" s="259"/>
      <c r="CRP723" s="394"/>
      <c r="CRQ723" s="394"/>
      <c r="CRR723" s="270"/>
      <c r="CRS723" s="263"/>
      <c r="CRT723" s="271"/>
      <c r="CRU723" s="271"/>
      <c r="CRV723" s="271"/>
      <c r="CRW723" s="271"/>
      <c r="CRX723" s="271"/>
      <c r="CRY723" s="395"/>
      <c r="CRZ723" s="259"/>
      <c r="CSA723" s="259"/>
      <c r="CSB723" s="394"/>
      <c r="CSC723" s="394"/>
      <c r="CSD723" s="270"/>
      <c r="CSE723" s="263"/>
      <c r="CSF723" s="271"/>
      <c r="CSG723" s="271"/>
      <c r="CSH723" s="271"/>
      <c r="CSI723" s="271"/>
      <c r="CSJ723" s="271"/>
      <c r="CSK723" s="395"/>
      <c r="CSL723" s="259"/>
      <c r="CSM723" s="259"/>
      <c r="CSN723" s="394"/>
      <c r="CSO723" s="394"/>
      <c r="CSP723" s="270"/>
      <c r="CSQ723" s="263"/>
      <c r="CSR723" s="271"/>
      <c r="CSS723" s="271"/>
      <c r="CST723" s="271"/>
      <c r="CSU723" s="271"/>
      <c r="CSV723" s="271"/>
      <c r="CSW723" s="395"/>
      <c r="CSX723" s="259"/>
      <c r="CSY723" s="259"/>
      <c r="CSZ723" s="394"/>
      <c r="CTA723" s="394"/>
      <c r="CTB723" s="270"/>
      <c r="CTC723" s="263"/>
      <c r="CTD723" s="271"/>
      <c r="CTE723" s="271"/>
      <c r="CTF723" s="271"/>
      <c r="CTG723" s="271"/>
      <c r="CTH723" s="271"/>
      <c r="CTI723" s="395"/>
      <c r="CTJ723" s="259"/>
      <c r="CTK723" s="259"/>
      <c r="CTL723" s="394"/>
      <c r="CTM723" s="394"/>
      <c r="CTN723" s="270"/>
      <c r="CTO723" s="263"/>
      <c r="CTP723" s="271"/>
      <c r="CTQ723" s="271"/>
      <c r="CTR723" s="271"/>
      <c r="CTS723" s="271"/>
      <c r="CTT723" s="271"/>
      <c r="CTU723" s="395"/>
      <c r="CTV723" s="259"/>
      <c r="CTW723" s="259"/>
      <c r="CTX723" s="394"/>
      <c r="CTY723" s="394"/>
      <c r="CTZ723" s="270"/>
      <c r="CUA723" s="263"/>
      <c r="CUB723" s="271"/>
      <c r="CUC723" s="271"/>
      <c r="CUD723" s="271"/>
      <c r="CUE723" s="271"/>
      <c r="CUF723" s="271"/>
      <c r="CUG723" s="395"/>
      <c r="CUH723" s="259"/>
      <c r="CUI723" s="259"/>
      <c r="CUJ723" s="394"/>
      <c r="CUK723" s="394"/>
      <c r="CUL723" s="270"/>
      <c r="CUM723" s="263"/>
      <c r="CUN723" s="271"/>
      <c r="CUO723" s="271"/>
      <c r="CUP723" s="271"/>
      <c r="CUQ723" s="271"/>
      <c r="CUR723" s="271"/>
      <c r="CUS723" s="395"/>
      <c r="CUT723" s="259"/>
      <c r="CUU723" s="259"/>
      <c r="CUV723" s="394"/>
      <c r="CUW723" s="394"/>
      <c r="CUX723" s="270"/>
      <c r="CUY723" s="263"/>
      <c r="CUZ723" s="271"/>
      <c r="CVA723" s="271"/>
      <c r="CVB723" s="271"/>
      <c r="CVC723" s="271"/>
      <c r="CVD723" s="271"/>
      <c r="CVE723" s="395"/>
      <c r="CVF723" s="259"/>
      <c r="CVG723" s="259"/>
      <c r="CVH723" s="394"/>
      <c r="CVI723" s="394"/>
      <c r="CVJ723" s="270"/>
      <c r="CVK723" s="263"/>
      <c r="CVL723" s="271"/>
      <c r="CVM723" s="271"/>
      <c r="CVN723" s="271"/>
      <c r="CVO723" s="271"/>
      <c r="CVP723" s="271"/>
      <c r="CVQ723" s="395"/>
      <c r="CVR723" s="259"/>
      <c r="CVS723" s="259"/>
      <c r="CVT723" s="394"/>
      <c r="CVU723" s="394"/>
      <c r="CVV723" s="270"/>
      <c r="CVW723" s="263"/>
      <c r="CVX723" s="271"/>
      <c r="CVY723" s="271"/>
      <c r="CVZ723" s="271"/>
      <c r="CWA723" s="271"/>
      <c r="CWB723" s="271"/>
      <c r="CWC723" s="395"/>
      <c r="CWD723" s="259"/>
      <c r="CWE723" s="259"/>
      <c r="CWF723" s="394"/>
      <c r="CWG723" s="394"/>
      <c r="CWH723" s="270"/>
      <c r="CWI723" s="263"/>
      <c r="CWJ723" s="271"/>
      <c r="CWK723" s="271"/>
      <c r="CWL723" s="271"/>
      <c r="CWM723" s="271"/>
      <c r="CWN723" s="271"/>
      <c r="CWO723" s="395"/>
      <c r="CWP723" s="259"/>
      <c r="CWQ723" s="259"/>
      <c r="CWR723" s="394"/>
      <c r="CWS723" s="394"/>
      <c r="CWT723" s="270"/>
      <c r="CWU723" s="263"/>
      <c r="CWV723" s="271"/>
      <c r="CWW723" s="271"/>
      <c r="CWX723" s="271"/>
      <c r="CWY723" s="271"/>
      <c r="CWZ723" s="271"/>
      <c r="CXA723" s="395"/>
      <c r="CXB723" s="259"/>
      <c r="CXC723" s="259"/>
      <c r="CXD723" s="394"/>
      <c r="CXE723" s="394"/>
      <c r="CXF723" s="270"/>
      <c r="CXG723" s="263"/>
      <c r="CXH723" s="271"/>
      <c r="CXI723" s="271"/>
      <c r="CXJ723" s="271"/>
      <c r="CXK723" s="271"/>
      <c r="CXL723" s="271"/>
      <c r="CXM723" s="395"/>
      <c r="CXN723" s="259"/>
      <c r="CXO723" s="259"/>
      <c r="CXP723" s="394"/>
      <c r="CXQ723" s="394"/>
      <c r="CXR723" s="270"/>
      <c r="CXS723" s="263"/>
      <c r="CXT723" s="271"/>
      <c r="CXU723" s="271"/>
      <c r="CXV723" s="271"/>
      <c r="CXW723" s="271"/>
      <c r="CXX723" s="271"/>
      <c r="CXY723" s="395"/>
      <c r="CXZ723" s="259"/>
      <c r="CYA723" s="259"/>
      <c r="CYB723" s="394"/>
      <c r="CYC723" s="394"/>
      <c r="CYD723" s="270"/>
      <c r="CYE723" s="263"/>
      <c r="CYF723" s="271"/>
      <c r="CYG723" s="271"/>
      <c r="CYH723" s="271"/>
      <c r="CYI723" s="271"/>
      <c r="CYJ723" s="271"/>
      <c r="CYK723" s="395"/>
      <c r="CYL723" s="259"/>
      <c r="CYM723" s="259"/>
      <c r="CYN723" s="394"/>
      <c r="CYO723" s="394"/>
      <c r="CYP723" s="270"/>
      <c r="CYQ723" s="263"/>
      <c r="CYR723" s="271"/>
      <c r="CYS723" s="271"/>
      <c r="CYT723" s="271"/>
      <c r="CYU723" s="271"/>
      <c r="CYV723" s="271"/>
      <c r="CYW723" s="395"/>
      <c r="CYX723" s="259"/>
      <c r="CYY723" s="259"/>
      <c r="CYZ723" s="394"/>
      <c r="CZA723" s="394"/>
      <c r="CZB723" s="270"/>
      <c r="CZC723" s="263"/>
      <c r="CZD723" s="271"/>
      <c r="CZE723" s="271"/>
      <c r="CZF723" s="271"/>
      <c r="CZG723" s="271"/>
      <c r="CZH723" s="271"/>
      <c r="CZI723" s="395"/>
      <c r="CZJ723" s="259"/>
      <c r="CZK723" s="259"/>
      <c r="CZL723" s="394"/>
      <c r="CZM723" s="394"/>
      <c r="CZN723" s="270"/>
      <c r="CZO723" s="263"/>
      <c r="CZP723" s="271"/>
      <c r="CZQ723" s="271"/>
      <c r="CZR723" s="271"/>
      <c r="CZS723" s="271"/>
      <c r="CZT723" s="271"/>
      <c r="CZU723" s="395"/>
      <c r="CZV723" s="259"/>
      <c r="CZW723" s="259"/>
      <c r="CZX723" s="394"/>
      <c r="CZY723" s="394"/>
      <c r="CZZ723" s="270"/>
      <c r="DAA723" s="263"/>
      <c r="DAB723" s="271"/>
      <c r="DAC723" s="271"/>
      <c r="DAD723" s="271"/>
      <c r="DAE723" s="271"/>
      <c r="DAF723" s="271"/>
      <c r="DAG723" s="395"/>
      <c r="DAH723" s="259"/>
      <c r="DAI723" s="259"/>
      <c r="DAJ723" s="394"/>
      <c r="DAK723" s="394"/>
      <c r="DAL723" s="270"/>
      <c r="DAM723" s="263"/>
      <c r="DAN723" s="271"/>
      <c r="DAO723" s="271"/>
      <c r="DAP723" s="271"/>
      <c r="DAQ723" s="271"/>
      <c r="DAR723" s="271"/>
      <c r="DAS723" s="395"/>
      <c r="DAT723" s="259"/>
      <c r="DAU723" s="259"/>
      <c r="DAV723" s="394"/>
      <c r="DAW723" s="394"/>
      <c r="DAX723" s="270"/>
      <c r="DAY723" s="263"/>
      <c r="DAZ723" s="271"/>
      <c r="DBA723" s="271"/>
      <c r="DBB723" s="271"/>
      <c r="DBC723" s="271"/>
      <c r="DBD723" s="271"/>
      <c r="DBE723" s="395"/>
      <c r="DBF723" s="259"/>
      <c r="DBG723" s="259"/>
      <c r="DBH723" s="394"/>
      <c r="DBI723" s="394"/>
      <c r="DBJ723" s="270"/>
      <c r="DBK723" s="263"/>
      <c r="DBL723" s="271"/>
      <c r="DBM723" s="271"/>
      <c r="DBN723" s="271"/>
      <c r="DBO723" s="271"/>
      <c r="DBP723" s="271"/>
      <c r="DBQ723" s="395"/>
      <c r="DBR723" s="259"/>
      <c r="DBS723" s="259"/>
      <c r="DBT723" s="394"/>
      <c r="DBU723" s="394"/>
      <c r="DBV723" s="270"/>
      <c r="DBW723" s="263"/>
      <c r="DBX723" s="271"/>
      <c r="DBY723" s="271"/>
      <c r="DBZ723" s="271"/>
      <c r="DCA723" s="271"/>
      <c r="DCB723" s="271"/>
      <c r="DCC723" s="395"/>
      <c r="DCD723" s="259"/>
      <c r="DCE723" s="259"/>
      <c r="DCF723" s="394"/>
      <c r="DCG723" s="394"/>
      <c r="DCH723" s="270"/>
      <c r="DCI723" s="263"/>
      <c r="DCJ723" s="271"/>
      <c r="DCK723" s="271"/>
      <c r="DCL723" s="271"/>
      <c r="DCM723" s="271"/>
      <c r="DCN723" s="271"/>
      <c r="DCO723" s="395"/>
      <c r="DCP723" s="259"/>
      <c r="DCQ723" s="259"/>
      <c r="DCR723" s="394"/>
      <c r="DCS723" s="394"/>
      <c r="DCT723" s="270"/>
      <c r="DCU723" s="263"/>
      <c r="DCV723" s="271"/>
      <c r="DCW723" s="271"/>
      <c r="DCX723" s="271"/>
      <c r="DCY723" s="271"/>
      <c r="DCZ723" s="271"/>
      <c r="DDA723" s="395"/>
      <c r="DDB723" s="259"/>
      <c r="DDC723" s="259"/>
      <c r="DDD723" s="394"/>
      <c r="DDE723" s="394"/>
      <c r="DDF723" s="270"/>
      <c r="DDG723" s="263"/>
      <c r="DDH723" s="271"/>
      <c r="DDI723" s="271"/>
      <c r="DDJ723" s="271"/>
      <c r="DDK723" s="271"/>
      <c r="DDL723" s="271"/>
      <c r="DDM723" s="395"/>
      <c r="DDN723" s="259"/>
      <c r="DDO723" s="259"/>
      <c r="DDP723" s="394"/>
      <c r="DDQ723" s="394"/>
      <c r="DDR723" s="270"/>
      <c r="DDS723" s="263"/>
      <c r="DDT723" s="271"/>
      <c r="DDU723" s="271"/>
      <c r="DDV723" s="271"/>
      <c r="DDW723" s="271"/>
      <c r="DDX723" s="271"/>
      <c r="DDY723" s="395"/>
      <c r="DDZ723" s="259"/>
      <c r="DEA723" s="259"/>
      <c r="DEB723" s="394"/>
      <c r="DEC723" s="394"/>
      <c r="DED723" s="270"/>
      <c r="DEE723" s="263"/>
      <c r="DEF723" s="271"/>
      <c r="DEG723" s="271"/>
      <c r="DEH723" s="271"/>
      <c r="DEI723" s="271"/>
      <c r="DEJ723" s="271"/>
      <c r="DEK723" s="395"/>
      <c r="DEL723" s="259"/>
      <c r="DEM723" s="259"/>
      <c r="DEN723" s="394"/>
      <c r="DEO723" s="394"/>
      <c r="DEP723" s="270"/>
      <c r="DEQ723" s="263"/>
      <c r="DER723" s="271"/>
      <c r="DES723" s="271"/>
      <c r="DET723" s="271"/>
      <c r="DEU723" s="271"/>
      <c r="DEV723" s="271"/>
      <c r="DEW723" s="395"/>
      <c r="DEX723" s="259"/>
      <c r="DEY723" s="259"/>
      <c r="DEZ723" s="394"/>
      <c r="DFA723" s="394"/>
      <c r="DFB723" s="270"/>
      <c r="DFC723" s="263"/>
      <c r="DFD723" s="271"/>
      <c r="DFE723" s="271"/>
      <c r="DFF723" s="271"/>
      <c r="DFG723" s="271"/>
      <c r="DFH723" s="271"/>
      <c r="DFI723" s="395"/>
      <c r="DFJ723" s="259"/>
      <c r="DFK723" s="259"/>
      <c r="DFL723" s="394"/>
      <c r="DFM723" s="394"/>
      <c r="DFN723" s="270"/>
      <c r="DFO723" s="263"/>
      <c r="DFP723" s="271"/>
      <c r="DFQ723" s="271"/>
      <c r="DFR723" s="271"/>
      <c r="DFS723" s="271"/>
      <c r="DFT723" s="271"/>
      <c r="DFU723" s="395"/>
      <c r="DFV723" s="259"/>
      <c r="DFW723" s="259"/>
      <c r="DFX723" s="394"/>
      <c r="DFY723" s="394"/>
      <c r="DFZ723" s="270"/>
      <c r="DGA723" s="263"/>
      <c r="DGB723" s="271"/>
      <c r="DGC723" s="271"/>
      <c r="DGD723" s="271"/>
      <c r="DGE723" s="271"/>
      <c r="DGF723" s="271"/>
      <c r="DGG723" s="395"/>
      <c r="DGH723" s="259"/>
      <c r="DGI723" s="259"/>
      <c r="DGJ723" s="394"/>
      <c r="DGK723" s="394"/>
      <c r="DGL723" s="270"/>
      <c r="DGM723" s="263"/>
      <c r="DGN723" s="271"/>
      <c r="DGO723" s="271"/>
      <c r="DGP723" s="271"/>
      <c r="DGQ723" s="271"/>
      <c r="DGR723" s="271"/>
      <c r="DGS723" s="395"/>
      <c r="DGT723" s="259"/>
      <c r="DGU723" s="259"/>
      <c r="DGV723" s="394"/>
      <c r="DGW723" s="394"/>
      <c r="DGX723" s="270"/>
      <c r="DGY723" s="263"/>
      <c r="DGZ723" s="271"/>
      <c r="DHA723" s="271"/>
      <c r="DHB723" s="271"/>
      <c r="DHC723" s="271"/>
      <c r="DHD723" s="271"/>
      <c r="DHE723" s="395"/>
      <c r="DHF723" s="259"/>
      <c r="DHG723" s="259"/>
      <c r="DHH723" s="394"/>
      <c r="DHI723" s="394"/>
      <c r="DHJ723" s="270"/>
      <c r="DHK723" s="263"/>
      <c r="DHL723" s="271"/>
      <c r="DHM723" s="271"/>
      <c r="DHN723" s="271"/>
      <c r="DHO723" s="271"/>
      <c r="DHP723" s="271"/>
      <c r="DHQ723" s="395"/>
      <c r="DHR723" s="259"/>
      <c r="DHS723" s="259"/>
      <c r="DHT723" s="394"/>
      <c r="DHU723" s="394"/>
      <c r="DHV723" s="270"/>
      <c r="DHW723" s="263"/>
      <c r="DHX723" s="271"/>
      <c r="DHY723" s="271"/>
      <c r="DHZ723" s="271"/>
      <c r="DIA723" s="271"/>
      <c r="DIB723" s="271"/>
      <c r="DIC723" s="395"/>
      <c r="DID723" s="259"/>
      <c r="DIE723" s="259"/>
      <c r="DIF723" s="394"/>
      <c r="DIG723" s="394"/>
      <c r="DIH723" s="270"/>
      <c r="DII723" s="263"/>
      <c r="DIJ723" s="271"/>
      <c r="DIK723" s="271"/>
      <c r="DIL723" s="271"/>
      <c r="DIM723" s="271"/>
      <c r="DIN723" s="271"/>
      <c r="DIO723" s="395"/>
      <c r="DIP723" s="259"/>
      <c r="DIQ723" s="259"/>
      <c r="DIR723" s="394"/>
      <c r="DIS723" s="394"/>
      <c r="DIT723" s="270"/>
      <c r="DIU723" s="263"/>
      <c r="DIV723" s="271"/>
      <c r="DIW723" s="271"/>
      <c r="DIX723" s="271"/>
      <c r="DIY723" s="271"/>
      <c r="DIZ723" s="271"/>
      <c r="DJA723" s="395"/>
      <c r="DJB723" s="259"/>
      <c r="DJC723" s="259"/>
      <c r="DJD723" s="394"/>
      <c r="DJE723" s="394"/>
      <c r="DJF723" s="270"/>
      <c r="DJG723" s="263"/>
      <c r="DJH723" s="271"/>
      <c r="DJI723" s="271"/>
      <c r="DJJ723" s="271"/>
      <c r="DJK723" s="271"/>
      <c r="DJL723" s="271"/>
      <c r="DJM723" s="395"/>
      <c r="DJN723" s="259"/>
      <c r="DJO723" s="259"/>
      <c r="DJP723" s="394"/>
      <c r="DJQ723" s="394"/>
      <c r="DJR723" s="270"/>
      <c r="DJS723" s="263"/>
      <c r="DJT723" s="271"/>
      <c r="DJU723" s="271"/>
      <c r="DJV723" s="271"/>
      <c r="DJW723" s="271"/>
      <c r="DJX723" s="271"/>
      <c r="DJY723" s="395"/>
      <c r="DJZ723" s="259"/>
      <c r="DKA723" s="259"/>
      <c r="DKB723" s="394"/>
      <c r="DKC723" s="394"/>
      <c r="DKD723" s="270"/>
      <c r="DKE723" s="263"/>
      <c r="DKF723" s="271"/>
      <c r="DKG723" s="271"/>
      <c r="DKH723" s="271"/>
      <c r="DKI723" s="271"/>
      <c r="DKJ723" s="271"/>
      <c r="DKK723" s="395"/>
      <c r="DKL723" s="259"/>
      <c r="DKM723" s="259"/>
      <c r="DKN723" s="394"/>
      <c r="DKO723" s="394"/>
      <c r="DKP723" s="270"/>
      <c r="DKQ723" s="263"/>
      <c r="DKR723" s="271"/>
      <c r="DKS723" s="271"/>
      <c r="DKT723" s="271"/>
      <c r="DKU723" s="271"/>
      <c r="DKV723" s="271"/>
      <c r="DKW723" s="395"/>
      <c r="DKX723" s="259"/>
      <c r="DKY723" s="259"/>
      <c r="DKZ723" s="394"/>
      <c r="DLA723" s="394"/>
      <c r="DLB723" s="270"/>
      <c r="DLC723" s="263"/>
      <c r="DLD723" s="271"/>
      <c r="DLE723" s="271"/>
      <c r="DLF723" s="271"/>
      <c r="DLG723" s="271"/>
      <c r="DLH723" s="271"/>
      <c r="DLI723" s="395"/>
      <c r="DLJ723" s="259"/>
      <c r="DLK723" s="259"/>
      <c r="DLL723" s="394"/>
      <c r="DLM723" s="394"/>
      <c r="DLN723" s="270"/>
      <c r="DLO723" s="263"/>
      <c r="DLP723" s="271"/>
      <c r="DLQ723" s="271"/>
      <c r="DLR723" s="271"/>
      <c r="DLS723" s="271"/>
      <c r="DLT723" s="271"/>
      <c r="DLU723" s="395"/>
      <c r="DLV723" s="259"/>
      <c r="DLW723" s="259"/>
      <c r="DLX723" s="394"/>
      <c r="DLY723" s="394"/>
      <c r="DLZ723" s="270"/>
      <c r="DMA723" s="263"/>
      <c r="DMB723" s="271"/>
      <c r="DMC723" s="271"/>
      <c r="DMD723" s="271"/>
      <c r="DME723" s="271"/>
      <c r="DMF723" s="271"/>
      <c r="DMG723" s="395"/>
      <c r="DMH723" s="259"/>
      <c r="DMI723" s="259"/>
      <c r="DMJ723" s="394"/>
      <c r="DMK723" s="394"/>
      <c r="DML723" s="270"/>
      <c r="DMM723" s="263"/>
      <c r="DMN723" s="271"/>
      <c r="DMO723" s="271"/>
      <c r="DMP723" s="271"/>
      <c r="DMQ723" s="271"/>
      <c r="DMR723" s="271"/>
      <c r="DMS723" s="395"/>
      <c r="DMT723" s="259"/>
      <c r="DMU723" s="259"/>
      <c r="DMV723" s="394"/>
      <c r="DMW723" s="394"/>
      <c r="DMX723" s="270"/>
      <c r="DMY723" s="263"/>
      <c r="DMZ723" s="271"/>
      <c r="DNA723" s="271"/>
      <c r="DNB723" s="271"/>
      <c r="DNC723" s="271"/>
      <c r="DND723" s="271"/>
      <c r="DNE723" s="395"/>
      <c r="DNF723" s="259"/>
      <c r="DNG723" s="259"/>
      <c r="DNH723" s="394"/>
      <c r="DNI723" s="394"/>
      <c r="DNJ723" s="270"/>
      <c r="DNK723" s="263"/>
      <c r="DNL723" s="271"/>
      <c r="DNM723" s="271"/>
      <c r="DNN723" s="271"/>
      <c r="DNO723" s="271"/>
      <c r="DNP723" s="271"/>
      <c r="DNQ723" s="395"/>
      <c r="DNR723" s="259"/>
      <c r="DNS723" s="259"/>
      <c r="DNT723" s="394"/>
      <c r="DNU723" s="394"/>
      <c r="DNV723" s="270"/>
      <c r="DNW723" s="263"/>
      <c r="DNX723" s="271"/>
      <c r="DNY723" s="271"/>
      <c r="DNZ723" s="271"/>
      <c r="DOA723" s="271"/>
      <c r="DOB723" s="271"/>
      <c r="DOC723" s="395"/>
      <c r="DOD723" s="259"/>
      <c r="DOE723" s="259"/>
      <c r="DOF723" s="394"/>
      <c r="DOG723" s="394"/>
      <c r="DOH723" s="270"/>
      <c r="DOI723" s="263"/>
      <c r="DOJ723" s="271"/>
      <c r="DOK723" s="271"/>
      <c r="DOL723" s="271"/>
      <c r="DOM723" s="271"/>
      <c r="DON723" s="271"/>
      <c r="DOO723" s="395"/>
      <c r="DOP723" s="259"/>
      <c r="DOQ723" s="259"/>
      <c r="DOR723" s="394"/>
      <c r="DOS723" s="394"/>
      <c r="DOT723" s="270"/>
      <c r="DOU723" s="263"/>
      <c r="DOV723" s="271"/>
      <c r="DOW723" s="271"/>
      <c r="DOX723" s="271"/>
      <c r="DOY723" s="271"/>
      <c r="DOZ723" s="271"/>
      <c r="DPA723" s="395"/>
      <c r="DPB723" s="259"/>
      <c r="DPC723" s="259"/>
      <c r="DPD723" s="394"/>
      <c r="DPE723" s="394"/>
      <c r="DPF723" s="270"/>
      <c r="DPG723" s="263"/>
      <c r="DPH723" s="271"/>
      <c r="DPI723" s="271"/>
      <c r="DPJ723" s="271"/>
      <c r="DPK723" s="271"/>
      <c r="DPL723" s="271"/>
      <c r="DPM723" s="395"/>
      <c r="DPN723" s="259"/>
      <c r="DPO723" s="259"/>
      <c r="DPP723" s="394"/>
      <c r="DPQ723" s="394"/>
      <c r="DPR723" s="270"/>
      <c r="DPS723" s="263"/>
      <c r="DPT723" s="271"/>
      <c r="DPU723" s="271"/>
      <c r="DPV723" s="271"/>
      <c r="DPW723" s="271"/>
      <c r="DPX723" s="271"/>
      <c r="DPY723" s="395"/>
      <c r="DPZ723" s="259"/>
      <c r="DQA723" s="259"/>
      <c r="DQB723" s="394"/>
      <c r="DQC723" s="394"/>
      <c r="DQD723" s="270"/>
      <c r="DQE723" s="263"/>
      <c r="DQF723" s="271"/>
      <c r="DQG723" s="271"/>
      <c r="DQH723" s="271"/>
      <c r="DQI723" s="271"/>
      <c r="DQJ723" s="271"/>
      <c r="DQK723" s="395"/>
      <c r="DQL723" s="259"/>
      <c r="DQM723" s="259"/>
      <c r="DQN723" s="394"/>
      <c r="DQO723" s="394"/>
      <c r="DQP723" s="270"/>
      <c r="DQQ723" s="263"/>
      <c r="DQR723" s="271"/>
      <c r="DQS723" s="271"/>
      <c r="DQT723" s="271"/>
      <c r="DQU723" s="271"/>
      <c r="DQV723" s="271"/>
      <c r="DQW723" s="395"/>
      <c r="DQX723" s="259"/>
      <c r="DQY723" s="259"/>
      <c r="DQZ723" s="394"/>
      <c r="DRA723" s="394"/>
      <c r="DRB723" s="270"/>
      <c r="DRC723" s="263"/>
      <c r="DRD723" s="271"/>
      <c r="DRE723" s="271"/>
      <c r="DRF723" s="271"/>
      <c r="DRG723" s="271"/>
      <c r="DRH723" s="271"/>
      <c r="DRI723" s="395"/>
      <c r="DRJ723" s="259"/>
      <c r="DRK723" s="259"/>
      <c r="DRL723" s="394"/>
      <c r="DRM723" s="394"/>
      <c r="DRN723" s="270"/>
      <c r="DRO723" s="263"/>
      <c r="DRP723" s="271"/>
      <c r="DRQ723" s="271"/>
      <c r="DRR723" s="271"/>
      <c r="DRS723" s="271"/>
      <c r="DRT723" s="271"/>
      <c r="DRU723" s="395"/>
      <c r="DRV723" s="259"/>
      <c r="DRW723" s="259"/>
      <c r="DRX723" s="394"/>
      <c r="DRY723" s="394"/>
      <c r="DRZ723" s="270"/>
      <c r="DSA723" s="263"/>
      <c r="DSB723" s="271"/>
      <c r="DSC723" s="271"/>
      <c r="DSD723" s="271"/>
      <c r="DSE723" s="271"/>
      <c r="DSF723" s="271"/>
      <c r="DSG723" s="395"/>
      <c r="DSH723" s="259"/>
      <c r="DSI723" s="259"/>
      <c r="DSJ723" s="394"/>
      <c r="DSK723" s="394"/>
      <c r="DSL723" s="270"/>
      <c r="DSM723" s="263"/>
      <c r="DSN723" s="271"/>
      <c r="DSO723" s="271"/>
      <c r="DSP723" s="271"/>
      <c r="DSQ723" s="271"/>
      <c r="DSR723" s="271"/>
      <c r="DSS723" s="395"/>
      <c r="DST723" s="259"/>
      <c r="DSU723" s="259"/>
      <c r="DSV723" s="394"/>
      <c r="DSW723" s="394"/>
      <c r="DSX723" s="270"/>
      <c r="DSY723" s="263"/>
      <c r="DSZ723" s="271"/>
      <c r="DTA723" s="271"/>
      <c r="DTB723" s="271"/>
      <c r="DTC723" s="271"/>
      <c r="DTD723" s="271"/>
      <c r="DTE723" s="395"/>
      <c r="DTF723" s="259"/>
      <c r="DTG723" s="259"/>
      <c r="DTH723" s="394"/>
      <c r="DTI723" s="394"/>
      <c r="DTJ723" s="270"/>
      <c r="DTK723" s="263"/>
      <c r="DTL723" s="271"/>
      <c r="DTM723" s="271"/>
      <c r="DTN723" s="271"/>
      <c r="DTO723" s="271"/>
      <c r="DTP723" s="271"/>
      <c r="DTQ723" s="395"/>
      <c r="DTR723" s="259"/>
      <c r="DTS723" s="259"/>
      <c r="DTT723" s="394"/>
      <c r="DTU723" s="394"/>
      <c r="DTV723" s="270"/>
      <c r="DTW723" s="263"/>
      <c r="DTX723" s="271"/>
      <c r="DTY723" s="271"/>
      <c r="DTZ723" s="271"/>
      <c r="DUA723" s="271"/>
      <c r="DUB723" s="271"/>
      <c r="DUC723" s="395"/>
      <c r="DUD723" s="259"/>
      <c r="DUE723" s="259"/>
      <c r="DUF723" s="394"/>
      <c r="DUG723" s="394"/>
      <c r="DUH723" s="270"/>
      <c r="DUI723" s="263"/>
      <c r="DUJ723" s="271"/>
      <c r="DUK723" s="271"/>
      <c r="DUL723" s="271"/>
      <c r="DUM723" s="271"/>
      <c r="DUN723" s="271"/>
      <c r="DUO723" s="395"/>
      <c r="DUP723" s="259"/>
      <c r="DUQ723" s="259"/>
      <c r="DUR723" s="394"/>
      <c r="DUS723" s="394"/>
      <c r="DUT723" s="270"/>
      <c r="DUU723" s="263"/>
      <c r="DUV723" s="271"/>
      <c r="DUW723" s="271"/>
      <c r="DUX723" s="271"/>
      <c r="DUY723" s="271"/>
      <c r="DUZ723" s="271"/>
      <c r="DVA723" s="395"/>
      <c r="DVB723" s="259"/>
      <c r="DVC723" s="259"/>
      <c r="DVD723" s="394"/>
      <c r="DVE723" s="394"/>
      <c r="DVF723" s="270"/>
      <c r="DVG723" s="263"/>
      <c r="DVH723" s="271"/>
      <c r="DVI723" s="271"/>
      <c r="DVJ723" s="271"/>
      <c r="DVK723" s="271"/>
      <c r="DVL723" s="271"/>
      <c r="DVM723" s="395"/>
      <c r="DVN723" s="259"/>
      <c r="DVO723" s="259"/>
      <c r="DVP723" s="394"/>
      <c r="DVQ723" s="394"/>
      <c r="DVR723" s="270"/>
      <c r="DVS723" s="263"/>
      <c r="DVT723" s="271"/>
      <c r="DVU723" s="271"/>
      <c r="DVV723" s="271"/>
      <c r="DVW723" s="271"/>
      <c r="DVX723" s="271"/>
      <c r="DVY723" s="395"/>
      <c r="DVZ723" s="259"/>
      <c r="DWA723" s="259"/>
      <c r="DWB723" s="394"/>
      <c r="DWC723" s="394"/>
      <c r="DWD723" s="270"/>
      <c r="DWE723" s="263"/>
      <c r="DWF723" s="271"/>
      <c r="DWG723" s="271"/>
      <c r="DWH723" s="271"/>
      <c r="DWI723" s="271"/>
      <c r="DWJ723" s="271"/>
      <c r="DWK723" s="395"/>
      <c r="DWL723" s="259"/>
      <c r="DWM723" s="259"/>
      <c r="DWN723" s="394"/>
      <c r="DWO723" s="394"/>
      <c r="DWP723" s="270"/>
      <c r="DWQ723" s="263"/>
      <c r="DWR723" s="271"/>
      <c r="DWS723" s="271"/>
      <c r="DWT723" s="271"/>
      <c r="DWU723" s="271"/>
      <c r="DWV723" s="271"/>
      <c r="DWW723" s="395"/>
      <c r="DWX723" s="259"/>
      <c r="DWY723" s="259"/>
      <c r="DWZ723" s="394"/>
      <c r="DXA723" s="394"/>
      <c r="DXB723" s="270"/>
      <c r="DXC723" s="263"/>
      <c r="DXD723" s="271"/>
      <c r="DXE723" s="271"/>
      <c r="DXF723" s="271"/>
      <c r="DXG723" s="271"/>
      <c r="DXH723" s="271"/>
      <c r="DXI723" s="395"/>
      <c r="DXJ723" s="259"/>
      <c r="DXK723" s="259"/>
      <c r="DXL723" s="394"/>
      <c r="DXM723" s="394"/>
      <c r="DXN723" s="270"/>
      <c r="DXO723" s="263"/>
      <c r="DXP723" s="271"/>
      <c r="DXQ723" s="271"/>
      <c r="DXR723" s="271"/>
      <c r="DXS723" s="271"/>
      <c r="DXT723" s="271"/>
      <c r="DXU723" s="395"/>
      <c r="DXV723" s="259"/>
      <c r="DXW723" s="259"/>
      <c r="DXX723" s="394"/>
      <c r="DXY723" s="394"/>
      <c r="DXZ723" s="270"/>
      <c r="DYA723" s="263"/>
      <c r="DYB723" s="271"/>
      <c r="DYC723" s="271"/>
      <c r="DYD723" s="271"/>
      <c r="DYE723" s="271"/>
      <c r="DYF723" s="271"/>
      <c r="DYG723" s="395"/>
      <c r="DYH723" s="259"/>
      <c r="DYI723" s="259"/>
      <c r="DYJ723" s="394"/>
      <c r="DYK723" s="394"/>
      <c r="DYL723" s="270"/>
      <c r="DYM723" s="263"/>
      <c r="DYN723" s="271"/>
      <c r="DYO723" s="271"/>
      <c r="DYP723" s="271"/>
      <c r="DYQ723" s="271"/>
      <c r="DYR723" s="271"/>
      <c r="DYS723" s="395"/>
      <c r="DYT723" s="259"/>
      <c r="DYU723" s="259"/>
      <c r="DYV723" s="394"/>
      <c r="DYW723" s="394"/>
      <c r="DYX723" s="270"/>
      <c r="DYY723" s="263"/>
      <c r="DYZ723" s="271"/>
      <c r="DZA723" s="271"/>
      <c r="DZB723" s="271"/>
      <c r="DZC723" s="271"/>
      <c r="DZD723" s="271"/>
      <c r="DZE723" s="395"/>
      <c r="DZF723" s="259"/>
      <c r="DZG723" s="259"/>
      <c r="DZH723" s="394"/>
      <c r="DZI723" s="394"/>
      <c r="DZJ723" s="270"/>
      <c r="DZK723" s="263"/>
      <c r="DZL723" s="271"/>
      <c r="DZM723" s="271"/>
      <c r="DZN723" s="271"/>
      <c r="DZO723" s="271"/>
      <c r="DZP723" s="271"/>
      <c r="DZQ723" s="395"/>
      <c r="DZR723" s="259"/>
      <c r="DZS723" s="259"/>
      <c r="DZT723" s="394"/>
      <c r="DZU723" s="394"/>
      <c r="DZV723" s="270"/>
      <c r="DZW723" s="263"/>
      <c r="DZX723" s="271"/>
      <c r="DZY723" s="271"/>
      <c r="DZZ723" s="271"/>
      <c r="EAA723" s="271"/>
      <c r="EAB723" s="271"/>
      <c r="EAC723" s="395"/>
      <c r="EAD723" s="259"/>
      <c r="EAE723" s="259"/>
      <c r="EAF723" s="394"/>
      <c r="EAG723" s="394"/>
      <c r="EAH723" s="270"/>
      <c r="EAI723" s="263"/>
      <c r="EAJ723" s="271"/>
      <c r="EAK723" s="271"/>
      <c r="EAL723" s="271"/>
      <c r="EAM723" s="271"/>
      <c r="EAN723" s="271"/>
      <c r="EAO723" s="395"/>
      <c r="EAP723" s="259"/>
      <c r="EAQ723" s="259"/>
      <c r="EAR723" s="394"/>
      <c r="EAS723" s="394"/>
      <c r="EAT723" s="270"/>
      <c r="EAU723" s="263"/>
      <c r="EAV723" s="271"/>
      <c r="EAW723" s="271"/>
      <c r="EAX723" s="271"/>
      <c r="EAY723" s="271"/>
      <c r="EAZ723" s="271"/>
      <c r="EBA723" s="395"/>
      <c r="EBB723" s="259"/>
      <c r="EBC723" s="259"/>
      <c r="EBD723" s="394"/>
      <c r="EBE723" s="394"/>
      <c r="EBF723" s="270"/>
      <c r="EBG723" s="263"/>
      <c r="EBH723" s="271"/>
      <c r="EBI723" s="271"/>
      <c r="EBJ723" s="271"/>
      <c r="EBK723" s="271"/>
      <c r="EBL723" s="271"/>
      <c r="EBM723" s="395"/>
      <c r="EBN723" s="259"/>
      <c r="EBO723" s="259"/>
      <c r="EBP723" s="394"/>
      <c r="EBQ723" s="394"/>
      <c r="EBR723" s="270"/>
      <c r="EBS723" s="263"/>
      <c r="EBT723" s="271"/>
      <c r="EBU723" s="271"/>
      <c r="EBV723" s="271"/>
      <c r="EBW723" s="271"/>
      <c r="EBX723" s="271"/>
      <c r="EBY723" s="395"/>
      <c r="EBZ723" s="259"/>
      <c r="ECA723" s="259"/>
      <c r="ECB723" s="394"/>
      <c r="ECC723" s="394"/>
      <c r="ECD723" s="270"/>
      <c r="ECE723" s="263"/>
      <c r="ECF723" s="271"/>
      <c r="ECG723" s="271"/>
      <c r="ECH723" s="271"/>
      <c r="ECI723" s="271"/>
      <c r="ECJ723" s="271"/>
      <c r="ECK723" s="395"/>
      <c r="ECL723" s="259"/>
      <c r="ECM723" s="259"/>
      <c r="ECN723" s="394"/>
      <c r="ECO723" s="394"/>
      <c r="ECP723" s="270"/>
      <c r="ECQ723" s="263"/>
      <c r="ECR723" s="271"/>
      <c r="ECS723" s="271"/>
      <c r="ECT723" s="271"/>
      <c r="ECU723" s="271"/>
      <c r="ECV723" s="271"/>
      <c r="ECW723" s="395"/>
      <c r="ECX723" s="259"/>
      <c r="ECY723" s="259"/>
      <c r="ECZ723" s="394"/>
      <c r="EDA723" s="394"/>
      <c r="EDB723" s="270"/>
      <c r="EDC723" s="263"/>
      <c r="EDD723" s="271"/>
      <c r="EDE723" s="271"/>
      <c r="EDF723" s="271"/>
      <c r="EDG723" s="271"/>
      <c r="EDH723" s="271"/>
      <c r="EDI723" s="395"/>
      <c r="EDJ723" s="259"/>
      <c r="EDK723" s="259"/>
      <c r="EDL723" s="394"/>
      <c r="EDM723" s="394"/>
      <c r="EDN723" s="270"/>
      <c r="EDO723" s="263"/>
      <c r="EDP723" s="271"/>
      <c r="EDQ723" s="271"/>
      <c r="EDR723" s="271"/>
      <c r="EDS723" s="271"/>
      <c r="EDT723" s="271"/>
      <c r="EDU723" s="395"/>
      <c r="EDV723" s="259"/>
      <c r="EDW723" s="259"/>
      <c r="EDX723" s="394"/>
      <c r="EDY723" s="394"/>
      <c r="EDZ723" s="270"/>
      <c r="EEA723" s="263"/>
      <c r="EEB723" s="271"/>
      <c r="EEC723" s="271"/>
      <c r="EED723" s="271"/>
      <c r="EEE723" s="271"/>
      <c r="EEF723" s="271"/>
      <c r="EEG723" s="395"/>
      <c r="EEH723" s="259"/>
      <c r="EEI723" s="259"/>
      <c r="EEJ723" s="394"/>
      <c r="EEK723" s="394"/>
      <c r="EEL723" s="270"/>
      <c r="EEM723" s="263"/>
      <c r="EEN723" s="271"/>
      <c r="EEO723" s="271"/>
      <c r="EEP723" s="271"/>
      <c r="EEQ723" s="271"/>
      <c r="EER723" s="271"/>
      <c r="EES723" s="395"/>
      <c r="EET723" s="259"/>
      <c r="EEU723" s="259"/>
      <c r="EEV723" s="394"/>
      <c r="EEW723" s="394"/>
      <c r="EEX723" s="270"/>
      <c r="EEY723" s="263"/>
      <c r="EEZ723" s="271"/>
      <c r="EFA723" s="271"/>
      <c r="EFB723" s="271"/>
      <c r="EFC723" s="271"/>
      <c r="EFD723" s="271"/>
      <c r="EFE723" s="395"/>
      <c r="EFF723" s="259"/>
      <c r="EFG723" s="259"/>
      <c r="EFH723" s="394"/>
      <c r="EFI723" s="394"/>
      <c r="EFJ723" s="270"/>
      <c r="EFK723" s="263"/>
      <c r="EFL723" s="271"/>
      <c r="EFM723" s="271"/>
      <c r="EFN723" s="271"/>
      <c r="EFO723" s="271"/>
      <c r="EFP723" s="271"/>
      <c r="EFQ723" s="395"/>
      <c r="EFR723" s="259"/>
      <c r="EFS723" s="259"/>
      <c r="EFT723" s="394"/>
      <c r="EFU723" s="394"/>
      <c r="EFV723" s="270"/>
      <c r="EFW723" s="263"/>
      <c r="EFX723" s="271"/>
      <c r="EFY723" s="271"/>
      <c r="EFZ723" s="271"/>
      <c r="EGA723" s="271"/>
      <c r="EGB723" s="271"/>
      <c r="EGC723" s="395"/>
      <c r="EGD723" s="259"/>
      <c r="EGE723" s="259"/>
      <c r="EGF723" s="394"/>
      <c r="EGG723" s="394"/>
      <c r="EGH723" s="270"/>
      <c r="EGI723" s="263"/>
      <c r="EGJ723" s="271"/>
      <c r="EGK723" s="271"/>
      <c r="EGL723" s="271"/>
      <c r="EGM723" s="271"/>
      <c r="EGN723" s="271"/>
      <c r="EGO723" s="395"/>
      <c r="EGP723" s="259"/>
      <c r="EGQ723" s="259"/>
      <c r="EGR723" s="394"/>
      <c r="EGS723" s="394"/>
      <c r="EGT723" s="270"/>
      <c r="EGU723" s="263"/>
      <c r="EGV723" s="271"/>
      <c r="EGW723" s="271"/>
      <c r="EGX723" s="271"/>
      <c r="EGY723" s="271"/>
      <c r="EGZ723" s="271"/>
      <c r="EHA723" s="395"/>
      <c r="EHB723" s="259"/>
      <c r="EHC723" s="259"/>
      <c r="EHD723" s="394"/>
      <c r="EHE723" s="394"/>
      <c r="EHF723" s="270"/>
      <c r="EHG723" s="263"/>
      <c r="EHH723" s="271"/>
      <c r="EHI723" s="271"/>
      <c r="EHJ723" s="271"/>
      <c r="EHK723" s="271"/>
      <c r="EHL723" s="271"/>
      <c r="EHM723" s="395"/>
      <c r="EHN723" s="259"/>
      <c r="EHO723" s="259"/>
      <c r="EHP723" s="394"/>
      <c r="EHQ723" s="394"/>
      <c r="EHR723" s="270"/>
      <c r="EHS723" s="263"/>
      <c r="EHT723" s="271"/>
      <c r="EHU723" s="271"/>
      <c r="EHV723" s="271"/>
      <c r="EHW723" s="271"/>
      <c r="EHX723" s="271"/>
      <c r="EHY723" s="395"/>
      <c r="EHZ723" s="259"/>
      <c r="EIA723" s="259"/>
      <c r="EIB723" s="394"/>
      <c r="EIC723" s="394"/>
      <c r="EID723" s="270"/>
      <c r="EIE723" s="263"/>
      <c r="EIF723" s="271"/>
      <c r="EIG723" s="271"/>
      <c r="EIH723" s="271"/>
      <c r="EII723" s="271"/>
      <c r="EIJ723" s="271"/>
      <c r="EIK723" s="395"/>
      <c r="EIL723" s="259"/>
      <c r="EIM723" s="259"/>
      <c r="EIN723" s="394"/>
      <c r="EIO723" s="394"/>
      <c r="EIP723" s="270"/>
      <c r="EIQ723" s="263"/>
      <c r="EIR723" s="271"/>
      <c r="EIS723" s="271"/>
      <c r="EIT723" s="271"/>
      <c r="EIU723" s="271"/>
      <c r="EIV723" s="271"/>
      <c r="EIW723" s="395"/>
      <c r="EIX723" s="259"/>
      <c r="EIY723" s="259"/>
      <c r="EIZ723" s="394"/>
      <c r="EJA723" s="394"/>
      <c r="EJB723" s="270"/>
      <c r="EJC723" s="263"/>
      <c r="EJD723" s="271"/>
      <c r="EJE723" s="271"/>
      <c r="EJF723" s="271"/>
      <c r="EJG723" s="271"/>
      <c r="EJH723" s="271"/>
      <c r="EJI723" s="395"/>
      <c r="EJJ723" s="259"/>
      <c r="EJK723" s="259"/>
      <c r="EJL723" s="394"/>
      <c r="EJM723" s="394"/>
      <c r="EJN723" s="270"/>
      <c r="EJO723" s="263"/>
      <c r="EJP723" s="271"/>
      <c r="EJQ723" s="271"/>
      <c r="EJR723" s="271"/>
      <c r="EJS723" s="271"/>
      <c r="EJT723" s="271"/>
      <c r="EJU723" s="395"/>
      <c r="EJV723" s="259"/>
      <c r="EJW723" s="259"/>
      <c r="EJX723" s="394"/>
      <c r="EJY723" s="394"/>
      <c r="EJZ723" s="270"/>
      <c r="EKA723" s="263"/>
      <c r="EKB723" s="271"/>
      <c r="EKC723" s="271"/>
      <c r="EKD723" s="271"/>
      <c r="EKE723" s="271"/>
      <c r="EKF723" s="271"/>
      <c r="EKG723" s="395"/>
      <c r="EKH723" s="259"/>
      <c r="EKI723" s="259"/>
      <c r="EKJ723" s="394"/>
      <c r="EKK723" s="394"/>
      <c r="EKL723" s="270"/>
      <c r="EKM723" s="263"/>
      <c r="EKN723" s="271"/>
      <c r="EKO723" s="271"/>
      <c r="EKP723" s="271"/>
      <c r="EKQ723" s="271"/>
      <c r="EKR723" s="271"/>
      <c r="EKS723" s="395"/>
      <c r="EKT723" s="259"/>
      <c r="EKU723" s="259"/>
      <c r="EKV723" s="394"/>
      <c r="EKW723" s="394"/>
      <c r="EKX723" s="270"/>
      <c r="EKY723" s="263"/>
      <c r="EKZ723" s="271"/>
      <c r="ELA723" s="271"/>
      <c r="ELB723" s="271"/>
      <c r="ELC723" s="271"/>
      <c r="ELD723" s="271"/>
      <c r="ELE723" s="395"/>
      <c r="ELF723" s="259"/>
      <c r="ELG723" s="259"/>
      <c r="ELH723" s="394"/>
      <c r="ELI723" s="394"/>
      <c r="ELJ723" s="270"/>
      <c r="ELK723" s="263"/>
      <c r="ELL723" s="271"/>
      <c r="ELM723" s="271"/>
      <c r="ELN723" s="271"/>
      <c r="ELO723" s="271"/>
      <c r="ELP723" s="271"/>
      <c r="ELQ723" s="395"/>
      <c r="ELR723" s="259"/>
      <c r="ELS723" s="259"/>
      <c r="ELT723" s="394"/>
      <c r="ELU723" s="394"/>
      <c r="ELV723" s="270"/>
      <c r="ELW723" s="263"/>
      <c r="ELX723" s="271"/>
      <c r="ELY723" s="271"/>
      <c r="ELZ723" s="271"/>
      <c r="EMA723" s="271"/>
      <c r="EMB723" s="271"/>
      <c r="EMC723" s="395"/>
      <c r="EMD723" s="259"/>
      <c r="EME723" s="259"/>
      <c r="EMF723" s="394"/>
      <c r="EMG723" s="394"/>
      <c r="EMH723" s="270"/>
      <c r="EMI723" s="263"/>
      <c r="EMJ723" s="271"/>
      <c r="EMK723" s="271"/>
      <c r="EML723" s="271"/>
      <c r="EMM723" s="271"/>
      <c r="EMN723" s="271"/>
      <c r="EMO723" s="395"/>
      <c r="EMP723" s="259"/>
      <c r="EMQ723" s="259"/>
      <c r="EMR723" s="394"/>
      <c r="EMS723" s="394"/>
      <c r="EMT723" s="270"/>
      <c r="EMU723" s="263"/>
      <c r="EMV723" s="271"/>
      <c r="EMW723" s="271"/>
      <c r="EMX723" s="271"/>
      <c r="EMY723" s="271"/>
      <c r="EMZ723" s="271"/>
      <c r="ENA723" s="395"/>
      <c r="ENB723" s="259"/>
      <c r="ENC723" s="259"/>
      <c r="END723" s="394"/>
      <c r="ENE723" s="394"/>
      <c r="ENF723" s="270"/>
      <c r="ENG723" s="263"/>
      <c r="ENH723" s="271"/>
      <c r="ENI723" s="271"/>
      <c r="ENJ723" s="271"/>
      <c r="ENK723" s="271"/>
      <c r="ENL723" s="271"/>
      <c r="ENM723" s="395"/>
      <c r="ENN723" s="259"/>
      <c r="ENO723" s="259"/>
      <c r="ENP723" s="394"/>
      <c r="ENQ723" s="394"/>
      <c r="ENR723" s="270"/>
      <c r="ENS723" s="263"/>
      <c r="ENT723" s="271"/>
      <c r="ENU723" s="271"/>
      <c r="ENV723" s="271"/>
      <c r="ENW723" s="271"/>
      <c r="ENX723" s="271"/>
      <c r="ENY723" s="395"/>
      <c r="ENZ723" s="259"/>
      <c r="EOA723" s="259"/>
      <c r="EOB723" s="394"/>
      <c r="EOC723" s="394"/>
      <c r="EOD723" s="270"/>
      <c r="EOE723" s="263"/>
      <c r="EOF723" s="271"/>
      <c r="EOG723" s="271"/>
      <c r="EOH723" s="271"/>
      <c r="EOI723" s="271"/>
      <c r="EOJ723" s="271"/>
      <c r="EOK723" s="395"/>
      <c r="EOL723" s="259"/>
      <c r="EOM723" s="259"/>
      <c r="EON723" s="394"/>
      <c r="EOO723" s="394"/>
      <c r="EOP723" s="270"/>
      <c r="EOQ723" s="263"/>
      <c r="EOR723" s="271"/>
      <c r="EOS723" s="271"/>
      <c r="EOT723" s="271"/>
      <c r="EOU723" s="271"/>
      <c r="EOV723" s="271"/>
      <c r="EOW723" s="395"/>
      <c r="EOX723" s="259"/>
      <c r="EOY723" s="259"/>
      <c r="EOZ723" s="394"/>
      <c r="EPA723" s="394"/>
      <c r="EPB723" s="270"/>
      <c r="EPC723" s="263"/>
      <c r="EPD723" s="271"/>
      <c r="EPE723" s="271"/>
      <c r="EPF723" s="271"/>
      <c r="EPG723" s="271"/>
      <c r="EPH723" s="271"/>
      <c r="EPI723" s="395"/>
      <c r="EPJ723" s="259"/>
      <c r="EPK723" s="259"/>
      <c r="EPL723" s="394"/>
      <c r="EPM723" s="394"/>
      <c r="EPN723" s="270"/>
      <c r="EPO723" s="263"/>
      <c r="EPP723" s="271"/>
      <c r="EPQ723" s="271"/>
      <c r="EPR723" s="271"/>
      <c r="EPS723" s="271"/>
      <c r="EPT723" s="271"/>
      <c r="EPU723" s="395"/>
      <c r="EPV723" s="259"/>
      <c r="EPW723" s="259"/>
      <c r="EPX723" s="394"/>
      <c r="EPY723" s="394"/>
      <c r="EPZ723" s="270"/>
      <c r="EQA723" s="263"/>
      <c r="EQB723" s="271"/>
      <c r="EQC723" s="271"/>
      <c r="EQD723" s="271"/>
      <c r="EQE723" s="271"/>
      <c r="EQF723" s="271"/>
      <c r="EQG723" s="395"/>
      <c r="EQH723" s="259"/>
      <c r="EQI723" s="259"/>
      <c r="EQJ723" s="394"/>
      <c r="EQK723" s="394"/>
      <c r="EQL723" s="270"/>
      <c r="EQM723" s="263"/>
      <c r="EQN723" s="271"/>
      <c r="EQO723" s="271"/>
      <c r="EQP723" s="271"/>
      <c r="EQQ723" s="271"/>
      <c r="EQR723" s="271"/>
      <c r="EQS723" s="395"/>
      <c r="EQT723" s="259"/>
      <c r="EQU723" s="259"/>
      <c r="EQV723" s="394"/>
      <c r="EQW723" s="394"/>
      <c r="EQX723" s="270"/>
      <c r="EQY723" s="263"/>
      <c r="EQZ723" s="271"/>
      <c r="ERA723" s="271"/>
      <c r="ERB723" s="271"/>
      <c r="ERC723" s="271"/>
      <c r="ERD723" s="271"/>
      <c r="ERE723" s="395"/>
      <c r="ERF723" s="259"/>
      <c r="ERG723" s="259"/>
      <c r="ERH723" s="394"/>
      <c r="ERI723" s="394"/>
      <c r="ERJ723" s="270"/>
      <c r="ERK723" s="263"/>
      <c r="ERL723" s="271"/>
      <c r="ERM723" s="271"/>
      <c r="ERN723" s="271"/>
      <c r="ERO723" s="271"/>
      <c r="ERP723" s="271"/>
      <c r="ERQ723" s="395"/>
      <c r="ERR723" s="259"/>
      <c r="ERS723" s="259"/>
      <c r="ERT723" s="394"/>
      <c r="ERU723" s="394"/>
      <c r="ERV723" s="270"/>
      <c r="ERW723" s="263"/>
      <c r="ERX723" s="271"/>
      <c r="ERY723" s="271"/>
      <c r="ERZ723" s="271"/>
      <c r="ESA723" s="271"/>
      <c r="ESB723" s="271"/>
      <c r="ESC723" s="395"/>
      <c r="ESD723" s="259"/>
      <c r="ESE723" s="259"/>
      <c r="ESF723" s="394"/>
      <c r="ESG723" s="394"/>
      <c r="ESH723" s="270"/>
      <c r="ESI723" s="263"/>
      <c r="ESJ723" s="271"/>
      <c r="ESK723" s="271"/>
      <c r="ESL723" s="271"/>
      <c r="ESM723" s="271"/>
      <c r="ESN723" s="271"/>
      <c r="ESO723" s="395"/>
      <c r="ESP723" s="259"/>
      <c r="ESQ723" s="259"/>
      <c r="ESR723" s="394"/>
      <c r="ESS723" s="394"/>
      <c r="EST723" s="270"/>
      <c r="ESU723" s="263"/>
      <c r="ESV723" s="271"/>
      <c r="ESW723" s="271"/>
      <c r="ESX723" s="271"/>
      <c r="ESY723" s="271"/>
      <c r="ESZ723" s="271"/>
      <c r="ETA723" s="395"/>
      <c r="ETB723" s="259"/>
      <c r="ETC723" s="259"/>
      <c r="ETD723" s="394"/>
      <c r="ETE723" s="394"/>
      <c r="ETF723" s="270"/>
      <c r="ETG723" s="263"/>
      <c r="ETH723" s="271"/>
      <c r="ETI723" s="271"/>
      <c r="ETJ723" s="271"/>
      <c r="ETK723" s="271"/>
      <c r="ETL723" s="271"/>
      <c r="ETM723" s="395"/>
      <c r="ETN723" s="259"/>
      <c r="ETO723" s="259"/>
      <c r="ETP723" s="394"/>
      <c r="ETQ723" s="394"/>
      <c r="ETR723" s="270"/>
      <c r="ETS723" s="263"/>
      <c r="ETT723" s="271"/>
      <c r="ETU723" s="271"/>
      <c r="ETV723" s="271"/>
      <c r="ETW723" s="271"/>
      <c r="ETX723" s="271"/>
      <c r="ETY723" s="395"/>
      <c r="ETZ723" s="259"/>
      <c r="EUA723" s="259"/>
      <c r="EUB723" s="394"/>
      <c r="EUC723" s="394"/>
      <c r="EUD723" s="270"/>
      <c r="EUE723" s="263"/>
      <c r="EUF723" s="271"/>
      <c r="EUG723" s="271"/>
      <c r="EUH723" s="271"/>
      <c r="EUI723" s="271"/>
      <c r="EUJ723" s="271"/>
      <c r="EUK723" s="395"/>
      <c r="EUL723" s="259"/>
      <c r="EUM723" s="259"/>
      <c r="EUN723" s="394"/>
      <c r="EUO723" s="394"/>
      <c r="EUP723" s="270"/>
      <c r="EUQ723" s="263"/>
      <c r="EUR723" s="271"/>
      <c r="EUS723" s="271"/>
      <c r="EUT723" s="271"/>
      <c r="EUU723" s="271"/>
      <c r="EUV723" s="271"/>
      <c r="EUW723" s="395"/>
      <c r="EUX723" s="259"/>
      <c r="EUY723" s="259"/>
      <c r="EUZ723" s="394"/>
      <c r="EVA723" s="394"/>
      <c r="EVB723" s="270"/>
      <c r="EVC723" s="263"/>
      <c r="EVD723" s="271"/>
      <c r="EVE723" s="271"/>
      <c r="EVF723" s="271"/>
      <c r="EVG723" s="271"/>
      <c r="EVH723" s="271"/>
      <c r="EVI723" s="395"/>
      <c r="EVJ723" s="259"/>
      <c r="EVK723" s="259"/>
      <c r="EVL723" s="394"/>
      <c r="EVM723" s="394"/>
      <c r="EVN723" s="270"/>
      <c r="EVO723" s="263"/>
      <c r="EVP723" s="271"/>
      <c r="EVQ723" s="271"/>
      <c r="EVR723" s="271"/>
      <c r="EVS723" s="271"/>
      <c r="EVT723" s="271"/>
      <c r="EVU723" s="395"/>
      <c r="EVV723" s="259"/>
      <c r="EVW723" s="259"/>
      <c r="EVX723" s="394"/>
      <c r="EVY723" s="394"/>
      <c r="EVZ723" s="270"/>
      <c r="EWA723" s="263"/>
      <c r="EWB723" s="271"/>
      <c r="EWC723" s="271"/>
      <c r="EWD723" s="271"/>
      <c r="EWE723" s="271"/>
      <c r="EWF723" s="271"/>
      <c r="EWG723" s="395"/>
      <c r="EWH723" s="259"/>
      <c r="EWI723" s="259"/>
      <c r="EWJ723" s="394"/>
      <c r="EWK723" s="394"/>
      <c r="EWL723" s="270"/>
      <c r="EWM723" s="263"/>
      <c r="EWN723" s="271"/>
      <c r="EWO723" s="271"/>
      <c r="EWP723" s="271"/>
      <c r="EWQ723" s="271"/>
      <c r="EWR723" s="271"/>
      <c r="EWS723" s="395"/>
      <c r="EWT723" s="259"/>
      <c r="EWU723" s="259"/>
      <c r="EWV723" s="394"/>
      <c r="EWW723" s="394"/>
      <c r="EWX723" s="270"/>
      <c r="EWY723" s="263"/>
      <c r="EWZ723" s="271"/>
      <c r="EXA723" s="271"/>
      <c r="EXB723" s="271"/>
      <c r="EXC723" s="271"/>
      <c r="EXD723" s="271"/>
      <c r="EXE723" s="395"/>
      <c r="EXF723" s="259"/>
      <c r="EXG723" s="259"/>
      <c r="EXH723" s="394"/>
      <c r="EXI723" s="394"/>
      <c r="EXJ723" s="270"/>
      <c r="EXK723" s="263"/>
      <c r="EXL723" s="271"/>
      <c r="EXM723" s="271"/>
      <c r="EXN723" s="271"/>
      <c r="EXO723" s="271"/>
      <c r="EXP723" s="271"/>
      <c r="EXQ723" s="395"/>
      <c r="EXR723" s="259"/>
      <c r="EXS723" s="259"/>
      <c r="EXT723" s="394"/>
      <c r="EXU723" s="394"/>
      <c r="EXV723" s="270"/>
      <c r="EXW723" s="263"/>
      <c r="EXX723" s="271"/>
      <c r="EXY723" s="271"/>
      <c r="EXZ723" s="271"/>
      <c r="EYA723" s="271"/>
      <c r="EYB723" s="271"/>
      <c r="EYC723" s="395"/>
      <c r="EYD723" s="259"/>
      <c r="EYE723" s="259"/>
      <c r="EYF723" s="394"/>
      <c r="EYG723" s="394"/>
      <c r="EYH723" s="270"/>
      <c r="EYI723" s="263"/>
      <c r="EYJ723" s="271"/>
      <c r="EYK723" s="271"/>
      <c r="EYL723" s="271"/>
      <c r="EYM723" s="271"/>
      <c r="EYN723" s="271"/>
      <c r="EYO723" s="395"/>
      <c r="EYP723" s="259"/>
      <c r="EYQ723" s="259"/>
      <c r="EYR723" s="394"/>
      <c r="EYS723" s="394"/>
      <c r="EYT723" s="270"/>
      <c r="EYU723" s="263"/>
      <c r="EYV723" s="271"/>
      <c r="EYW723" s="271"/>
      <c r="EYX723" s="271"/>
      <c r="EYY723" s="271"/>
      <c r="EYZ723" s="271"/>
      <c r="EZA723" s="395"/>
      <c r="EZB723" s="259"/>
      <c r="EZC723" s="259"/>
      <c r="EZD723" s="394"/>
      <c r="EZE723" s="394"/>
      <c r="EZF723" s="270"/>
      <c r="EZG723" s="263"/>
      <c r="EZH723" s="271"/>
      <c r="EZI723" s="271"/>
      <c r="EZJ723" s="271"/>
      <c r="EZK723" s="271"/>
      <c r="EZL723" s="271"/>
      <c r="EZM723" s="395"/>
      <c r="EZN723" s="259"/>
      <c r="EZO723" s="259"/>
      <c r="EZP723" s="394"/>
      <c r="EZQ723" s="394"/>
      <c r="EZR723" s="270"/>
      <c r="EZS723" s="263"/>
      <c r="EZT723" s="271"/>
      <c r="EZU723" s="271"/>
      <c r="EZV723" s="271"/>
      <c r="EZW723" s="271"/>
      <c r="EZX723" s="271"/>
      <c r="EZY723" s="395"/>
      <c r="EZZ723" s="259"/>
      <c r="FAA723" s="259"/>
      <c r="FAB723" s="394"/>
      <c r="FAC723" s="394"/>
      <c r="FAD723" s="270"/>
      <c r="FAE723" s="263"/>
      <c r="FAF723" s="271"/>
      <c r="FAG723" s="271"/>
      <c r="FAH723" s="271"/>
      <c r="FAI723" s="271"/>
      <c r="FAJ723" s="271"/>
      <c r="FAK723" s="395"/>
      <c r="FAL723" s="259"/>
      <c r="FAM723" s="259"/>
      <c r="FAN723" s="394"/>
      <c r="FAO723" s="394"/>
      <c r="FAP723" s="270"/>
      <c r="FAQ723" s="263"/>
      <c r="FAR723" s="271"/>
      <c r="FAS723" s="271"/>
      <c r="FAT723" s="271"/>
      <c r="FAU723" s="271"/>
      <c r="FAV723" s="271"/>
      <c r="FAW723" s="395"/>
      <c r="FAX723" s="259"/>
      <c r="FAY723" s="259"/>
      <c r="FAZ723" s="394"/>
      <c r="FBA723" s="394"/>
      <c r="FBB723" s="270"/>
      <c r="FBC723" s="263"/>
      <c r="FBD723" s="271"/>
      <c r="FBE723" s="271"/>
      <c r="FBF723" s="271"/>
      <c r="FBG723" s="271"/>
      <c r="FBH723" s="271"/>
      <c r="FBI723" s="395"/>
      <c r="FBJ723" s="259"/>
      <c r="FBK723" s="259"/>
      <c r="FBL723" s="394"/>
      <c r="FBM723" s="394"/>
      <c r="FBN723" s="270"/>
      <c r="FBO723" s="263"/>
      <c r="FBP723" s="271"/>
      <c r="FBQ723" s="271"/>
      <c r="FBR723" s="271"/>
      <c r="FBS723" s="271"/>
      <c r="FBT723" s="271"/>
      <c r="FBU723" s="395"/>
      <c r="FBV723" s="259"/>
      <c r="FBW723" s="259"/>
      <c r="FBX723" s="394"/>
      <c r="FBY723" s="394"/>
      <c r="FBZ723" s="270"/>
      <c r="FCA723" s="263"/>
      <c r="FCB723" s="271"/>
      <c r="FCC723" s="271"/>
      <c r="FCD723" s="271"/>
      <c r="FCE723" s="271"/>
      <c r="FCF723" s="271"/>
      <c r="FCG723" s="395"/>
      <c r="FCH723" s="259"/>
      <c r="FCI723" s="259"/>
      <c r="FCJ723" s="394"/>
      <c r="FCK723" s="394"/>
      <c r="FCL723" s="270"/>
      <c r="FCM723" s="263"/>
      <c r="FCN723" s="271"/>
      <c r="FCO723" s="271"/>
      <c r="FCP723" s="271"/>
      <c r="FCQ723" s="271"/>
      <c r="FCR723" s="271"/>
      <c r="FCS723" s="395"/>
      <c r="FCT723" s="259"/>
      <c r="FCU723" s="259"/>
      <c r="FCV723" s="394"/>
      <c r="FCW723" s="394"/>
      <c r="FCX723" s="270"/>
      <c r="FCY723" s="263"/>
      <c r="FCZ723" s="271"/>
      <c r="FDA723" s="271"/>
      <c r="FDB723" s="271"/>
      <c r="FDC723" s="271"/>
      <c r="FDD723" s="271"/>
      <c r="FDE723" s="395"/>
      <c r="FDF723" s="259"/>
      <c r="FDG723" s="259"/>
      <c r="FDH723" s="394"/>
      <c r="FDI723" s="394"/>
      <c r="FDJ723" s="270"/>
      <c r="FDK723" s="263"/>
      <c r="FDL723" s="271"/>
      <c r="FDM723" s="271"/>
      <c r="FDN723" s="271"/>
      <c r="FDO723" s="271"/>
      <c r="FDP723" s="271"/>
      <c r="FDQ723" s="395"/>
      <c r="FDR723" s="259"/>
      <c r="FDS723" s="259"/>
      <c r="FDT723" s="394"/>
      <c r="FDU723" s="394"/>
      <c r="FDV723" s="270"/>
      <c r="FDW723" s="263"/>
      <c r="FDX723" s="271"/>
      <c r="FDY723" s="271"/>
      <c r="FDZ723" s="271"/>
      <c r="FEA723" s="271"/>
      <c r="FEB723" s="271"/>
      <c r="FEC723" s="395"/>
      <c r="FED723" s="259"/>
      <c r="FEE723" s="259"/>
      <c r="FEF723" s="394"/>
      <c r="FEG723" s="394"/>
      <c r="FEH723" s="270"/>
      <c r="FEI723" s="263"/>
      <c r="FEJ723" s="271"/>
      <c r="FEK723" s="271"/>
      <c r="FEL723" s="271"/>
      <c r="FEM723" s="271"/>
      <c r="FEN723" s="271"/>
      <c r="FEO723" s="395"/>
      <c r="FEP723" s="259"/>
      <c r="FEQ723" s="259"/>
      <c r="FER723" s="394"/>
      <c r="FES723" s="394"/>
      <c r="FET723" s="270"/>
      <c r="FEU723" s="263"/>
      <c r="FEV723" s="271"/>
      <c r="FEW723" s="271"/>
      <c r="FEX723" s="271"/>
      <c r="FEY723" s="271"/>
      <c r="FEZ723" s="271"/>
      <c r="FFA723" s="395"/>
      <c r="FFB723" s="259"/>
      <c r="FFC723" s="259"/>
      <c r="FFD723" s="394"/>
      <c r="FFE723" s="394"/>
      <c r="FFF723" s="270"/>
      <c r="FFG723" s="263"/>
      <c r="FFH723" s="271"/>
      <c r="FFI723" s="271"/>
      <c r="FFJ723" s="271"/>
      <c r="FFK723" s="271"/>
      <c r="FFL723" s="271"/>
      <c r="FFM723" s="395"/>
      <c r="FFN723" s="259"/>
      <c r="FFO723" s="259"/>
      <c r="FFP723" s="394"/>
      <c r="FFQ723" s="394"/>
      <c r="FFR723" s="270"/>
      <c r="FFS723" s="263"/>
      <c r="FFT723" s="271"/>
      <c r="FFU723" s="271"/>
      <c r="FFV723" s="271"/>
      <c r="FFW723" s="271"/>
      <c r="FFX723" s="271"/>
      <c r="FFY723" s="395"/>
      <c r="FFZ723" s="259"/>
      <c r="FGA723" s="259"/>
      <c r="FGB723" s="394"/>
      <c r="FGC723" s="394"/>
      <c r="FGD723" s="270"/>
      <c r="FGE723" s="263"/>
      <c r="FGF723" s="271"/>
      <c r="FGG723" s="271"/>
      <c r="FGH723" s="271"/>
      <c r="FGI723" s="271"/>
      <c r="FGJ723" s="271"/>
      <c r="FGK723" s="395"/>
      <c r="FGL723" s="259"/>
      <c r="FGM723" s="259"/>
      <c r="FGN723" s="394"/>
      <c r="FGO723" s="394"/>
      <c r="FGP723" s="270"/>
      <c r="FGQ723" s="263"/>
      <c r="FGR723" s="271"/>
      <c r="FGS723" s="271"/>
      <c r="FGT723" s="271"/>
      <c r="FGU723" s="271"/>
      <c r="FGV723" s="271"/>
      <c r="FGW723" s="395"/>
      <c r="FGX723" s="259"/>
      <c r="FGY723" s="259"/>
      <c r="FGZ723" s="394"/>
      <c r="FHA723" s="394"/>
      <c r="FHB723" s="270"/>
      <c r="FHC723" s="263"/>
      <c r="FHD723" s="271"/>
      <c r="FHE723" s="271"/>
      <c r="FHF723" s="271"/>
      <c r="FHG723" s="271"/>
      <c r="FHH723" s="271"/>
      <c r="FHI723" s="395"/>
      <c r="FHJ723" s="259"/>
      <c r="FHK723" s="259"/>
      <c r="FHL723" s="394"/>
      <c r="FHM723" s="394"/>
      <c r="FHN723" s="270"/>
      <c r="FHO723" s="263"/>
      <c r="FHP723" s="271"/>
      <c r="FHQ723" s="271"/>
      <c r="FHR723" s="271"/>
      <c r="FHS723" s="271"/>
      <c r="FHT723" s="271"/>
      <c r="FHU723" s="395"/>
      <c r="FHV723" s="259"/>
      <c r="FHW723" s="259"/>
      <c r="FHX723" s="394"/>
      <c r="FHY723" s="394"/>
      <c r="FHZ723" s="270"/>
      <c r="FIA723" s="263"/>
      <c r="FIB723" s="271"/>
      <c r="FIC723" s="271"/>
      <c r="FID723" s="271"/>
      <c r="FIE723" s="271"/>
      <c r="FIF723" s="271"/>
      <c r="FIG723" s="395"/>
      <c r="FIH723" s="259"/>
      <c r="FII723" s="259"/>
      <c r="FIJ723" s="394"/>
      <c r="FIK723" s="394"/>
      <c r="FIL723" s="270"/>
      <c r="FIM723" s="263"/>
      <c r="FIN723" s="271"/>
      <c r="FIO723" s="271"/>
      <c r="FIP723" s="271"/>
      <c r="FIQ723" s="271"/>
      <c r="FIR723" s="271"/>
      <c r="FIS723" s="395"/>
      <c r="FIT723" s="259"/>
      <c r="FIU723" s="259"/>
      <c r="FIV723" s="394"/>
      <c r="FIW723" s="394"/>
      <c r="FIX723" s="270"/>
      <c r="FIY723" s="263"/>
      <c r="FIZ723" s="271"/>
      <c r="FJA723" s="271"/>
      <c r="FJB723" s="271"/>
      <c r="FJC723" s="271"/>
      <c r="FJD723" s="271"/>
      <c r="FJE723" s="395"/>
      <c r="FJF723" s="259"/>
      <c r="FJG723" s="259"/>
      <c r="FJH723" s="394"/>
      <c r="FJI723" s="394"/>
      <c r="FJJ723" s="270"/>
      <c r="FJK723" s="263"/>
      <c r="FJL723" s="271"/>
      <c r="FJM723" s="271"/>
      <c r="FJN723" s="271"/>
      <c r="FJO723" s="271"/>
      <c r="FJP723" s="271"/>
      <c r="FJQ723" s="395"/>
      <c r="FJR723" s="259"/>
      <c r="FJS723" s="259"/>
      <c r="FJT723" s="394"/>
      <c r="FJU723" s="394"/>
      <c r="FJV723" s="270"/>
      <c r="FJW723" s="263"/>
      <c r="FJX723" s="271"/>
      <c r="FJY723" s="271"/>
      <c r="FJZ723" s="271"/>
      <c r="FKA723" s="271"/>
      <c r="FKB723" s="271"/>
      <c r="FKC723" s="395"/>
      <c r="FKD723" s="259"/>
      <c r="FKE723" s="259"/>
      <c r="FKF723" s="394"/>
      <c r="FKG723" s="394"/>
      <c r="FKH723" s="270"/>
      <c r="FKI723" s="263"/>
      <c r="FKJ723" s="271"/>
      <c r="FKK723" s="271"/>
      <c r="FKL723" s="271"/>
      <c r="FKM723" s="271"/>
      <c r="FKN723" s="271"/>
      <c r="FKO723" s="395"/>
      <c r="FKP723" s="259"/>
      <c r="FKQ723" s="259"/>
      <c r="FKR723" s="394"/>
      <c r="FKS723" s="394"/>
      <c r="FKT723" s="270"/>
      <c r="FKU723" s="263"/>
      <c r="FKV723" s="271"/>
      <c r="FKW723" s="271"/>
      <c r="FKX723" s="271"/>
      <c r="FKY723" s="271"/>
      <c r="FKZ723" s="271"/>
      <c r="FLA723" s="395"/>
      <c r="FLB723" s="259"/>
      <c r="FLC723" s="259"/>
      <c r="FLD723" s="394"/>
      <c r="FLE723" s="394"/>
      <c r="FLF723" s="270"/>
      <c r="FLG723" s="263"/>
      <c r="FLH723" s="271"/>
      <c r="FLI723" s="271"/>
      <c r="FLJ723" s="271"/>
      <c r="FLK723" s="271"/>
      <c r="FLL723" s="271"/>
      <c r="FLM723" s="395"/>
      <c r="FLN723" s="259"/>
      <c r="FLO723" s="259"/>
      <c r="FLP723" s="394"/>
      <c r="FLQ723" s="394"/>
      <c r="FLR723" s="270"/>
      <c r="FLS723" s="263"/>
      <c r="FLT723" s="271"/>
      <c r="FLU723" s="271"/>
      <c r="FLV723" s="271"/>
      <c r="FLW723" s="271"/>
      <c r="FLX723" s="271"/>
      <c r="FLY723" s="395"/>
      <c r="FLZ723" s="259"/>
      <c r="FMA723" s="259"/>
      <c r="FMB723" s="394"/>
      <c r="FMC723" s="394"/>
      <c r="FMD723" s="270"/>
      <c r="FME723" s="263"/>
      <c r="FMF723" s="271"/>
      <c r="FMG723" s="271"/>
      <c r="FMH723" s="271"/>
      <c r="FMI723" s="271"/>
      <c r="FMJ723" s="271"/>
      <c r="FMK723" s="395"/>
      <c r="FML723" s="259"/>
      <c r="FMM723" s="259"/>
      <c r="FMN723" s="394"/>
      <c r="FMO723" s="394"/>
      <c r="FMP723" s="270"/>
      <c r="FMQ723" s="263"/>
      <c r="FMR723" s="271"/>
      <c r="FMS723" s="271"/>
      <c r="FMT723" s="271"/>
      <c r="FMU723" s="271"/>
      <c r="FMV723" s="271"/>
      <c r="FMW723" s="395"/>
      <c r="FMX723" s="259"/>
      <c r="FMY723" s="259"/>
      <c r="FMZ723" s="394"/>
      <c r="FNA723" s="394"/>
      <c r="FNB723" s="270"/>
      <c r="FNC723" s="263"/>
      <c r="FND723" s="271"/>
      <c r="FNE723" s="271"/>
      <c r="FNF723" s="271"/>
      <c r="FNG723" s="271"/>
      <c r="FNH723" s="271"/>
      <c r="FNI723" s="395"/>
      <c r="FNJ723" s="259"/>
      <c r="FNK723" s="259"/>
      <c r="FNL723" s="394"/>
      <c r="FNM723" s="394"/>
      <c r="FNN723" s="270"/>
      <c r="FNO723" s="263"/>
      <c r="FNP723" s="271"/>
      <c r="FNQ723" s="271"/>
      <c r="FNR723" s="271"/>
      <c r="FNS723" s="271"/>
      <c r="FNT723" s="271"/>
      <c r="FNU723" s="395"/>
      <c r="FNV723" s="259"/>
      <c r="FNW723" s="259"/>
      <c r="FNX723" s="394"/>
      <c r="FNY723" s="394"/>
      <c r="FNZ723" s="270"/>
      <c r="FOA723" s="263"/>
      <c r="FOB723" s="271"/>
      <c r="FOC723" s="271"/>
      <c r="FOD723" s="271"/>
      <c r="FOE723" s="271"/>
      <c r="FOF723" s="271"/>
      <c r="FOG723" s="395"/>
      <c r="FOH723" s="259"/>
      <c r="FOI723" s="259"/>
      <c r="FOJ723" s="394"/>
      <c r="FOK723" s="394"/>
      <c r="FOL723" s="270"/>
      <c r="FOM723" s="263"/>
      <c r="FON723" s="271"/>
      <c r="FOO723" s="271"/>
      <c r="FOP723" s="271"/>
      <c r="FOQ723" s="271"/>
      <c r="FOR723" s="271"/>
      <c r="FOS723" s="395"/>
      <c r="FOT723" s="259"/>
      <c r="FOU723" s="259"/>
      <c r="FOV723" s="394"/>
      <c r="FOW723" s="394"/>
      <c r="FOX723" s="270"/>
      <c r="FOY723" s="263"/>
      <c r="FOZ723" s="271"/>
      <c r="FPA723" s="271"/>
      <c r="FPB723" s="271"/>
      <c r="FPC723" s="271"/>
      <c r="FPD723" s="271"/>
      <c r="FPE723" s="395"/>
      <c r="FPF723" s="259"/>
      <c r="FPG723" s="259"/>
      <c r="FPH723" s="394"/>
      <c r="FPI723" s="394"/>
      <c r="FPJ723" s="270"/>
      <c r="FPK723" s="263"/>
      <c r="FPL723" s="271"/>
      <c r="FPM723" s="271"/>
      <c r="FPN723" s="271"/>
      <c r="FPO723" s="271"/>
      <c r="FPP723" s="271"/>
      <c r="FPQ723" s="395"/>
      <c r="FPR723" s="259"/>
      <c r="FPS723" s="259"/>
      <c r="FPT723" s="394"/>
      <c r="FPU723" s="394"/>
      <c r="FPV723" s="270"/>
      <c r="FPW723" s="263"/>
      <c r="FPX723" s="271"/>
      <c r="FPY723" s="271"/>
      <c r="FPZ723" s="271"/>
      <c r="FQA723" s="271"/>
      <c r="FQB723" s="271"/>
      <c r="FQC723" s="395"/>
      <c r="FQD723" s="259"/>
      <c r="FQE723" s="259"/>
      <c r="FQF723" s="394"/>
      <c r="FQG723" s="394"/>
      <c r="FQH723" s="270"/>
      <c r="FQI723" s="263"/>
      <c r="FQJ723" s="271"/>
      <c r="FQK723" s="271"/>
      <c r="FQL723" s="271"/>
      <c r="FQM723" s="271"/>
      <c r="FQN723" s="271"/>
      <c r="FQO723" s="395"/>
      <c r="FQP723" s="259"/>
      <c r="FQQ723" s="259"/>
      <c r="FQR723" s="394"/>
      <c r="FQS723" s="394"/>
      <c r="FQT723" s="270"/>
      <c r="FQU723" s="263"/>
      <c r="FQV723" s="271"/>
      <c r="FQW723" s="271"/>
      <c r="FQX723" s="271"/>
      <c r="FQY723" s="271"/>
      <c r="FQZ723" s="271"/>
      <c r="FRA723" s="395"/>
      <c r="FRB723" s="259"/>
      <c r="FRC723" s="259"/>
      <c r="FRD723" s="394"/>
      <c r="FRE723" s="394"/>
      <c r="FRF723" s="270"/>
      <c r="FRG723" s="263"/>
      <c r="FRH723" s="271"/>
      <c r="FRI723" s="271"/>
      <c r="FRJ723" s="271"/>
      <c r="FRK723" s="271"/>
      <c r="FRL723" s="271"/>
      <c r="FRM723" s="395"/>
      <c r="FRN723" s="259"/>
      <c r="FRO723" s="259"/>
      <c r="FRP723" s="394"/>
      <c r="FRQ723" s="394"/>
      <c r="FRR723" s="270"/>
      <c r="FRS723" s="263"/>
      <c r="FRT723" s="271"/>
      <c r="FRU723" s="271"/>
      <c r="FRV723" s="271"/>
      <c r="FRW723" s="271"/>
      <c r="FRX723" s="271"/>
      <c r="FRY723" s="395"/>
      <c r="FRZ723" s="259"/>
      <c r="FSA723" s="259"/>
      <c r="FSB723" s="394"/>
      <c r="FSC723" s="394"/>
      <c r="FSD723" s="270"/>
      <c r="FSE723" s="263"/>
      <c r="FSF723" s="271"/>
      <c r="FSG723" s="271"/>
      <c r="FSH723" s="271"/>
      <c r="FSI723" s="271"/>
      <c r="FSJ723" s="271"/>
      <c r="FSK723" s="395"/>
      <c r="FSL723" s="259"/>
      <c r="FSM723" s="259"/>
      <c r="FSN723" s="394"/>
      <c r="FSO723" s="394"/>
      <c r="FSP723" s="270"/>
      <c r="FSQ723" s="263"/>
      <c r="FSR723" s="271"/>
      <c r="FSS723" s="271"/>
      <c r="FST723" s="271"/>
      <c r="FSU723" s="271"/>
      <c r="FSV723" s="271"/>
      <c r="FSW723" s="395"/>
      <c r="FSX723" s="259"/>
      <c r="FSY723" s="259"/>
      <c r="FSZ723" s="394"/>
      <c r="FTA723" s="394"/>
      <c r="FTB723" s="270"/>
      <c r="FTC723" s="263"/>
      <c r="FTD723" s="271"/>
      <c r="FTE723" s="271"/>
      <c r="FTF723" s="271"/>
      <c r="FTG723" s="271"/>
      <c r="FTH723" s="271"/>
      <c r="FTI723" s="395"/>
      <c r="FTJ723" s="259"/>
      <c r="FTK723" s="259"/>
      <c r="FTL723" s="394"/>
      <c r="FTM723" s="394"/>
      <c r="FTN723" s="270"/>
      <c r="FTO723" s="263"/>
      <c r="FTP723" s="271"/>
      <c r="FTQ723" s="271"/>
      <c r="FTR723" s="271"/>
      <c r="FTS723" s="271"/>
      <c r="FTT723" s="271"/>
      <c r="FTU723" s="395"/>
      <c r="FTV723" s="259"/>
      <c r="FTW723" s="259"/>
      <c r="FTX723" s="394"/>
      <c r="FTY723" s="394"/>
      <c r="FTZ723" s="270"/>
      <c r="FUA723" s="263"/>
      <c r="FUB723" s="271"/>
      <c r="FUC723" s="271"/>
      <c r="FUD723" s="271"/>
      <c r="FUE723" s="271"/>
      <c r="FUF723" s="271"/>
      <c r="FUG723" s="395"/>
      <c r="FUH723" s="259"/>
      <c r="FUI723" s="259"/>
      <c r="FUJ723" s="394"/>
      <c r="FUK723" s="394"/>
      <c r="FUL723" s="270"/>
      <c r="FUM723" s="263"/>
      <c r="FUN723" s="271"/>
      <c r="FUO723" s="271"/>
      <c r="FUP723" s="271"/>
      <c r="FUQ723" s="271"/>
      <c r="FUR723" s="271"/>
      <c r="FUS723" s="395"/>
      <c r="FUT723" s="259"/>
      <c r="FUU723" s="259"/>
      <c r="FUV723" s="394"/>
      <c r="FUW723" s="394"/>
      <c r="FUX723" s="270"/>
      <c r="FUY723" s="263"/>
      <c r="FUZ723" s="271"/>
      <c r="FVA723" s="271"/>
      <c r="FVB723" s="271"/>
      <c r="FVC723" s="271"/>
      <c r="FVD723" s="271"/>
      <c r="FVE723" s="395"/>
      <c r="FVF723" s="259"/>
      <c r="FVG723" s="259"/>
      <c r="FVH723" s="394"/>
      <c r="FVI723" s="394"/>
      <c r="FVJ723" s="270"/>
      <c r="FVK723" s="263"/>
      <c r="FVL723" s="271"/>
      <c r="FVM723" s="271"/>
      <c r="FVN723" s="271"/>
      <c r="FVO723" s="271"/>
      <c r="FVP723" s="271"/>
      <c r="FVQ723" s="395"/>
      <c r="FVR723" s="259"/>
      <c r="FVS723" s="259"/>
      <c r="FVT723" s="394"/>
      <c r="FVU723" s="394"/>
      <c r="FVV723" s="270"/>
      <c r="FVW723" s="263"/>
      <c r="FVX723" s="271"/>
      <c r="FVY723" s="271"/>
      <c r="FVZ723" s="271"/>
      <c r="FWA723" s="271"/>
      <c r="FWB723" s="271"/>
      <c r="FWC723" s="395"/>
      <c r="FWD723" s="259"/>
      <c r="FWE723" s="259"/>
      <c r="FWF723" s="394"/>
      <c r="FWG723" s="394"/>
      <c r="FWH723" s="270"/>
      <c r="FWI723" s="263"/>
      <c r="FWJ723" s="271"/>
      <c r="FWK723" s="271"/>
      <c r="FWL723" s="271"/>
      <c r="FWM723" s="271"/>
      <c r="FWN723" s="271"/>
      <c r="FWO723" s="395"/>
      <c r="FWP723" s="259"/>
      <c r="FWQ723" s="259"/>
      <c r="FWR723" s="394"/>
      <c r="FWS723" s="394"/>
      <c r="FWT723" s="270"/>
      <c r="FWU723" s="263"/>
      <c r="FWV723" s="271"/>
      <c r="FWW723" s="271"/>
      <c r="FWX723" s="271"/>
      <c r="FWY723" s="271"/>
      <c r="FWZ723" s="271"/>
      <c r="FXA723" s="395"/>
      <c r="FXB723" s="259"/>
      <c r="FXC723" s="259"/>
      <c r="FXD723" s="394"/>
      <c r="FXE723" s="394"/>
      <c r="FXF723" s="270"/>
      <c r="FXG723" s="263"/>
      <c r="FXH723" s="271"/>
      <c r="FXI723" s="271"/>
      <c r="FXJ723" s="271"/>
      <c r="FXK723" s="271"/>
      <c r="FXL723" s="271"/>
      <c r="FXM723" s="395"/>
      <c r="FXN723" s="259"/>
      <c r="FXO723" s="259"/>
      <c r="FXP723" s="394"/>
      <c r="FXQ723" s="394"/>
      <c r="FXR723" s="270"/>
      <c r="FXS723" s="263"/>
      <c r="FXT723" s="271"/>
      <c r="FXU723" s="271"/>
      <c r="FXV723" s="271"/>
      <c r="FXW723" s="271"/>
      <c r="FXX723" s="271"/>
      <c r="FXY723" s="395"/>
      <c r="FXZ723" s="259"/>
      <c r="FYA723" s="259"/>
      <c r="FYB723" s="394"/>
      <c r="FYC723" s="394"/>
      <c r="FYD723" s="270"/>
      <c r="FYE723" s="263"/>
      <c r="FYF723" s="271"/>
      <c r="FYG723" s="271"/>
      <c r="FYH723" s="271"/>
      <c r="FYI723" s="271"/>
      <c r="FYJ723" s="271"/>
      <c r="FYK723" s="395"/>
      <c r="FYL723" s="259"/>
      <c r="FYM723" s="259"/>
      <c r="FYN723" s="394"/>
      <c r="FYO723" s="394"/>
      <c r="FYP723" s="270"/>
      <c r="FYQ723" s="263"/>
      <c r="FYR723" s="271"/>
      <c r="FYS723" s="271"/>
      <c r="FYT723" s="271"/>
      <c r="FYU723" s="271"/>
      <c r="FYV723" s="271"/>
      <c r="FYW723" s="395"/>
      <c r="FYX723" s="259"/>
      <c r="FYY723" s="259"/>
      <c r="FYZ723" s="394"/>
      <c r="FZA723" s="394"/>
      <c r="FZB723" s="270"/>
      <c r="FZC723" s="263"/>
      <c r="FZD723" s="271"/>
      <c r="FZE723" s="271"/>
      <c r="FZF723" s="271"/>
      <c r="FZG723" s="271"/>
      <c r="FZH723" s="271"/>
      <c r="FZI723" s="395"/>
      <c r="FZJ723" s="259"/>
      <c r="FZK723" s="259"/>
      <c r="FZL723" s="394"/>
      <c r="FZM723" s="394"/>
      <c r="FZN723" s="270"/>
      <c r="FZO723" s="263"/>
      <c r="FZP723" s="271"/>
      <c r="FZQ723" s="271"/>
      <c r="FZR723" s="271"/>
      <c r="FZS723" s="271"/>
      <c r="FZT723" s="271"/>
      <c r="FZU723" s="395"/>
      <c r="FZV723" s="259"/>
      <c r="FZW723" s="259"/>
      <c r="FZX723" s="394"/>
      <c r="FZY723" s="394"/>
      <c r="FZZ723" s="270"/>
      <c r="GAA723" s="263"/>
      <c r="GAB723" s="271"/>
      <c r="GAC723" s="271"/>
      <c r="GAD723" s="271"/>
      <c r="GAE723" s="271"/>
      <c r="GAF723" s="271"/>
      <c r="GAG723" s="395"/>
      <c r="GAH723" s="259"/>
      <c r="GAI723" s="259"/>
      <c r="GAJ723" s="394"/>
      <c r="GAK723" s="394"/>
      <c r="GAL723" s="270"/>
      <c r="GAM723" s="263"/>
      <c r="GAN723" s="271"/>
      <c r="GAO723" s="271"/>
      <c r="GAP723" s="271"/>
      <c r="GAQ723" s="271"/>
      <c r="GAR723" s="271"/>
      <c r="GAS723" s="395"/>
      <c r="GAT723" s="259"/>
      <c r="GAU723" s="259"/>
      <c r="GAV723" s="394"/>
      <c r="GAW723" s="394"/>
      <c r="GAX723" s="270"/>
      <c r="GAY723" s="263"/>
      <c r="GAZ723" s="271"/>
      <c r="GBA723" s="271"/>
      <c r="GBB723" s="271"/>
      <c r="GBC723" s="271"/>
      <c r="GBD723" s="271"/>
      <c r="GBE723" s="395"/>
      <c r="GBF723" s="259"/>
      <c r="GBG723" s="259"/>
      <c r="GBH723" s="394"/>
      <c r="GBI723" s="394"/>
      <c r="GBJ723" s="270"/>
      <c r="GBK723" s="263"/>
      <c r="GBL723" s="271"/>
      <c r="GBM723" s="271"/>
      <c r="GBN723" s="271"/>
      <c r="GBO723" s="271"/>
      <c r="GBP723" s="271"/>
      <c r="GBQ723" s="395"/>
      <c r="GBR723" s="259"/>
      <c r="GBS723" s="259"/>
      <c r="GBT723" s="394"/>
      <c r="GBU723" s="394"/>
      <c r="GBV723" s="270"/>
      <c r="GBW723" s="263"/>
      <c r="GBX723" s="271"/>
      <c r="GBY723" s="271"/>
      <c r="GBZ723" s="271"/>
      <c r="GCA723" s="271"/>
      <c r="GCB723" s="271"/>
      <c r="GCC723" s="395"/>
      <c r="GCD723" s="259"/>
      <c r="GCE723" s="259"/>
      <c r="GCF723" s="394"/>
      <c r="GCG723" s="394"/>
      <c r="GCH723" s="270"/>
      <c r="GCI723" s="263"/>
      <c r="GCJ723" s="271"/>
      <c r="GCK723" s="271"/>
      <c r="GCL723" s="271"/>
      <c r="GCM723" s="271"/>
      <c r="GCN723" s="271"/>
      <c r="GCO723" s="395"/>
      <c r="GCP723" s="259"/>
      <c r="GCQ723" s="259"/>
      <c r="GCR723" s="394"/>
      <c r="GCS723" s="394"/>
      <c r="GCT723" s="270"/>
      <c r="GCU723" s="263"/>
      <c r="GCV723" s="271"/>
      <c r="GCW723" s="271"/>
      <c r="GCX723" s="271"/>
      <c r="GCY723" s="271"/>
      <c r="GCZ723" s="271"/>
      <c r="GDA723" s="395"/>
      <c r="GDB723" s="259"/>
      <c r="GDC723" s="259"/>
      <c r="GDD723" s="394"/>
      <c r="GDE723" s="394"/>
      <c r="GDF723" s="270"/>
      <c r="GDG723" s="263"/>
      <c r="GDH723" s="271"/>
      <c r="GDI723" s="271"/>
      <c r="GDJ723" s="271"/>
      <c r="GDK723" s="271"/>
      <c r="GDL723" s="271"/>
      <c r="GDM723" s="395"/>
      <c r="GDN723" s="259"/>
      <c r="GDO723" s="259"/>
      <c r="GDP723" s="394"/>
      <c r="GDQ723" s="394"/>
      <c r="GDR723" s="270"/>
      <c r="GDS723" s="263"/>
      <c r="GDT723" s="271"/>
      <c r="GDU723" s="271"/>
      <c r="GDV723" s="271"/>
      <c r="GDW723" s="271"/>
      <c r="GDX723" s="271"/>
      <c r="GDY723" s="395"/>
      <c r="GDZ723" s="259"/>
      <c r="GEA723" s="259"/>
      <c r="GEB723" s="394"/>
      <c r="GEC723" s="394"/>
      <c r="GED723" s="270"/>
      <c r="GEE723" s="263"/>
      <c r="GEF723" s="271"/>
      <c r="GEG723" s="271"/>
      <c r="GEH723" s="271"/>
      <c r="GEI723" s="271"/>
      <c r="GEJ723" s="271"/>
      <c r="GEK723" s="395"/>
      <c r="GEL723" s="259"/>
      <c r="GEM723" s="259"/>
      <c r="GEN723" s="394"/>
      <c r="GEO723" s="394"/>
      <c r="GEP723" s="270"/>
      <c r="GEQ723" s="263"/>
      <c r="GER723" s="271"/>
      <c r="GES723" s="271"/>
      <c r="GET723" s="271"/>
      <c r="GEU723" s="271"/>
      <c r="GEV723" s="271"/>
      <c r="GEW723" s="395"/>
      <c r="GEX723" s="259"/>
      <c r="GEY723" s="259"/>
      <c r="GEZ723" s="394"/>
      <c r="GFA723" s="394"/>
      <c r="GFB723" s="270"/>
      <c r="GFC723" s="263"/>
      <c r="GFD723" s="271"/>
      <c r="GFE723" s="271"/>
      <c r="GFF723" s="271"/>
      <c r="GFG723" s="271"/>
      <c r="GFH723" s="271"/>
      <c r="GFI723" s="395"/>
      <c r="GFJ723" s="259"/>
      <c r="GFK723" s="259"/>
      <c r="GFL723" s="394"/>
      <c r="GFM723" s="394"/>
      <c r="GFN723" s="270"/>
      <c r="GFO723" s="263"/>
      <c r="GFP723" s="271"/>
      <c r="GFQ723" s="271"/>
      <c r="GFR723" s="271"/>
      <c r="GFS723" s="271"/>
      <c r="GFT723" s="271"/>
      <c r="GFU723" s="395"/>
      <c r="GFV723" s="259"/>
      <c r="GFW723" s="259"/>
      <c r="GFX723" s="394"/>
      <c r="GFY723" s="394"/>
      <c r="GFZ723" s="270"/>
      <c r="GGA723" s="263"/>
      <c r="GGB723" s="271"/>
      <c r="GGC723" s="271"/>
      <c r="GGD723" s="271"/>
      <c r="GGE723" s="271"/>
      <c r="GGF723" s="271"/>
      <c r="GGG723" s="395"/>
      <c r="GGH723" s="259"/>
      <c r="GGI723" s="259"/>
      <c r="GGJ723" s="394"/>
      <c r="GGK723" s="394"/>
      <c r="GGL723" s="270"/>
      <c r="GGM723" s="263"/>
      <c r="GGN723" s="271"/>
      <c r="GGO723" s="271"/>
      <c r="GGP723" s="271"/>
      <c r="GGQ723" s="271"/>
      <c r="GGR723" s="271"/>
      <c r="GGS723" s="395"/>
      <c r="GGT723" s="259"/>
      <c r="GGU723" s="259"/>
      <c r="GGV723" s="394"/>
      <c r="GGW723" s="394"/>
      <c r="GGX723" s="270"/>
      <c r="GGY723" s="263"/>
      <c r="GGZ723" s="271"/>
      <c r="GHA723" s="271"/>
      <c r="GHB723" s="271"/>
      <c r="GHC723" s="271"/>
      <c r="GHD723" s="271"/>
      <c r="GHE723" s="395"/>
      <c r="GHF723" s="259"/>
      <c r="GHG723" s="259"/>
      <c r="GHH723" s="394"/>
      <c r="GHI723" s="394"/>
      <c r="GHJ723" s="270"/>
      <c r="GHK723" s="263"/>
      <c r="GHL723" s="271"/>
      <c r="GHM723" s="271"/>
      <c r="GHN723" s="271"/>
      <c r="GHO723" s="271"/>
      <c r="GHP723" s="271"/>
      <c r="GHQ723" s="395"/>
      <c r="GHR723" s="259"/>
      <c r="GHS723" s="259"/>
      <c r="GHT723" s="394"/>
      <c r="GHU723" s="394"/>
      <c r="GHV723" s="270"/>
      <c r="GHW723" s="263"/>
      <c r="GHX723" s="271"/>
      <c r="GHY723" s="271"/>
      <c r="GHZ723" s="271"/>
      <c r="GIA723" s="271"/>
      <c r="GIB723" s="271"/>
      <c r="GIC723" s="395"/>
      <c r="GID723" s="259"/>
      <c r="GIE723" s="259"/>
      <c r="GIF723" s="394"/>
      <c r="GIG723" s="394"/>
      <c r="GIH723" s="270"/>
      <c r="GII723" s="263"/>
      <c r="GIJ723" s="271"/>
      <c r="GIK723" s="271"/>
      <c r="GIL723" s="271"/>
      <c r="GIM723" s="271"/>
      <c r="GIN723" s="271"/>
      <c r="GIO723" s="395"/>
      <c r="GIP723" s="259"/>
      <c r="GIQ723" s="259"/>
      <c r="GIR723" s="394"/>
      <c r="GIS723" s="394"/>
      <c r="GIT723" s="270"/>
      <c r="GIU723" s="263"/>
      <c r="GIV723" s="271"/>
      <c r="GIW723" s="271"/>
      <c r="GIX723" s="271"/>
      <c r="GIY723" s="271"/>
      <c r="GIZ723" s="271"/>
      <c r="GJA723" s="395"/>
      <c r="GJB723" s="259"/>
      <c r="GJC723" s="259"/>
      <c r="GJD723" s="394"/>
      <c r="GJE723" s="394"/>
      <c r="GJF723" s="270"/>
      <c r="GJG723" s="263"/>
      <c r="GJH723" s="271"/>
      <c r="GJI723" s="271"/>
      <c r="GJJ723" s="271"/>
      <c r="GJK723" s="271"/>
      <c r="GJL723" s="271"/>
      <c r="GJM723" s="395"/>
      <c r="GJN723" s="259"/>
      <c r="GJO723" s="259"/>
      <c r="GJP723" s="394"/>
      <c r="GJQ723" s="394"/>
      <c r="GJR723" s="270"/>
      <c r="GJS723" s="263"/>
      <c r="GJT723" s="271"/>
      <c r="GJU723" s="271"/>
      <c r="GJV723" s="271"/>
      <c r="GJW723" s="271"/>
      <c r="GJX723" s="271"/>
      <c r="GJY723" s="395"/>
      <c r="GJZ723" s="259"/>
      <c r="GKA723" s="259"/>
      <c r="GKB723" s="394"/>
      <c r="GKC723" s="394"/>
      <c r="GKD723" s="270"/>
      <c r="GKE723" s="263"/>
      <c r="GKF723" s="271"/>
      <c r="GKG723" s="271"/>
      <c r="GKH723" s="271"/>
      <c r="GKI723" s="271"/>
      <c r="GKJ723" s="271"/>
      <c r="GKK723" s="395"/>
      <c r="GKL723" s="259"/>
      <c r="GKM723" s="259"/>
      <c r="GKN723" s="394"/>
      <c r="GKO723" s="394"/>
      <c r="GKP723" s="270"/>
      <c r="GKQ723" s="263"/>
      <c r="GKR723" s="271"/>
      <c r="GKS723" s="271"/>
      <c r="GKT723" s="271"/>
      <c r="GKU723" s="271"/>
      <c r="GKV723" s="271"/>
      <c r="GKW723" s="395"/>
      <c r="GKX723" s="259"/>
      <c r="GKY723" s="259"/>
      <c r="GKZ723" s="394"/>
      <c r="GLA723" s="394"/>
      <c r="GLB723" s="270"/>
      <c r="GLC723" s="263"/>
      <c r="GLD723" s="271"/>
      <c r="GLE723" s="271"/>
      <c r="GLF723" s="271"/>
      <c r="GLG723" s="271"/>
      <c r="GLH723" s="271"/>
      <c r="GLI723" s="395"/>
      <c r="GLJ723" s="259"/>
      <c r="GLK723" s="259"/>
      <c r="GLL723" s="394"/>
      <c r="GLM723" s="394"/>
      <c r="GLN723" s="270"/>
      <c r="GLO723" s="263"/>
      <c r="GLP723" s="271"/>
      <c r="GLQ723" s="271"/>
      <c r="GLR723" s="271"/>
      <c r="GLS723" s="271"/>
      <c r="GLT723" s="271"/>
      <c r="GLU723" s="395"/>
      <c r="GLV723" s="259"/>
      <c r="GLW723" s="259"/>
      <c r="GLX723" s="394"/>
      <c r="GLY723" s="394"/>
      <c r="GLZ723" s="270"/>
      <c r="GMA723" s="263"/>
      <c r="GMB723" s="271"/>
      <c r="GMC723" s="271"/>
      <c r="GMD723" s="271"/>
      <c r="GME723" s="271"/>
      <c r="GMF723" s="271"/>
      <c r="GMG723" s="395"/>
      <c r="GMH723" s="259"/>
      <c r="GMI723" s="259"/>
      <c r="GMJ723" s="394"/>
      <c r="GMK723" s="394"/>
      <c r="GML723" s="270"/>
      <c r="GMM723" s="263"/>
      <c r="GMN723" s="271"/>
      <c r="GMO723" s="271"/>
      <c r="GMP723" s="271"/>
      <c r="GMQ723" s="271"/>
      <c r="GMR723" s="271"/>
      <c r="GMS723" s="395"/>
      <c r="GMT723" s="259"/>
      <c r="GMU723" s="259"/>
      <c r="GMV723" s="394"/>
      <c r="GMW723" s="394"/>
      <c r="GMX723" s="270"/>
      <c r="GMY723" s="263"/>
      <c r="GMZ723" s="271"/>
      <c r="GNA723" s="271"/>
      <c r="GNB723" s="271"/>
      <c r="GNC723" s="271"/>
      <c r="GND723" s="271"/>
      <c r="GNE723" s="395"/>
      <c r="GNF723" s="259"/>
      <c r="GNG723" s="259"/>
      <c r="GNH723" s="394"/>
      <c r="GNI723" s="394"/>
      <c r="GNJ723" s="270"/>
      <c r="GNK723" s="263"/>
      <c r="GNL723" s="271"/>
      <c r="GNM723" s="271"/>
      <c r="GNN723" s="271"/>
      <c r="GNO723" s="271"/>
      <c r="GNP723" s="271"/>
      <c r="GNQ723" s="395"/>
      <c r="GNR723" s="259"/>
      <c r="GNS723" s="259"/>
      <c r="GNT723" s="394"/>
      <c r="GNU723" s="394"/>
      <c r="GNV723" s="270"/>
      <c r="GNW723" s="263"/>
      <c r="GNX723" s="271"/>
      <c r="GNY723" s="271"/>
      <c r="GNZ723" s="271"/>
      <c r="GOA723" s="271"/>
      <c r="GOB723" s="271"/>
      <c r="GOC723" s="395"/>
      <c r="GOD723" s="259"/>
      <c r="GOE723" s="259"/>
      <c r="GOF723" s="394"/>
      <c r="GOG723" s="394"/>
      <c r="GOH723" s="270"/>
      <c r="GOI723" s="263"/>
      <c r="GOJ723" s="271"/>
      <c r="GOK723" s="271"/>
      <c r="GOL723" s="271"/>
      <c r="GOM723" s="271"/>
      <c r="GON723" s="271"/>
      <c r="GOO723" s="395"/>
      <c r="GOP723" s="259"/>
      <c r="GOQ723" s="259"/>
      <c r="GOR723" s="394"/>
      <c r="GOS723" s="394"/>
      <c r="GOT723" s="270"/>
      <c r="GOU723" s="263"/>
      <c r="GOV723" s="271"/>
      <c r="GOW723" s="271"/>
      <c r="GOX723" s="271"/>
      <c r="GOY723" s="271"/>
      <c r="GOZ723" s="271"/>
      <c r="GPA723" s="395"/>
      <c r="GPB723" s="259"/>
      <c r="GPC723" s="259"/>
      <c r="GPD723" s="394"/>
      <c r="GPE723" s="394"/>
      <c r="GPF723" s="270"/>
      <c r="GPG723" s="263"/>
      <c r="GPH723" s="271"/>
      <c r="GPI723" s="271"/>
      <c r="GPJ723" s="271"/>
      <c r="GPK723" s="271"/>
      <c r="GPL723" s="271"/>
      <c r="GPM723" s="395"/>
      <c r="GPN723" s="259"/>
      <c r="GPO723" s="259"/>
      <c r="GPP723" s="394"/>
      <c r="GPQ723" s="394"/>
      <c r="GPR723" s="270"/>
      <c r="GPS723" s="263"/>
      <c r="GPT723" s="271"/>
      <c r="GPU723" s="271"/>
      <c r="GPV723" s="271"/>
      <c r="GPW723" s="271"/>
      <c r="GPX723" s="271"/>
      <c r="GPY723" s="395"/>
      <c r="GPZ723" s="259"/>
      <c r="GQA723" s="259"/>
      <c r="GQB723" s="394"/>
      <c r="GQC723" s="394"/>
      <c r="GQD723" s="270"/>
      <c r="GQE723" s="263"/>
      <c r="GQF723" s="271"/>
      <c r="GQG723" s="271"/>
      <c r="GQH723" s="271"/>
      <c r="GQI723" s="271"/>
      <c r="GQJ723" s="271"/>
      <c r="GQK723" s="395"/>
      <c r="GQL723" s="259"/>
      <c r="GQM723" s="259"/>
      <c r="GQN723" s="394"/>
      <c r="GQO723" s="394"/>
      <c r="GQP723" s="270"/>
      <c r="GQQ723" s="263"/>
      <c r="GQR723" s="271"/>
      <c r="GQS723" s="271"/>
      <c r="GQT723" s="271"/>
      <c r="GQU723" s="271"/>
      <c r="GQV723" s="271"/>
      <c r="GQW723" s="395"/>
      <c r="GQX723" s="259"/>
      <c r="GQY723" s="259"/>
      <c r="GQZ723" s="394"/>
      <c r="GRA723" s="394"/>
      <c r="GRB723" s="270"/>
      <c r="GRC723" s="263"/>
      <c r="GRD723" s="271"/>
      <c r="GRE723" s="271"/>
      <c r="GRF723" s="271"/>
      <c r="GRG723" s="271"/>
      <c r="GRH723" s="271"/>
      <c r="GRI723" s="395"/>
      <c r="GRJ723" s="259"/>
      <c r="GRK723" s="259"/>
      <c r="GRL723" s="394"/>
      <c r="GRM723" s="394"/>
      <c r="GRN723" s="270"/>
      <c r="GRO723" s="263"/>
      <c r="GRP723" s="271"/>
      <c r="GRQ723" s="271"/>
      <c r="GRR723" s="271"/>
      <c r="GRS723" s="271"/>
      <c r="GRT723" s="271"/>
      <c r="GRU723" s="395"/>
      <c r="GRV723" s="259"/>
      <c r="GRW723" s="259"/>
      <c r="GRX723" s="394"/>
      <c r="GRY723" s="394"/>
      <c r="GRZ723" s="270"/>
      <c r="GSA723" s="263"/>
      <c r="GSB723" s="271"/>
      <c r="GSC723" s="271"/>
      <c r="GSD723" s="271"/>
      <c r="GSE723" s="271"/>
      <c r="GSF723" s="271"/>
      <c r="GSG723" s="395"/>
      <c r="GSH723" s="259"/>
      <c r="GSI723" s="259"/>
      <c r="GSJ723" s="394"/>
      <c r="GSK723" s="394"/>
      <c r="GSL723" s="270"/>
      <c r="GSM723" s="263"/>
      <c r="GSN723" s="271"/>
      <c r="GSO723" s="271"/>
      <c r="GSP723" s="271"/>
      <c r="GSQ723" s="271"/>
      <c r="GSR723" s="271"/>
      <c r="GSS723" s="395"/>
      <c r="GST723" s="259"/>
      <c r="GSU723" s="259"/>
      <c r="GSV723" s="394"/>
      <c r="GSW723" s="394"/>
      <c r="GSX723" s="270"/>
      <c r="GSY723" s="263"/>
      <c r="GSZ723" s="271"/>
      <c r="GTA723" s="271"/>
      <c r="GTB723" s="271"/>
      <c r="GTC723" s="271"/>
      <c r="GTD723" s="271"/>
      <c r="GTE723" s="395"/>
      <c r="GTF723" s="259"/>
      <c r="GTG723" s="259"/>
      <c r="GTH723" s="394"/>
      <c r="GTI723" s="394"/>
      <c r="GTJ723" s="270"/>
      <c r="GTK723" s="263"/>
      <c r="GTL723" s="271"/>
      <c r="GTM723" s="271"/>
      <c r="GTN723" s="271"/>
      <c r="GTO723" s="271"/>
      <c r="GTP723" s="271"/>
      <c r="GTQ723" s="395"/>
      <c r="GTR723" s="259"/>
      <c r="GTS723" s="259"/>
      <c r="GTT723" s="394"/>
      <c r="GTU723" s="394"/>
      <c r="GTV723" s="270"/>
      <c r="GTW723" s="263"/>
      <c r="GTX723" s="271"/>
      <c r="GTY723" s="271"/>
      <c r="GTZ723" s="271"/>
      <c r="GUA723" s="271"/>
      <c r="GUB723" s="271"/>
      <c r="GUC723" s="395"/>
      <c r="GUD723" s="259"/>
      <c r="GUE723" s="259"/>
      <c r="GUF723" s="394"/>
      <c r="GUG723" s="394"/>
      <c r="GUH723" s="270"/>
      <c r="GUI723" s="263"/>
      <c r="GUJ723" s="271"/>
      <c r="GUK723" s="271"/>
      <c r="GUL723" s="271"/>
      <c r="GUM723" s="271"/>
      <c r="GUN723" s="271"/>
      <c r="GUO723" s="395"/>
      <c r="GUP723" s="259"/>
      <c r="GUQ723" s="259"/>
      <c r="GUR723" s="394"/>
      <c r="GUS723" s="394"/>
      <c r="GUT723" s="270"/>
      <c r="GUU723" s="263"/>
      <c r="GUV723" s="271"/>
      <c r="GUW723" s="271"/>
      <c r="GUX723" s="271"/>
      <c r="GUY723" s="271"/>
      <c r="GUZ723" s="271"/>
      <c r="GVA723" s="395"/>
      <c r="GVB723" s="259"/>
      <c r="GVC723" s="259"/>
      <c r="GVD723" s="394"/>
      <c r="GVE723" s="394"/>
      <c r="GVF723" s="270"/>
      <c r="GVG723" s="263"/>
      <c r="GVH723" s="271"/>
      <c r="GVI723" s="271"/>
      <c r="GVJ723" s="271"/>
      <c r="GVK723" s="271"/>
      <c r="GVL723" s="271"/>
      <c r="GVM723" s="395"/>
      <c r="GVN723" s="259"/>
      <c r="GVO723" s="259"/>
      <c r="GVP723" s="394"/>
      <c r="GVQ723" s="394"/>
      <c r="GVR723" s="270"/>
      <c r="GVS723" s="263"/>
      <c r="GVT723" s="271"/>
      <c r="GVU723" s="271"/>
      <c r="GVV723" s="271"/>
      <c r="GVW723" s="271"/>
      <c r="GVX723" s="271"/>
      <c r="GVY723" s="395"/>
      <c r="GVZ723" s="259"/>
      <c r="GWA723" s="259"/>
      <c r="GWB723" s="394"/>
      <c r="GWC723" s="394"/>
      <c r="GWD723" s="270"/>
      <c r="GWE723" s="263"/>
      <c r="GWF723" s="271"/>
      <c r="GWG723" s="271"/>
      <c r="GWH723" s="271"/>
      <c r="GWI723" s="271"/>
      <c r="GWJ723" s="271"/>
      <c r="GWK723" s="395"/>
      <c r="GWL723" s="259"/>
      <c r="GWM723" s="259"/>
      <c r="GWN723" s="394"/>
      <c r="GWO723" s="394"/>
      <c r="GWP723" s="270"/>
      <c r="GWQ723" s="263"/>
      <c r="GWR723" s="271"/>
      <c r="GWS723" s="271"/>
      <c r="GWT723" s="271"/>
      <c r="GWU723" s="271"/>
      <c r="GWV723" s="271"/>
      <c r="GWW723" s="395"/>
      <c r="GWX723" s="259"/>
      <c r="GWY723" s="259"/>
      <c r="GWZ723" s="394"/>
      <c r="GXA723" s="394"/>
      <c r="GXB723" s="270"/>
      <c r="GXC723" s="263"/>
      <c r="GXD723" s="271"/>
      <c r="GXE723" s="271"/>
      <c r="GXF723" s="271"/>
      <c r="GXG723" s="271"/>
      <c r="GXH723" s="271"/>
      <c r="GXI723" s="395"/>
      <c r="GXJ723" s="259"/>
      <c r="GXK723" s="259"/>
      <c r="GXL723" s="394"/>
      <c r="GXM723" s="394"/>
      <c r="GXN723" s="270"/>
      <c r="GXO723" s="263"/>
      <c r="GXP723" s="271"/>
      <c r="GXQ723" s="271"/>
      <c r="GXR723" s="271"/>
      <c r="GXS723" s="271"/>
      <c r="GXT723" s="271"/>
      <c r="GXU723" s="395"/>
      <c r="GXV723" s="259"/>
      <c r="GXW723" s="259"/>
      <c r="GXX723" s="394"/>
      <c r="GXY723" s="394"/>
      <c r="GXZ723" s="270"/>
      <c r="GYA723" s="263"/>
      <c r="GYB723" s="271"/>
      <c r="GYC723" s="271"/>
      <c r="GYD723" s="271"/>
      <c r="GYE723" s="271"/>
      <c r="GYF723" s="271"/>
      <c r="GYG723" s="395"/>
      <c r="GYH723" s="259"/>
      <c r="GYI723" s="259"/>
      <c r="GYJ723" s="394"/>
      <c r="GYK723" s="394"/>
      <c r="GYL723" s="270"/>
      <c r="GYM723" s="263"/>
      <c r="GYN723" s="271"/>
      <c r="GYO723" s="271"/>
      <c r="GYP723" s="271"/>
      <c r="GYQ723" s="271"/>
      <c r="GYR723" s="271"/>
      <c r="GYS723" s="395"/>
      <c r="GYT723" s="259"/>
      <c r="GYU723" s="259"/>
      <c r="GYV723" s="394"/>
      <c r="GYW723" s="394"/>
      <c r="GYX723" s="270"/>
      <c r="GYY723" s="263"/>
      <c r="GYZ723" s="271"/>
      <c r="GZA723" s="271"/>
      <c r="GZB723" s="271"/>
      <c r="GZC723" s="271"/>
      <c r="GZD723" s="271"/>
      <c r="GZE723" s="395"/>
      <c r="GZF723" s="259"/>
      <c r="GZG723" s="259"/>
      <c r="GZH723" s="394"/>
      <c r="GZI723" s="394"/>
      <c r="GZJ723" s="270"/>
      <c r="GZK723" s="263"/>
      <c r="GZL723" s="271"/>
      <c r="GZM723" s="271"/>
      <c r="GZN723" s="271"/>
      <c r="GZO723" s="271"/>
      <c r="GZP723" s="271"/>
      <c r="GZQ723" s="395"/>
      <c r="GZR723" s="259"/>
      <c r="GZS723" s="259"/>
      <c r="GZT723" s="394"/>
      <c r="GZU723" s="394"/>
      <c r="GZV723" s="270"/>
      <c r="GZW723" s="263"/>
      <c r="GZX723" s="271"/>
      <c r="GZY723" s="271"/>
      <c r="GZZ723" s="271"/>
      <c r="HAA723" s="271"/>
      <c r="HAB723" s="271"/>
      <c r="HAC723" s="395"/>
      <c r="HAD723" s="259"/>
      <c r="HAE723" s="259"/>
      <c r="HAF723" s="394"/>
      <c r="HAG723" s="394"/>
      <c r="HAH723" s="270"/>
      <c r="HAI723" s="263"/>
      <c r="HAJ723" s="271"/>
      <c r="HAK723" s="271"/>
      <c r="HAL723" s="271"/>
      <c r="HAM723" s="271"/>
      <c r="HAN723" s="271"/>
      <c r="HAO723" s="395"/>
      <c r="HAP723" s="259"/>
      <c r="HAQ723" s="259"/>
      <c r="HAR723" s="394"/>
      <c r="HAS723" s="394"/>
      <c r="HAT723" s="270"/>
      <c r="HAU723" s="263"/>
      <c r="HAV723" s="271"/>
      <c r="HAW723" s="271"/>
      <c r="HAX723" s="271"/>
      <c r="HAY723" s="271"/>
      <c r="HAZ723" s="271"/>
      <c r="HBA723" s="395"/>
      <c r="HBB723" s="259"/>
      <c r="HBC723" s="259"/>
      <c r="HBD723" s="394"/>
      <c r="HBE723" s="394"/>
      <c r="HBF723" s="270"/>
      <c r="HBG723" s="263"/>
      <c r="HBH723" s="271"/>
      <c r="HBI723" s="271"/>
      <c r="HBJ723" s="271"/>
      <c r="HBK723" s="271"/>
      <c r="HBL723" s="271"/>
      <c r="HBM723" s="395"/>
      <c r="HBN723" s="259"/>
      <c r="HBO723" s="259"/>
      <c r="HBP723" s="394"/>
      <c r="HBQ723" s="394"/>
      <c r="HBR723" s="270"/>
      <c r="HBS723" s="263"/>
      <c r="HBT723" s="271"/>
      <c r="HBU723" s="271"/>
      <c r="HBV723" s="271"/>
      <c r="HBW723" s="271"/>
      <c r="HBX723" s="271"/>
      <c r="HBY723" s="395"/>
      <c r="HBZ723" s="259"/>
      <c r="HCA723" s="259"/>
      <c r="HCB723" s="394"/>
      <c r="HCC723" s="394"/>
      <c r="HCD723" s="270"/>
      <c r="HCE723" s="263"/>
      <c r="HCF723" s="271"/>
      <c r="HCG723" s="271"/>
      <c r="HCH723" s="271"/>
      <c r="HCI723" s="271"/>
      <c r="HCJ723" s="271"/>
      <c r="HCK723" s="395"/>
      <c r="HCL723" s="259"/>
      <c r="HCM723" s="259"/>
      <c r="HCN723" s="394"/>
      <c r="HCO723" s="394"/>
      <c r="HCP723" s="270"/>
      <c r="HCQ723" s="263"/>
      <c r="HCR723" s="271"/>
      <c r="HCS723" s="271"/>
      <c r="HCT723" s="271"/>
      <c r="HCU723" s="271"/>
      <c r="HCV723" s="271"/>
      <c r="HCW723" s="395"/>
      <c r="HCX723" s="259"/>
      <c r="HCY723" s="259"/>
      <c r="HCZ723" s="394"/>
      <c r="HDA723" s="394"/>
      <c r="HDB723" s="270"/>
      <c r="HDC723" s="263"/>
      <c r="HDD723" s="271"/>
      <c r="HDE723" s="271"/>
      <c r="HDF723" s="271"/>
      <c r="HDG723" s="271"/>
      <c r="HDH723" s="271"/>
      <c r="HDI723" s="395"/>
      <c r="HDJ723" s="259"/>
      <c r="HDK723" s="259"/>
      <c r="HDL723" s="394"/>
      <c r="HDM723" s="394"/>
      <c r="HDN723" s="270"/>
      <c r="HDO723" s="263"/>
      <c r="HDP723" s="271"/>
      <c r="HDQ723" s="271"/>
      <c r="HDR723" s="271"/>
      <c r="HDS723" s="271"/>
      <c r="HDT723" s="271"/>
      <c r="HDU723" s="395"/>
      <c r="HDV723" s="259"/>
      <c r="HDW723" s="259"/>
      <c r="HDX723" s="394"/>
      <c r="HDY723" s="394"/>
      <c r="HDZ723" s="270"/>
      <c r="HEA723" s="263"/>
      <c r="HEB723" s="271"/>
      <c r="HEC723" s="271"/>
      <c r="HED723" s="271"/>
      <c r="HEE723" s="271"/>
      <c r="HEF723" s="271"/>
      <c r="HEG723" s="395"/>
      <c r="HEH723" s="259"/>
      <c r="HEI723" s="259"/>
      <c r="HEJ723" s="394"/>
      <c r="HEK723" s="394"/>
      <c r="HEL723" s="270"/>
      <c r="HEM723" s="263"/>
      <c r="HEN723" s="271"/>
      <c r="HEO723" s="271"/>
      <c r="HEP723" s="271"/>
      <c r="HEQ723" s="271"/>
      <c r="HER723" s="271"/>
      <c r="HES723" s="395"/>
      <c r="HET723" s="259"/>
      <c r="HEU723" s="259"/>
      <c r="HEV723" s="394"/>
      <c r="HEW723" s="394"/>
      <c r="HEX723" s="270"/>
      <c r="HEY723" s="263"/>
      <c r="HEZ723" s="271"/>
      <c r="HFA723" s="271"/>
      <c r="HFB723" s="271"/>
      <c r="HFC723" s="271"/>
      <c r="HFD723" s="271"/>
      <c r="HFE723" s="395"/>
      <c r="HFF723" s="259"/>
      <c r="HFG723" s="259"/>
      <c r="HFH723" s="394"/>
      <c r="HFI723" s="394"/>
      <c r="HFJ723" s="270"/>
      <c r="HFK723" s="263"/>
      <c r="HFL723" s="271"/>
      <c r="HFM723" s="271"/>
      <c r="HFN723" s="271"/>
      <c r="HFO723" s="271"/>
      <c r="HFP723" s="271"/>
      <c r="HFQ723" s="395"/>
      <c r="HFR723" s="259"/>
      <c r="HFS723" s="259"/>
      <c r="HFT723" s="394"/>
      <c r="HFU723" s="394"/>
      <c r="HFV723" s="270"/>
      <c r="HFW723" s="263"/>
      <c r="HFX723" s="271"/>
      <c r="HFY723" s="271"/>
      <c r="HFZ723" s="271"/>
      <c r="HGA723" s="271"/>
      <c r="HGB723" s="271"/>
      <c r="HGC723" s="395"/>
      <c r="HGD723" s="259"/>
      <c r="HGE723" s="259"/>
      <c r="HGF723" s="394"/>
      <c r="HGG723" s="394"/>
      <c r="HGH723" s="270"/>
      <c r="HGI723" s="263"/>
      <c r="HGJ723" s="271"/>
      <c r="HGK723" s="271"/>
      <c r="HGL723" s="271"/>
      <c r="HGM723" s="271"/>
      <c r="HGN723" s="271"/>
      <c r="HGO723" s="395"/>
      <c r="HGP723" s="259"/>
      <c r="HGQ723" s="259"/>
      <c r="HGR723" s="394"/>
      <c r="HGS723" s="394"/>
      <c r="HGT723" s="270"/>
      <c r="HGU723" s="263"/>
      <c r="HGV723" s="271"/>
      <c r="HGW723" s="271"/>
      <c r="HGX723" s="271"/>
      <c r="HGY723" s="271"/>
      <c r="HGZ723" s="271"/>
      <c r="HHA723" s="395"/>
      <c r="HHB723" s="259"/>
      <c r="HHC723" s="259"/>
      <c r="HHD723" s="394"/>
      <c r="HHE723" s="394"/>
      <c r="HHF723" s="270"/>
      <c r="HHG723" s="263"/>
      <c r="HHH723" s="271"/>
      <c r="HHI723" s="271"/>
      <c r="HHJ723" s="271"/>
      <c r="HHK723" s="271"/>
      <c r="HHL723" s="271"/>
      <c r="HHM723" s="395"/>
      <c r="HHN723" s="259"/>
      <c r="HHO723" s="259"/>
      <c r="HHP723" s="394"/>
      <c r="HHQ723" s="394"/>
      <c r="HHR723" s="270"/>
      <c r="HHS723" s="263"/>
      <c r="HHT723" s="271"/>
      <c r="HHU723" s="271"/>
      <c r="HHV723" s="271"/>
      <c r="HHW723" s="271"/>
      <c r="HHX723" s="271"/>
      <c r="HHY723" s="395"/>
      <c r="HHZ723" s="259"/>
      <c r="HIA723" s="259"/>
      <c r="HIB723" s="394"/>
      <c r="HIC723" s="394"/>
      <c r="HID723" s="270"/>
      <c r="HIE723" s="263"/>
      <c r="HIF723" s="271"/>
      <c r="HIG723" s="271"/>
      <c r="HIH723" s="271"/>
      <c r="HII723" s="271"/>
      <c r="HIJ723" s="271"/>
      <c r="HIK723" s="395"/>
      <c r="HIL723" s="259"/>
      <c r="HIM723" s="259"/>
      <c r="HIN723" s="394"/>
      <c r="HIO723" s="394"/>
      <c r="HIP723" s="270"/>
      <c r="HIQ723" s="263"/>
      <c r="HIR723" s="271"/>
      <c r="HIS723" s="271"/>
      <c r="HIT723" s="271"/>
      <c r="HIU723" s="271"/>
      <c r="HIV723" s="271"/>
      <c r="HIW723" s="395"/>
      <c r="HIX723" s="259"/>
      <c r="HIY723" s="259"/>
      <c r="HIZ723" s="394"/>
      <c r="HJA723" s="394"/>
      <c r="HJB723" s="270"/>
      <c r="HJC723" s="263"/>
      <c r="HJD723" s="271"/>
      <c r="HJE723" s="271"/>
      <c r="HJF723" s="271"/>
      <c r="HJG723" s="271"/>
      <c r="HJH723" s="271"/>
      <c r="HJI723" s="395"/>
      <c r="HJJ723" s="259"/>
      <c r="HJK723" s="259"/>
      <c r="HJL723" s="394"/>
      <c r="HJM723" s="394"/>
      <c r="HJN723" s="270"/>
      <c r="HJO723" s="263"/>
      <c r="HJP723" s="271"/>
      <c r="HJQ723" s="271"/>
      <c r="HJR723" s="271"/>
      <c r="HJS723" s="271"/>
      <c r="HJT723" s="271"/>
      <c r="HJU723" s="395"/>
      <c r="HJV723" s="259"/>
      <c r="HJW723" s="259"/>
      <c r="HJX723" s="394"/>
      <c r="HJY723" s="394"/>
      <c r="HJZ723" s="270"/>
      <c r="HKA723" s="263"/>
      <c r="HKB723" s="271"/>
      <c r="HKC723" s="271"/>
      <c r="HKD723" s="271"/>
      <c r="HKE723" s="271"/>
      <c r="HKF723" s="271"/>
      <c r="HKG723" s="395"/>
      <c r="HKH723" s="259"/>
      <c r="HKI723" s="259"/>
      <c r="HKJ723" s="394"/>
      <c r="HKK723" s="394"/>
      <c r="HKL723" s="270"/>
      <c r="HKM723" s="263"/>
      <c r="HKN723" s="271"/>
      <c r="HKO723" s="271"/>
      <c r="HKP723" s="271"/>
      <c r="HKQ723" s="271"/>
      <c r="HKR723" s="271"/>
      <c r="HKS723" s="395"/>
      <c r="HKT723" s="259"/>
      <c r="HKU723" s="259"/>
      <c r="HKV723" s="394"/>
      <c r="HKW723" s="394"/>
      <c r="HKX723" s="270"/>
      <c r="HKY723" s="263"/>
      <c r="HKZ723" s="271"/>
      <c r="HLA723" s="271"/>
      <c r="HLB723" s="271"/>
      <c r="HLC723" s="271"/>
      <c r="HLD723" s="271"/>
      <c r="HLE723" s="395"/>
      <c r="HLF723" s="259"/>
      <c r="HLG723" s="259"/>
      <c r="HLH723" s="394"/>
      <c r="HLI723" s="394"/>
      <c r="HLJ723" s="270"/>
      <c r="HLK723" s="263"/>
      <c r="HLL723" s="271"/>
      <c r="HLM723" s="271"/>
      <c r="HLN723" s="271"/>
      <c r="HLO723" s="271"/>
      <c r="HLP723" s="271"/>
      <c r="HLQ723" s="395"/>
      <c r="HLR723" s="259"/>
      <c r="HLS723" s="259"/>
      <c r="HLT723" s="394"/>
      <c r="HLU723" s="394"/>
      <c r="HLV723" s="270"/>
      <c r="HLW723" s="263"/>
      <c r="HLX723" s="271"/>
      <c r="HLY723" s="271"/>
      <c r="HLZ723" s="271"/>
      <c r="HMA723" s="271"/>
      <c r="HMB723" s="271"/>
      <c r="HMC723" s="395"/>
      <c r="HMD723" s="259"/>
      <c r="HME723" s="259"/>
      <c r="HMF723" s="394"/>
      <c r="HMG723" s="394"/>
      <c r="HMH723" s="270"/>
      <c r="HMI723" s="263"/>
      <c r="HMJ723" s="271"/>
      <c r="HMK723" s="271"/>
      <c r="HML723" s="271"/>
      <c r="HMM723" s="271"/>
      <c r="HMN723" s="271"/>
      <c r="HMO723" s="395"/>
      <c r="HMP723" s="259"/>
      <c r="HMQ723" s="259"/>
      <c r="HMR723" s="394"/>
      <c r="HMS723" s="394"/>
      <c r="HMT723" s="270"/>
      <c r="HMU723" s="263"/>
      <c r="HMV723" s="271"/>
      <c r="HMW723" s="271"/>
      <c r="HMX723" s="271"/>
      <c r="HMY723" s="271"/>
      <c r="HMZ723" s="271"/>
      <c r="HNA723" s="395"/>
      <c r="HNB723" s="259"/>
      <c r="HNC723" s="259"/>
      <c r="HND723" s="394"/>
      <c r="HNE723" s="394"/>
      <c r="HNF723" s="270"/>
      <c r="HNG723" s="263"/>
      <c r="HNH723" s="271"/>
      <c r="HNI723" s="271"/>
      <c r="HNJ723" s="271"/>
      <c r="HNK723" s="271"/>
      <c r="HNL723" s="271"/>
      <c r="HNM723" s="395"/>
      <c r="HNN723" s="259"/>
      <c r="HNO723" s="259"/>
      <c r="HNP723" s="394"/>
      <c r="HNQ723" s="394"/>
      <c r="HNR723" s="270"/>
      <c r="HNS723" s="263"/>
      <c r="HNT723" s="271"/>
      <c r="HNU723" s="271"/>
      <c r="HNV723" s="271"/>
      <c r="HNW723" s="271"/>
      <c r="HNX723" s="271"/>
      <c r="HNY723" s="395"/>
      <c r="HNZ723" s="259"/>
      <c r="HOA723" s="259"/>
      <c r="HOB723" s="394"/>
      <c r="HOC723" s="394"/>
      <c r="HOD723" s="270"/>
      <c r="HOE723" s="263"/>
      <c r="HOF723" s="271"/>
      <c r="HOG723" s="271"/>
      <c r="HOH723" s="271"/>
      <c r="HOI723" s="271"/>
      <c r="HOJ723" s="271"/>
      <c r="HOK723" s="395"/>
      <c r="HOL723" s="259"/>
      <c r="HOM723" s="259"/>
      <c r="HON723" s="394"/>
      <c r="HOO723" s="394"/>
      <c r="HOP723" s="270"/>
      <c r="HOQ723" s="263"/>
      <c r="HOR723" s="271"/>
      <c r="HOS723" s="271"/>
      <c r="HOT723" s="271"/>
      <c r="HOU723" s="271"/>
      <c r="HOV723" s="271"/>
      <c r="HOW723" s="395"/>
      <c r="HOX723" s="259"/>
      <c r="HOY723" s="259"/>
      <c r="HOZ723" s="394"/>
      <c r="HPA723" s="394"/>
      <c r="HPB723" s="270"/>
      <c r="HPC723" s="263"/>
      <c r="HPD723" s="271"/>
      <c r="HPE723" s="271"/>
      <c r="HPF723" s="271"/>
      <c r="HPG723" s="271"/>
      <c r="HPH723" s="271"/>
      <c r="HPI723" s="395"/>
      <c r="HPJ723" s="259"/>
      <c r="HPK723" s="259"/>
      <c r="HPL723" s="394"/>
      <c r="HPM723" s="394"/>
      <c r="HPN723" s="270"/>
      <c r="HPO723" s="263"/>
      <c r="HPP723" s="271"/>
      <c r="HPQ723" s="271"/>
      <c r="HPR723" s="271"/>
      <c r="HPS723" s="271"/>
      <c r="HPT723" s="271"/>
      <c r="HPU723" s="395"/>
      <c r="HPV723" s="259"/>
      <c r="HPW723" s="259"/>
      <c r="HPX723" s="394"/>
      <c r="HPY723" s="394"/>
      <c r="HPZ723" s="270"/>
      <c r="HQA723" s="263"/>
      <c r="HQB723" s="271"/>
      <c r="HQC723" s="271"/>
      <c r="HQD723" s="271"/>
      <c r="HQE723" s="271"/>
      <c r="HQF723" s="271"/>
      <c r="HQG723" s="395"/>
      <c r="HQH723" s="259"/>
      <c r="HQI723" s="259"/>
      <c r="HQJ723" s="394"/>
      <c r="HQK723" s="394"/>
      <c r="HQL723" s="270"/>
      <c r="HQM723" s="263"/>
      <c r="HQN723" s="271"/>
      <c r="HQO723" s="271"/>
      <c r="HQP723" s="271"/>
      <c r="HQQ723" s="271"/>
      <c r="HQR723" s="271"/>
      <c r="HQS723" s="395"/>
      <c r="HQT723" s="259"/>
      <c r="HQU723" s="259"/>
      <c r="HQV723" s="394"/>
      <c r="HQW723" s="394"/>
      <c r="HQX723" s="270"/>
      <c r="HQY723" s="263"/>
      <c r="HQZ723" s="271"/>
      <c r="HRA723" s="271"/>
      <c r="HRB723" s="271"/>
      <c r="HRC723" s="271"/>
      <c r="HRD723" s="271"/>
      <c r="HRE723" s="395"/>
      <c r="HRF723" s="259"/>
      <c r="HRG723" s="259"/>
      <c r="HRH723" s="394"/>
      <c r="HRI723" s="394"/>
      <c r="HRJ723" s="270"/>
      <c r="HRK723" s="263"/>
      <c r="HRL723" s="271"/>
      <c r="HRM723" s="271"/>
      <c r="HRN723" s="271"/>
      <c r="HRO723" s="271"/>
      <c r="HRP723" s="271"/>
      <c r="HRQ723" s="395"/>
      <c r="HRR723" s="259"/>
      <c r="HRS723" s="259"/>
      <c r="HRT723" s="394"/>
      <c r="HRU723" s="394"/>
      <c r="HRV723" s="270"/>
      <c r="HRW723" s="263"/>
      <c r="HRX723" s="271"/>
      <c r="HRY723" s="271"/>
      <c r="HRZ723" s="271"/>
      <c r="HSA723" s="271"/>
      <c r="HSB723" s="271"/>
      <c r="HSC723" s="395"/>
      <c r="HSD723" s="259"/>
      <c r="HSE723" s="259"/>
      <c r="HSF723" s="394"/>
      <c r="HSG723" s="394"/>
      <c r="HSH723" s="270"/>
      <c r="HSI723" s="263"/>
      <c r="HSJ723" s="271"/>
      <c r="HSK723" s="271"/>
      <c r="HSL723" s="271"/>
      <c r="HSM723" s="271"/>
      <c r="HSN723" s="271"/>
      <c r="HSO723" s="395"/>
      <c r="HSP723" s="259"/>
      <c r="HSQ723" s="259"/>
      <c r="HSR723" s="394"/>
      <c r="HSS723" s="394"/>
      <c r="HST723" s="270"/>
      <c r="HSU723" s="263"/>
      <c r="HSV723" s="271"/>
      <c r="HSW723" s="271"/>
      <c r="HSX723" s="271"/>
      <c r="HSY723" s="271"/>
      <c r="HSZ723" s="271"/>
      <c r="HTA723" s="395"/>
      <c r="HTB723" s="259"/>
      <c r="HTC723" s="259"/>
      <c r="HTD723" s="394"/>
      <c r="HTE723" s="394"/>
      <c r="HTF723" s="270"/>
      <c r="HTG723" s="263"/>
      <c r="HTH723" s="271"/>
      <c r="HTI723" s="271"/>
      <c r="HTJ723" s="271"/>
      <c r="HTK723" s="271"/>
      <c r="HTL723" s="271"/>
      <c r="HTM723" s="395"/>
      <c r="HTN723" s="259"/>
      <c r="HTO723" s="259"/>
      <c r="HTP723" s="394"/>
      <c r="HTQ723" s="394"/>
      <c r="HTR723" s="270"/>
      <c r="HTS723" s="263"/>
      <c r="HTT723" s="271"/>
      <c r="HTU723" s="271"/>
      <c r="HTV723" s="271"/>
      <c r="HTW723" s="271"/>
      <c r="HTX723" s="271"/>
      <c r="HTY723" s="395"/>
      <c r="HTZ723" s="259"/>
      <c r="HUA723" s="259"/>
      <c r="HUB723" s="394"/>
      <c r="HUC723" s="394"/>
      <c r="HUD723" s="270"/>
      <c r="HUE723" s="263"/>
      <c r="HUF723" s="271"/>
      <c r="HUG723" s="271"/>
      <c r="HUH723" s="271"/>
      <c r="HUI723" s="271"/>
      <c r="HUJ723" s="271"/>
      <c r="HUK723" s="395"/>
      <c r="HUL723" s="259"/>
      <c r="HUM723" s="259"/>
      <c r="HUN723" s="394"/>
      <c r="HUO723" s="394"/>
      <c r="HUP723" s="270"/>
      <c r="HUQ723" s="263"/>
      <c r="HUR723" s="271"/>
      <c r="HUS723" s="271"/>
      <c r="HUT723" s="271"/>
      <c r="HUU723" s="271"/>
      <c r="HUV723" s="271"/>
      <c r="HUW723" s="395"/>
      <c r="HUX723" s="259"/>
      <c r="HUY723" s="259"/>
      <c r="HUZ723" s="394"/>
      <c r="HVA723" s="394"/>
      <c r="HVB723" s="270"/>
      <c r="HVC723" s="263"/>
      <c r="HVD723" s="271"/>
      <c r="HVE723" s="271"/>
      <c r="HVF723" s="271"/>
      <c r="HVG723" s="271"/>
      <c r="HVH723" s="271"/>
      <c r="HVI723" s="395"/>
      <c r="HVJ723" s="259"/>
      <c r="HVK723" s="259"/>
      <c r="HVL723" s="394"/>
      <c r="HVM723" s="394"/>
      <c r="HVN723" s="270"/>
      <c r="HVO723" s="263"/>
      <c r="HVP723" s="271"/>
      <c r="HVQ723" s="271"/>
      <c r="HVR723" s="271"/>
      <c r="HVS723" s="271"/>
      <c r="HVT723" s="271"/>
      <c r="HVU723" s="395"/>
      <c r="HVV723" s="259"/>
      <c r="HVW723" s="259"/>
      <c r="HVX723" s="394"/>
      <c r="HVY723" s="394"/>
      <c r="HVZ723" s="270"/>
      <c r="HWA723" s="263"/>
      <c r="HWB723" s="271"/>
      <c r="HWC723" s="271"/>
      <c r="HWD723" s="271"/>
      <c r="HWE723" s="271"/>
      <c r="HWF723" s="271"/>
      <c r="HWG723" s="395"/>
      <c r="HWH723" s="259"/>
      <c r="HWI723" s="259"/>
      <c r="HWJ723" s="394"/>
      <c r="HWK723" s="394"/>
      <c r="HWL723" s="270"/>
      <c r="HWM723" s="263"/>
      <c r="HWN723" s="271"/>
      <c r="HWO723" s="271"/>
      <c r="HWP723" s="271"/>
      <c r="HWQ723" s="271"/>
      <c r="HWR723" s="271"/>
      <c r="HWS723" s="395"/>
      <c r="HWT723" s="259"/>
      <c r="HWU723" s="259"/>
      <c r="HWV723" s="394"/>
      <c r="HWW723" s="394"/>
      <c r="HWX723" s="270"/>
      <c r="HWY723" s="263"/>
      <c r="HWZ723" s="271"/>
      <c r="HXA723" s="271"/>
      <c r="HXB723" s="271"/>
      <c r="HXC723" s="271"/>
      <c r="HXD723" s="271"/>
      <c r="HXE723" s="395"/>
      <c r="HXF723" s="259"/>
      <c r="HXG723" s="259"/>
      <c r="HXH723" s="394"/>
      <c r="HXI723" s="394"/>
      <c r="HXJ723" s="270"/>
      <c r="HXK723" s="263"/>
      <c r="HXL723" s="271"/>
      <c r="HXM723" s="271"/>
      <c r="HXN723" s="271"/>
      <c r="HXO723" s="271"/>
      <c r="HXP723" s="271"/>
      <c r="HXQ723" s="395"/>
      <c r="HXR723" s="259"/>
      <c r="HXS723" s="259"/>
      <c r="HXT723" s="394"/>
      <c r="HXU723" s="394"/>
      <c r="HXV723" s="270"/>
      <c r="HXW723" s="263"/>
      <c r="HXX723" s="271"/>
      <c r="HXY723" s="271"/>
      <c r="HXZ723" s="271"/>
      <c r="HYA723" s="271"/>
      <c r="HYB723" s="271"/>
      <c r="HYC723" s="395"/>
      <c r="HYD723" s="259"/>
      <c r="HYE723" s="259"/>
      <c r="HYF723" s="394"/>
      <c r="HYG723" s="394"/>
      <c r="HYH723" s="270"/>
      <c r="HYI723" s="263"/>
      <c r="HYJ723" s="271"/>
      <c r="HYK723" s="271"/>
      <c r="HYL723" s="271"/>
      <c r="HYM723" s="271"/>
      <c r="HYN723" s="271"/>
      <c r="HYO723" s="395"/>
      <c r="HYP723" s="259"/>
      <c r="HYQ723" s="259"/>
      <c r="HYR723" s="394"/>
      <c r="HYS723" s="394"/>
      <c r="HYT723" s="270"/>
      <c r="HYU723" s="263"/>
      <c r="HYV723" s="271"/>
      <c r="HYW723" s="271"/>
      <c r="HYX723" s="271"/>
      <c r="HYY723" s="271"/>
      <c r="HYZ723" s="271"/>
      <c r="HZA723" s="395"/>
      <c r="HZB723" s="259"/>
      <c r="HZC723" s="259"/>
      <c r="HZD723" s="394"/>
      <c r="HZE723" s="394"/>
      <c r="HZF723" s="270"/>
      <c r="HZG723" s="263"/>
      <c r="HZH723" s="271"/>
      <c r="HZI723" s="271"/>
      <c r="HZJ723" s="271"/>
      <c r="HZK723" s="271"/>
      <c r="HZL723" s="271"/>
      <c r="HZM723" s="395"/>
      <c r="HZN723" s="259"/>
      <c r="HZO723" s="259"/>
      <c r="HZP723" s="394"/>
      <c r="HZQ723" s="394"/>
      <c r="HZR723" s="270"/>
      <c r="HZS723" s="263"/>
      <c r="HZT723" s="271"/>
      <c r="HZU723" s="271"/>
      <c r="HZV723" s="271"/>
      <c r="HZW723" s="271"/>
      <c r="HZX723" s="271"/>
      <c r="HZY723" s="395"/>
      <c r="HZZ723" s="259"/>
      <c r="IAA723" s="259"/>
      <c r="IAB723" s="394"/>
      <c r="IAC723" s="394"/>
      <c r="IAD723" s="270"/>
      <c r="IAE723" s="263"/>
      <c r="IAF723" s="271"/>
      <c r="IAG723" s="271"/>
      <c r="IAH723" s="271"/>
      <c r="IAI723" s="271"/>
      <c r="IAJ723" s="271"/>
      <c r="IAK723" s="395"/>
      <c r="IAL723" s="259"/>
      <c r="IAM723" s="259"/>
      <c r="IAN723" s="394"/>
      <c r="IAO723" s="394"/>
      <c r="IAP723" s="270"/>
      <c r="IAQ723" s="263"/>
      <c r="IAR723" s="271"/>
      <c r="IAS723" s="271"/>
      <c r="IAT723" s="271"/>
      <c r="IAU723" s="271"/>
      <c r="IAV723" s="271"/>
      <c r="IAW723" s="395"/>
      <c r="IAX723" s="259"/>
      <c r="IAY723" s="259"/>
      <c r="IAZ723" s="394"/>
      <c r="IBA723" s="394"/>
      <c r="IBB723" s="270"/>
      <c r="IBC723" s="263"/>
      <c r="IBD723" s="271"/>
      <c r="IBE723" s="271"/>
      <c r="IBF723" s="271"/>
      <c r="IBG723" s="271"/>
      <c r="IBH723" s="271"/>
      <c r="IBI723" s="395"/>
      <c r="IBJ723" s="259"/>
      <c r="IBK723" s="259"/>
      <c r="IBL723" s="394"/>
      <c r="IBM723" s="394"/>
      <c r="IBN723" s="270"/>
      <c r="IBO723" s="263"/>
      <c r="IBP723" s="271"/>
      <c r="IBQ723" s="271"/>
      <c r="IBR723" s="271"/>
      <c r="IBS723" s="271"/>
      <c r="IBT723" s="271"/>
      <c r="IBU723" s="395"/>
      <c r="IBV723" s="259"/>
      <c r="IBW723" s="259"/>
      <c r="IBX723" s="394"/>
      <c r="IBY723" s="394"/>
      <c r="IBZ723" s="270"/>
      <c r="ICA723" s="263"/>
      <c r="ICB723" s="271"/>
      <c r="ICC723" s="271"/>
      <c r="ICD723" s="271"/>
      <c r="ICE723" s="271"/>
      <c r="ICF723" s="271"/>
      <c r="ICG723" s="395"/>
      <c r="ICH723" s="259"/>
      <c r="ICI723" s="259"/>
      <c r="ICJ723" s="394"/>
      <c r="ICK723" s="394"/>
      <c r="ICL723" s="270"/>
      <c r="ICM723" s="263"/>
      <c r="ICN723" s="271"/>
      <c r="ICO723" s="271"/>
      <c r="ICP723" s="271"/>
      <c r="ICQ723" s="271"/>
      <c r="ICR723" s="271"/>
      <c r="ICS723" s="395"/>
      <c r="ICT723" s="259"/>
      <c r="ICU723" s="259"/>
      <c r="ICV723" s="394"/>
      <c r="ICW723" s="394"/>
      <c r="ICX723" s="270"/>
      <c r="ICY723" s="263"/>
      <c r="ICZ723" s="271"/>
      <c r="IDA723" s="271"/>
      <c r="IDB723" s="271"/>
      <c r="IDC723" s="271"/>
      <c r="IDD723" s="271"/>
      <c r="IDE723" s="395"/>
      <c r="IDF723" s="259"/>
      <c r="IDG723" s="259"/>
      <c r="IDH723" s="394"/>
      <c r="IDI723" s="394"/>
      <c r="IDJ723" s="270"/>
      <c r="IDK723" s="263"/>
      <c r="IDL723" s="271"/>
      <c r="IDM723" s="271"/>
      <c r="IDN723" s="271"/>
      <c r="IDO723" s="271"/>
      <c r="IDP723" s="271"/>
      <c r="IDQ723" s="395"/>
      <c r="IDR723" s="259"/>
      <c r="IDS723" s="259"/>
      <c r="IDT723" s="394"/>
      <c r="IDU723" s="394"/>
      <c r="IDV723" s="270"/>
      <c r="IDW723" s="263"/>
      <c r="IDX723" s="271"/>
      <c r="IDY723" s="271"/>
      <c r="IDZ723" s="271"/>
      <c r="IEA723" s="271"/>
      <c r="IEB723" s="271"/>
      <c r="IEC723" s="395"/>
      <c r="IED723" s="259"/>
      <c r="IEE723" s="259"/>
      <c r="IEF723" s="394"/>
      <c r="IEG723" s="394"/>
      <c r="IEH723" s="270"/>
      <c r="IEI723" s="263"/>
      <c r="IEJ723" s="271"/>
      <c r="IEK723" s="271"/>
      <c r="IEL723" s="271"/>
      <c r="IEM723" s="271"/>
      <c r="IEN723" s="271"/>
      <c r="IEO723" s="395"/>
      <c r="IEP723" s="259"/>
      <c r="IEQ723" s="259"/>
      <c r="IER723" s="394"/>
      <c r="IES723" s="394"/>
      <c r="IET723" s="270"/>
      <c r="IEU723" s="263"/>
      <c r="IEV723" s="271"/>
      <c r="IEW723" s="271"/>
      <c r="IEX723" s="271"/>
      <c r="IEY723" s="271"/>
      <c r="IEZ723" s="271"/>
      <c r="IFA723" s="395"/>
      <c r="IFB723" s="259"/>
      <c r="IFC723" s="259"/>
      <c r="IFD723" s="394"/>
      <c r="IFE723" s="394"/>
      <c r="IFF723" s="270"/>
      <c r="IFG723" s="263"/>
      <c r="IFH723" s="271"/>
      <c r="IFI723" s="271"/>
      <c r="IFJ723" s="271"/>
      <c r="IFK723" s="271"/>
      <c r="IFL723" s="271"/>
      <c r="IFM723" s="395"/>
      <c r="IFN723" s="259"/>
      <c r="IFO723" s="259"/>
      <c r="IFP723" s="394"/>
      <c r="IFQ723" s="394"/>
      <c r="IFR723" s="270"/>
      <c r="IFS723" s="263"/>
      <c r="IFT723" s="271"/>
      <c r="IFU723" s="271"/>
      <c r="IFV723" s="271"/>
      <c r="IFW723" s="271"/>
      <c r="IFX723" s="271"/>
      <c r="IFY723" s="395"/>
      <c r="IFZ723" s="259"/>
      <c r="IGA723" s="259"/>
      <c r="IGB723" s="394"/>
      <c r="IGC723" s="394"/>
      <c r="IGD723" s="270"/>
      <c r="IGE723" s="263"/>
      <c r="IGF723" s="271"/>
      <c r="IGG723" s="271"/>
      <c r="IGH723" s="271"/>
      <c r="IGI723" s="271"/>
      <c r="IGJ723" s="271"/>
      <c r="IGK723" s="395"/>
      <c r="IGL723" s="259"/>
      <c r="IGM723" s="259"/>
      <c r="IGN723" s="394"/>
      <c r="IGO723" s="394"/>
      <c r="IGP723" s="270"/>
      <c r="IGQ723" s="263"/>
      <c r="IGR723" s="271"/>
      <c r="IGS723" s="271"/>
      <c r="IGT723" s="271"/>
      <c r="IGU723" s="271"/>
      <c r="IGV723" s="271"/>
      <c r="IGW723" s="395"/>
      <c r="IGX723" s="259"/>
      <c r="IGY723" s="259"/>
      <c r="IGZ723" s="394"/>
      <c r="IHA723" s="394"/>
      <c r="IHB723" s="270"/>
      <c r="IHC723" s="263"/>
      <c r="IHD723" s="271"/>
      <c r="IHE723" s="271"/>
      <c r="IHF723" s="271"/>
      <c r="IHG723" s="271"/>
      <c r="IHH723" s="271"/>
      <c r="IHI723" s="395"/>
      <c r="IHJ723" s="259"/>
      <c r="IHK723" s="259"/>
      <c r="IHL723" s="394"/>
      <c r="IHM723" s="394"/>
      <c r="IHN723" s="270"/>
      <c r="IHO723" s="263"/>
      <c r="IHP723" s="271"/>
      <c r="IHQ723" s="271"/>
      <c r="IHR723" s="271"/>
      <c r="IHS723" s="271"/>
      <c r="IHT723" s="271"/>
      <c r="IHU723" s="395"/>
      <c r="IHV723" s="259"/>
      <c r="IHW723" s="259"/>
      <c r="IHX723" s="394"/>
      <c r="IHY723" s="394"/>
      <c r="IHZ723" s="270"/>
      <c r="IIA723" s="263"/>
      <c r="IIB723" s="271"/>
      <c r="IIC723" s="271"/>
      <c r="IID723" s="271"/>
      <c r="IIE723" s="271"/>
      <c r="IIF723" s="271"/>
      <c r="IIG723" s="395"/>
      <c r="IIH723" s="259"/>
      <c r="III723" s="259"/>
      <c r="IIJ723" s="394"/>
      <c r="IIK723" s="394"/>
      <c r="IIL723" s="270"/>
      <c r="IIM723" s="263"/>
      <c r="IIN723" s="271"/>
      <c r="IIO723" s="271"/>
      <c r="IIP723" s="271"/>
      <c r="IIQ723" s="271"/>
      <c r="IIR723" s="271"/>
      <c r="IIS723" s="395"/>
      <c r="IIT723" s="259"/>
      <c r="IIU723" s="259"/>
      <c r="IIV723" s="394"/>
      <c r="IIW723" s="394"/>
      <c r="IIX723" s="270"/>
      <c r="IIY723" s="263"/>
      <c r="IIZ723" s="271"/>
      <c r="IJA723" s="271"/>
      <c r="IJB723" s="271"/>
      <c r="IJC723" s="271"/>
      <c r="IJD723" s="271"/>
      <c r="IJE723" s="395"/>
      <c r="IJF723" s="259"/>
      <c r="IJG723" s="259"/>
      <c r="IJH723" s="394"/>
      <c r="IJI723" s="394"/>
      <c r="IJJ723" s="270"/>
      <c r="IJK723" s="263"/>
      <c r="IJL723" s="271"/>
      <c r="IJM723" s="271"/>
      <c r="IJN723" s="271"/>
      <c r="IJO723" s="271"/>
      <c r="IJP723" s="271"/>
      <c r="IJQ723" s="395"/>
      <c r="IJR723" s="259"/>
      <c r="IJS723" s="259"/>
      <c r="IJT723" s="394"/>
      <c r="IJU723" s="394"/>
      <c r="IJV723" s="270"/>
      <c r="IJW723" s="263"/>
      <c r="IJX723" s="271"/>
      <c r="IJY723" s="271"/>
      <c r="IJZ723" s="271"/>
      <c r="IKA723" s="271"/>
      <c r="IKB723" s="271"/>
      <c r="IKC723" s="395"/>
      <c r="IKD723" s="259"/>
      <c r="IKE723" s="259"/>
      <c r="IKF723" s="394"/>
      <c r="IKG723" s="394"/>
      <c r="IKH723" s="270"/>
      <c r="IKI723" s="263"/>
      <c r="IKJ723" s="271"/>
      <c r="IKK723" s="271"/>
      <c r="IKL723" s="271"/>
      <c r="IKM723" s="271"/>
      <c r="IKN723" s="271"/>
      <c r="IKO723" s="395"/>
      <c r="IKP723" s="259"/>
      <c r="IKQ723" s="259"/>
      <c r="IKR723" s="394"/>
      <c r="IKS723" s="394"/>
      <c r="IKT723" s="270"/>
      <c r="IKU723" s="263"/>
      <c r="IKV723" s="271"/>
      <c r="IKW723" s="271"/>
      <c r="IKX723" s="271"/>
      <c r="IKY723" s="271"/>
      <c r="IKZ723" s="271"/>
      <c r="ILA723" s="395"/>
      <c r="ILB723" s="259"/>
      <c r="ILC723" s="259"/>
      <c r="ILD723" s="394"/>
      <c r="ILE723" s="394"/>
      <c r="ILF723" s="270"/>
      <c r="ILG723" s="263"/>
      <c r="ILH723" s="271"/>
      <c r="ILI723" s="271"/>
      <c r="ILJ723" s="271"/>
      <c r="ILK723" s="271"/>
      <c r="ILL723" s="271"/>
      <c r="ILM723" s="395"/>
      <c r="ILN723" s="259"/>
      <c r="ILO723" s="259"/>
      <c r="ILP723" s="394"/>
      <c r="ILQ723" s="394"/>
      <c r="ILR723" s="270"/>
      <c r="ILS723" s="263"/>
      <c r="ILT723" s="271"/>
      <c r="ILU723" s="271"/>
      <c r="ILV723" s="271"/>
      <c r="ILW723" s="271"/>
      <c r="ILX723" s="271"/>
      <c r="ILY723" s="395"/>
      <c r="ILZ723" s="259"/>
      <c r="IMA723" s="259"/>
      <c r="IMB723" s="394"/>
      <c r="IMC723" s="394"/>
      <c r="IMD723" s="270"/>
      <c r="IME723" s="263"/>
      <c r="IMF723" s="271"/>
      <c r="IMG723" s="271"/>
      <c r="IMH723" s="271"/>
      <c r="IMI723" s="271"/>
      <c r="IMJ723" s="271"/>
      <c r="IMK723" s="395"/>
      <c r="IML723" s="259"/>
      <c r="IMM723" s="259"/>
      <c r="IMN723" s="394"/>
      <c r="IMO723" s="394"/>
      <c r="IMP723" s="270"/>
      <c r="IMQ723" s="263"/>
      <c r="IMR723" s="271"/>
      <c r="IMS723" s="271"/>
      <c r="IMT723" s="271"/>
      <c r="IMU723" s="271"/>
      <c r="IMV723" s="271"/>
      <c r="IMW723" s="395"/>
      <c r="IMX723" s="259"/>
      <c r="IMY723" s="259"/>
      <c r="IMZ723" s="394"/>
      <c r="INA723" s="394"/>
      <c r="INB723" s="270"/>
      <c r="INC723" s="263"/>
      <c r="IND723" s="271"/>
      <c r="INE723" s="271"/>
      <c r="INF723" s="271"/>
      <c r="ING723" s="271"/>
      <c r="INH723" s="271"/>
      <c r="INI723" s="395"/>
      <c r="INJ723" s="259"/>
      <c r="INK723" s="259"/>
      <c r="INL723" s="394"/>
      <c r="INM723" s="394"/>
      <c r="INN723" s="270"/>
      <c r="INO723" s="263"/>
      <c r="INP723" s="271"/>
      <c r="INQ723" s="271"/>
      <c r="INR723" s="271"/>
      <c r="INS723" s="271"/>
      <c r="INT723" s="271"/>
      <c r="INU723" s="395"/>
      <c r="INV723" s="259"/>
      <c r="INW723" s="259"/>
      <c r="INX723" s="394"/>
      <c r="INY723" s="394"/>
      <c r="INZ723" s="270"/>
      <c r="IOA723" s="263"/>
      <c r="IOB723" s="271"/>
      <c r="IOC723" s="271"/>
      <c r="IOD723" s="271"/>
      <c r="IOE723" s="271"/>
      <c r="IOF723" s="271"/>
      <c r="IOG723" s="395"/>
      <c r="IOH723" s="259"/>
      <c r="IOI723" s="259"/>
      <c r="IOJ723" s="394"/>
      <c r="IOK723" s="394"/>
      <c r="IOL723" s="270"/>
      <c r="IOM723" s="263"/>
      <c r="ION723" s="271"/>
      <c r="IOO723" s="271"/>
      <c r="IOP723" s="271"/>
      <c r="IOQ723" s="271"/>
      <c r="IOR723" s="271"/>
      <c r="IOS723" s="395"/>
      <c r="IOT723" s="259"/>
      <c r="IOU723" s="259"/>
      <c r="IOV723" s="394"/>
      <c r="IOW723" s="394"/>
      <c r="IOX723" s="270"/>
      <c r="IOY723" s="263"/>
      <c r="IOZ723" s="271"/>
      <c r="IPA723" s="271"/>
      <c r="IPB723" s="271"/>
      <c r="IPC723" s="271"/>
      <c r="IPD723" s="271"/>
      <c r="IPE723" s="395"/>
      <c r="IPF723" s="259"/>
      <c r="IPG723" s="259"/>
      <c r="IPH723" s="394"/>
      <c r="IPI723" s="394"/>
      <c r="IPJ723" s="270"/>
      <c r="IPK723" s="263"/>
      <c r="IPL723" s="271"/>
      <c r="IPM723" s="271"/>
      <c r="IPN723" s="271"/>
      <c r="IPO723" s="271"/>
      <c r="IPP723" s="271"/>
      <c r="IPQ723" s="395"/>
      <c r="IPR723" s="259"/>
      <c r="IPS723" s="259"/>
      <c r="IPT723" s="394"/>
      <c r="IPU723" s="394"/>
      <c r="IPV723" s="270"/>
      <c r="IPW723" s="263"/>
      <c r="IPX723" s="271"/>
      <c r="IPY723" s="271"/>
      <c r="IPZ723" s="271"/>
      <c r="IQA723" s="271"/>
      <c r="IQB723" s="271"/>
      <c r="IQC723" s="395"/>
      <c r="IQD723" s="259"/>
      <c r="IQE723" s="259"/>
      <c r="IQF723" s="394"/>
      <c r="IQG723" s="394"/>
      <c r="IQH723" s="270"/>
      <c r="IQI723" s="263"/>
      <c r="IQJ723" s="271"/>
      <c r="IQK723" s="271"/>
      <c r="IQL723" s="271"/>
      <c r="IQM723" s="271"/>
      <c r="IQN723" s="271"/>
      <c r="IQO723" s="395"/>
      <c r="IQP723" s="259"/>
      <c r="IQQ723" s="259"/>
      <c r="IQR723" s="394"/>
      <c r="IQS723" s="394"/>
      <c r="IQT723" s="270"/>
      <c r="IQU723" s="263"/>
      <c r="IQV723" s="271"/>
      <c r="IQW723" s="271"/>
      <c r="IQX723" s="271"/>
      <c r="IQY723" s="271"/>
      <c r="IQZ723" s="271"/>
      <c r="IRA723" s="395"/>
      <c r="IRB723" s="259"/>
      <c r="IRC723" s="259"/>
      <c r="IRD723" s="394"/>
      <c r="IRE723" s="394"/>
      <c r="IRF723" s="270"/>
      <c r="IRG723" s="263"/>
      <c r="IRH723" s="271"/>
      <c r="IRI723" s="271"/>
      <c r="IRJ723" s="271"/>
      <c r="IRK723" s="271"/>
      <c r="IRL723" s="271"/>
      <c r="IRM723" s="395"/>
      <c r="IRN723" s="259"/>
      <c r="IRO723" s="259"/>
      <c r="IRP723" s="394"/>
      <c r="IRQ723" s="394"/>
      <c r="IRR723" s="270"/>
      <c r="IRS723" s="263"/>
      <c r="IRT723" s="271"/>
      <c r="IRU723" s="271"/>
      <c r="IRV723" s="271"/>
      <c r="IRW723" s="271"/>
      <c r="IRX723" s="271"/>
      <c r="IRY723" s="395"/>
      <c r="IRZ723" s="259"/>
      <c r="ISA723" s="259"/>
      <c r="ISB723" s="394"/>
      <c r="ISC723" s="394"/>
      <c r="ISD723" s="270"/>
      <c r="ISE723" s="263"/>
      <c r="ISF723" s="271"/>
      <c r="ISG723" s="271"/>
      <c r="ISH723" s="271"/>
      <c r="ISI723" s="271"/>
      <c r="ISJ723" s="271"/>
      <c r="ISK723" s="395"/>
      <c r="ISL723" s="259"/>
      <c r="ISM723" s="259"/>
      <c r="ISN723" s="394"/>
      <c r="ISO723" s="394"/>
      <c r="ISP723" s="270"/>
      <c r="ISQ723" s="263"/>
      <c r="ISR723" s="271"/>
      <c r="ISS723" s="271"/>
      <c r="IST723" s="271"/>
      <c r="ISU723" s="271"/>
      <c r="ISV723" s="271"/>
      <c r="ISW723" s="395"/>
      <c r="ISX723" s="259"/>
      <c r="ISY723" s="259"/>
      <c r="ISZ723" s="394"/>
      <c r="ITA723" s="394"/>
      <c r="ITB723" s="270"/>
      <c r="ITC723" s="263"/>
      <c r="ITD723" s="271"/>
      <c r="ITE723" s="271"/>
      <c r="ITF723" s="271"/>
      <c r="ITG723" s="271"/>
      <c r="ITH723" s="271"/>
      <c r="ITI723" s="395"/>
      <c r="ITJ723" s="259"/>
      <c r="ITK723" s="259"/>
      <c r="ITL723" s="394"/>
      <c r="ITM723" s="394"/>
      <c r="ITN723" s="270"/>
      <c r="ITO723" s="263"/>
      <c r="ITP723" s="271"/>
      <c r="ITQ723" s="271"/>
      <c r="ITR723" s="271"/>
      <c r="ITS723" s="271"/>
      <c r="ITT723" s="271"/>
      <c r="ITU723" s="395"/>
      <c r="ITV723" s="259"/>
      <c r="ITW723" s="259"/>
      <c r="ITX723" s="394"/>
      <c r="ITY723" s="394"/>
      <c r="ITZ723" s="270"/>
      <c r="IUA723" s="263"/>
      <c r="IUB723" s="271"/>
      <c r="IUC723" s="271"/>
      <c r="IUD723" s="271"/>
      <c r="IUE723" s="271"/>
      <c r="IUF723" s="271"/>
      <c r="IUG723" s="395"/>
      <c r="IUH723" s="259"/>
      <c r="IUI723" s="259"/>
      <c r="IUJ723" s="394"/>
      <c r="IUK723" s="394"/>
      <c r="IUL723" s="270"/>
      <c r="IUM723" s="263"/>
      <c r="IUN723" s="271"/>
      <c r="IUO723" s="271"/>
      <c r="IUP723" s="271"/>
      <c r="IUQ723" s="271"/>
      <c r="IUR723" s="271"/>
      <c r="IUS723" s="395"/>
      <c r="IUT723" s="259"/>
      <c r="IUU723" s="259"/>
      <c r="IUV723" s="394"/>
      <c r="IUW723" s="394"/>
      <c r="IUX723" s="270"/>
      <c r="IUY723" s="263"/>
      <c r="IUZ723" s="271"/>
      <c r="IVA723" s="271"/>
      <c r="IVB723" s="271"/>
      <c r="IVC723" s="271"/>
      <c r="IVD723" s="271"/>
      <c r="IVE723" s="395"/>
      <c r="IVF723" s="259"/>
      <c r="IVG723" s="259"/>
      <c r="IVH723" s="394"/>
      <c r="IVI723" s="394"/>
      <c r="IVJ723" s="270"/>
      <c r="IVK723" s="263"/>
      <c r="IVL723" s="271"/>
      <c r="IVM723" s="271"/>
      <c r="IVN723" s="271"/>
      <c r="IVO723" s="271"/>
      <c r="IVP723" s="271"/>
      <c r="IVQ723" s="395"/>
      <c r="IVR723" s="259"/>
      <c r="IVS723" s="259"/>
      <c r="IVT723" s="394"/>
      <c r="IVU723" s="394"/>
      <c r="IVV723" s="270"/>
      <c r="IVW723" s="263"/>
      <c r="IVX723" s="271"/>
      <c r="IVY723" s="271"/>
      <c r="IVZ723" s="271"/>
      <c r="IWA723" s="271"/>
      <c r="IWB723" s="271"/>
      <c r="IWC723" s="395"/>
      <c r="IWD723" s="259"/>
      <c r="IWE723" s="259"/>
      <c r="IWF723" s="394"/>
      <c r="IWG723" s="394"/>
      <c r="IWH723" s="270"/>
      <c r="IWI723" s="263"/>
      <c r="IWJ723" s="271"/>
      <c r="IWK723" s="271"/>
      <c r="IWL723" s="271"/>
      <c r="IWM723" s="271"/>
      <c r="IWN723" s="271"/>
      <c r="IWO723" s="395"/>
      <c r="IWP723" s="259"/>
      <c r="IWQ723" s="259"/>
      <c r="IWR723" s="394"/>
      <c r="IWS723" s="394"/>
      <c r="IWT723" s="270"/>
      <c r="IWU723" s="263"/>
      <c r="IWV723" s="271"/>
      <c r="IWW723" s="271"/>
      <c r="IWX723" s="271"/>
      <c r="IWY723" s="271"/>
      <c r="IWZ723" s="271"/>
      <c r="IXA723" s="395"/>
      <c r="IXB723" s="259"/>
      <c r="IXC723" s="259"/>
      <c r="IXD723" s="394"/>
      <c r="IXE723" s="394"/>
      <c r="IXF723" s="270"/>
      <c r="IXG723" s="263"/>
      <c r="IXH723" s="271"/>
      <c r="IXI723" s="271"/>
      <c r="IXJ723" s="271"/>
      <c r="IXK723" s="271"/>
      <c r="IXL723" s="271"/>
      <c r="IXM723" s="395"/>
      <c r="IXN723" s="259"/>
      <c r="IXO723" s="259"/>
      <c r="IXP723" s="394"/>
      <c r="IXQ723" s="394"/>
      <c r="IXR723" s="270"/>
      <c r="IXS723" s="263"/>
      <c r="IXT723" s="271"/>
      <c r="IXU723" s="271"/>
      <c r="IXV723" s="271"/>
      <c r="IXW723" s="271"/>
      <c r="IXX723" s="271"/>
      <c r="IXY723" s="395"/>
      <c r="IXZ723" s="259"/>
      <c r="IYA723" s="259"/>
      <c r="IYB723" s="394"/>
      <c r="IYC723" s="394"/>
      <c r="IYD723" s="270"/>
      <c r="IYE723" s="263"/>
      <c r="IYF723" s="271"/>
      <c r="IYG723" s="271"/>
      <c r="IYH723" s="271"/>
      <c r="IYI723" s="271"/>
      <c r="IYJ723" s="271"/>
      <c r="IYK723" s="395"/>
      <c r="IYL723" s="259"/>
      <c r="IYM723" s="259"/>
      <c r="IYN723" s="394"/>
      <c r="IYO723" s="394"/>
      <c r="IYP723" s="270"/>
      <c r="IYQ723" s="263"/>
      <c r="IYR723" s="271"/>
      <c r="IYS723" s="271"/>
      <c r="IYT723" s="271"/>
      <c r="IYU723" s="271"/>
      <c r="IYV723" s="271"/>
      <c r="IYW723" s="395"/>
      <c r="IYX723" s="259"/>
      <c r="IYY723" s="259"/>
      <c r="IYZ723" s="394"/>
      <c r="IZA723" s="394"/>
      <c r="IZB723" s="270"/>
      <c r="IZC723" s="263"/>
      <c r="IZD723" s="271"/>
      <c r="IZE723" s="271"/>
      <c r="IZF723" s="271"/>
      <c r="IZG723" s="271"/>
      <c r="IZH723" s="271"/>
      <c r="IZI723" s="395"/>
      <c r="IZJ723" s="259"/>
      <c r="IZK723" s="259"/>
      <c r="IZL723" s="394"/>
      <c r="IZM723" s="394"/>
      <c r="IZN723" s="270"/>
      <c r="IZO723" s="263"/>
      <c r="IZP723" s="271"/>
      <c r="IZQ723" s="271"/>
      <c r="IZR723" s="271"/>
      <c r="IZS723" s="271"/>
      <c r="IZT723" s="271"/>
      <c r="IZU723" s="395"/>
      <c r="IZV723" s="259"/>
      <c r="IZW723" s="259"/>
      <c r="IZX723" s="394"/>
      <c r="IZY723" s="394"/>
      <c r="IZZ723" s="270"/>
      <c r="JAA723" s="263"/>
      <c r="JAB723" s="271"/>
      <c r="JAC723" s="271"/>
      <c r="JAD723" s="271"/>
      <c r="JAE723" s="271"/>
      <c r="JAF723" s="271"/>
      <c r="JAG723" s="395"/>
      <c r="JAH723" s="259"/>
      <c r="JAI723" s="259"/>
      <c r="JAJ723" s="394"/>
      <c r="JAK723" s="394"/>
      <c r="JAL723" s="270"/>
      <c r="JAM723" s="263"/>
      <c r="JAN723" s="271"/>
      <c r="JAO723" s="271"/>
      <c r="JAP723" s="271"/>
      <c r="JAQ723" s="271"/>
      <c r="JAR723" s="271"/>
      <c r="JAS723" s="395"/>
      <c r="JAT723" s="259"/>
      <c r="JAU723" s="259"/>
      <c r="JAV723" s="394"/>
      <c r="JAW723" s="394"/>
      <c r="JAX723" s="270"/>
      <c r="JAY723" s="263"/>
      <c r="JAZ723" s="271"/>
      <c r="JBA723" s="271"/>
      <c r="JBB723" s="271"/>
      <c r="JBC723" s="271"/>
      <c r="JBD723" s="271"/>
      <c r="JBE723" s="395"/>
      <c r="JBF723" s="259"/>
      <c r="JBG723" s="259"/>
      <c r="JBH723" s="394"/>
      <c r="JBI723" s="394"/>
      <c r="JBJ723" s="270"/>
      <c r="JBK723" s="263"/>
      <c r="JBL723" s="271"/>
      <c r="JBM723" s="271"/>
      <c r="JBN723" s="271"/>
      <c r="JBO723" s="271"/>
      <c r="JBP723" s="271"/>
      <c r="JBQ723" s="395"/>
      <c r="JBR723" s="259"/>
      <c r="JBS723" s="259"/>
      <c r="JBT723" s="394"/>
      <c r="JBU723" s="394"/>
      <c r="JBV723" s="270"/>
      <c r="JBW723" s="263"/>
      <c r="JBX723" s="271"/>
      <c r="JBY723" s="271"/>
      <c r="JBZ723" s="271"/>
      <c r="JCA723" s="271"/>
      <c r="JCB723" s="271"/>
      <c r="JCC723" s="395"/>
      <c r="JCD723" s="259"/>
      <c r="JCE723" s="259"/>
      <c r="JCF723" s="394"/>
      <c r="JCG723" s="394"/>
      <c r="JCH723" s="270"/>
      <c r="JCI723" s="263"/>
      <c r="JCJ723" s="271"/>
      <c r="JCK723" s="271"/>
      <c r="JCL723" s="271"/>
      <c r="JCM723" s="271"/>
      <c r="JCN723" s="271"/>
      <c r="JCO723" s="395"/>
      <c r="JCP723" s="259"/>
      <c r="JCQ723" s="259"/>
      <c r="JCR723" s="394"/>
      <c r="JCS723" s="394"/>
      <c r="JCT723" s="270"/>
      <c r="JCU723" s="263"/>
      <c r="JCV723" s="271"/>
      <c r="JCW723" s="271"/>
      <c r="JCX723" s="271"/>
      <c r="JCY723" s="271"/>
      <c r="JCZ723" s="271"/>
      <c r="JDA723" s="395"/>
      <c r="JDB723" s="259"/>
      <c r="JDC723" s="259"/>
      <c r="JDD723" s="394"/>
      <c r="JDE723" s="394"/>
      <c r="JDF723" s="270"/>
      <c r="JDG723" s="263"/>
      <c r="JDH723" s="271"/>
      <c r="JDI723" s="271"/>
      <c r="JDJ723" s="271"/>
      <c r="JDK723" s="271"/>
      <c r="JDL723" s="271"/>
      <c r="JDM723" s="395"/>
      <c r="JDN723" s="259"/>
      <c r="JDO723" s="259"/>
      <c r="JDP723" s="394"/>
      <c r="JDQ723" s="394"/>
      <c r="JDR723" s="270"/>
      <c r="JDS723" s="263"/>
      <c r="JDT723" s="271"/>
      <c r="JDU723" s="271"/>
      <c r="JDV723" s="271"/>
      <c r="JDW723" s="271"/>
      <c r="JDX723" s="271"/>
      <c r="JDY723" s="395"/>
      <c r="JDZ723" s="259"/>
      <c r="JEA723" s="259"/>
      <c r="JEB723" s="394"/>
      <c r="JEC723" s="394"/>
      <c r="JED723" s="270"/>
      <c r="JEE723" s="263"/>
      <c r="JEF723" s="271"/>
      <c r="JEG723" s="271"/>
      <c r="JEH723" s="271"/>
      <c r="JEI723" s="271"/>
      <c r="JEJ723" s="271"/>
      <c r="JEK723" s="395"/>
      <c r="JEL723" s="259"/>
      <c r="JEM723" s="259"/>
      <c r="JEN723" s="394"/>
      <c r="JEO723" s="394"/>
      <c r="JEP723" s="270"/>
      <c r="JEQ723" s="263"/>
      <c r="JER723" s="271"/>
      <c r="JES723" s="271"/>
      <c r="JET723" s="271"/>
      <c r="JEU723" s="271"/>
      <c r="JEV723" s="271"/>
      <c r="JEW723" s="395"/>
      <c r="JEX723" s="259"/>
      <c r="JEY723" s="259"/>
      <c r="JEZ723" s="394"/>
      <c r="JFA723" s="394"/>
      <c r="JFB723" s="270"/>
      <c r="JFC723" s="263"/>
      <c r="JFD723" s="271"/>
      <c r="JFE723" s="271"/>
      <c r="JFF723" s="271"/>
      <c r="JFG723" s="271"/>
      <c r="JFH723" s="271"/>
      <c r="JFI723" s="395"/>
      <c r="JFJ723" s="259"/>
      <c r="JFK723" s="259"/>
      <c r="JFL723" s="394"/>
      <c r="JFM723" s="394"/>
      <c r="JFN723" s="270"/>
      <c r="JFO723" s="263"/>
      <c r="JFP723" s="271"/>
      <c r="JFQ723" s="271"/>
      <c r="JFR723" s="271"/>
      <c r="JFS723" s="271"/>
      <c r="JFT723" s="271"/>
      <c r="JFU723" s="395"/>
      <c r="JFV723" s="259"/>
      <c r="JFW723" s="259"/>
      <c r="JFX723" s="394"/>
      <c r="JFY723" s="394"/>
      <c r="JFZ723" s="270"/>
      <c r="JGA723" s="263"/>
      <c r="JGB723" s="271"/>
      <c r="JGC723" s="271"/>
      <c r="JGD723" s="271"/>
      <c r="JGE723" s="271"/>
      <c r="JGF723" s="271"/>
      <c r="JGG723" s="395"/>
      <c r="JGH723" s="259"/>
      <c r="JGI723" s="259"/>
      <c r="JGJ723" s="394"/>
      <c r="JGK723" s="394"/>
      <c r="JGL723" s="270"/>
      <c r="JGM723" s="263"/>
      <c r="JGN723" s="271"/>
      <c r="JGO723" s="271"/>
      <c r="JGP723" s="271"/>
      <c r="JGQ723" s="271"/>
      <c r="JGR723" s="271"/>
      <c r="JGS723" s="395"/>
      <c r="JGT723" s="259"/>
      <c r="JGU723" s="259"/>
      <c r="JGV723" s="394"/>
      <c r="JGW723" s="394"/>
      <c r="JGX723" s="270"/>
      <c r="JGY723" s="263"/>
      <c r="JGZ723" s="271"/>
      <c r="JHA723" s="271"/>
      <c r="JHB723" s="271"/>
      <c r="JHC723" s="271"/>
      <c r="JHD723" s="271"/>
      <c r="JHE723" s="395"/>
      <c r="JHF723" s="259"/>
      <c r="JHG723" s="259"/>
      <c r="JHH723" s="394"/>
      <c r="JHI723" s="394"/>
      <c r="JHJ723" s="270"/>
      <c r="JHK723" s="263"/>
      <c r="JHL723" s="271"/>
      <c r="JHM723" s="271"/>
      <c r="JHN723" s="271"/>
      <c r="JHO723" s="271"/>
      <c r="JHP723" s="271"/>
      <c r="JHQ723" s="395"/>
      <c r="JHR723" s="259"/>
      <c r="JHS723" s="259"/>
      <c r="JHT723" s="394"/>
      <c r="JHU723" s="394"/>
      <c r="JHV723" s="270"/>
      <c r="JHW723" s="263"/>
      <c r="JHX723" s="271"/>
      <c r="JHY723" s="271"/>
      <c r="JHZ723" s="271"/>
      <c r="JIA723" s="271"/>
      <c r="JIB723" s="271"/>
      <c r="JIC723" s="395"/>
      <c r="JID723" s="259"/>
      <c r="JIE723" s="259"/>
      <c r="JIF723" s="394"/>
      <c r="JIG723" s="394"/>
      <c r="JIH723" s="270"/>
      <c r="JII723" s="263"/>
      <c r="JIJ723" s="271"/>
      <c r="JIK723" s="271"/>
      <c r="JIL723" s="271"/>
      <c r="JIM723" s="271"/>
      <c r="JIN723" s="271"/>
      <c r="JIO723" s="395"/>
      <c r="JIP723" s="259"/>
      <c r="JIQ723" s="259"/>
      <c r="JIR723" s="394"/>
      <c r="JIS723" s="394"/>
      <c r="JIT723" s="270"/>
      <c r="JIU723" s="263"/>
      <c r="JIV723" s="271"/>
      <c r="JIW723" s="271"/>
      <c r="JIX723" s="271"/>
      <c r="JIY723" s="271"/>
      <c r="JIZ723" s="271"/>
      <c r="JJA723" s="395"/>
      <c r="JJB723" s="259"/>
      <c r="JJC723" s="259"/>
      <c r="JJD723" s="394"/>
      <c r="JJE723" s="394"/>
      <c r="JJF723" s="270"/>
      <c r="JJG723" s="263"/>
      <c r="JJH723" s="271"/>
      <c r="JJI723" s="271"/>
      <c r="JJJ723" s="271"/>
      <c r="JJK723" s="271"/>
      <c r="JJL723" s="271"/>
      <c r="JJM723" s="395"/>
      <c r="JJN723" s="259"/>
      <c r="JJO723" s="259"/>
      <c r="JJP723" s="394"/>
      <c r="JJQ723" s="394"/>
      <c r="JJR723" s="270"/>
      <c r="JJS723" s="263"/>
      <c r="JJT723" s="271"/>
      <c r="JJU723" s="271"/>
      <c r="JJV723" s="271"/>
      <c r="JJW723" s="271"/>
      <c r="JJX723" s="271"/>
      <c r="JJY723" s="395"/>
      <c r="JJZ723" s="259"/>
      <c r="JKA723" s="259"/>
      <c r="JKB723" s="394"/>
      <c r="JKC723" s="394"/>
      <c r="JKD723" s="270"/>
      <c r="JKE723" s="263"/>
      <c r="JKF723" s="271"/>
      <c r="JKG723" s="271"/>
      <c r="JKH723" s="271"/>
      <c r="JKI723" s="271"/>
      <c r="JKJ723" s="271"/>
      <c r="JKK723" s="395"/>
      <c r="JKL723" s="259"/>
      <c r="JKM723" s="259"/>
      <c r="JKN723" s="394"/>
      <c r="JKO723" s="394"/>
      <c r="JKP723" s="270"/>
      <c r="JKQ723" s="263"/>
      <c r="JKR723" s="271"/>
      <c r="JKS723" s="271"/>
      <c r="JKT723" s="271"/>
      <c r="JKU723" s="271"/>
      <c r="JKV723" s="271"/>
      <c r="JKW723" s="395"/>
      <c r="JKX723" s="259"/>
      <c r="JKY723" s="259"/>
      <c r="JKZ723" s="394"/>
      <c r="JLA723" s="394"/>
      <c r="JLB723" s="270"/>
      <c r="JLC723" s="263"/>
      <c r="JLD723" s="271"/>
      <c r="JLE723" s="271"/>
      <c r="JLF723" s="271"/>
      <c r="JLG723" s="271"/>
      <c r="JLH723" s="271"/>
      <c r="JLI723" s="395"/>
      <c r="JLJ723" s="259"/>
      <c r="JLK723" s="259"/>
      <c r="JLL723" s="394"/>
      <c r="JLM723" s="394"/>
      <c r="JLN723" s="270"/>
      <c r="JLO723" s="263"/>
      <c r="JLP723" s="271"/>
      <c r="JLQ723" s="271"/>
      <c r="JLR723" s="271"/>
      <c r="JLS723" s="271"/>
      <c r="JLT723" s="271"/>
      <c r="JLU723" s="395"/>
      <c r="JLV723" s="259"/>
      <c r="JLW723" s="259"/>
      <c r="JLX723" s="394"/>
      <c r="JLY723" s="394"/>
      <c r="JLZ723" s="270"/>
      <c r="JMA723" s="263"/>
      <c r="JMB723" s="271"/>
      <c r="JMC723" s="271"/>
      <c r="JMD723" s="271"/>
      <c r="JME723" s="271"/>
      <c r="JMF723" s="271"/>
      <c r="JMG723" s="395"/>
      <c r="JMH723" s="259"/>
      <c r="JMI723" s="259"/>
      <c r="JMJ723" s="394"/>
      <c r="JMK723" s="394"/>
      <c r="JML723" s="270"/>
      <c r="JMM723" s="263"/>
      <c r="JMN723" s="271"/>
      <c r="JMO723" s="271"/>
      <c r="JMP723" s="271"/>
      <c r="JMQ723" s="271"/>
      <c r="JMR723" s="271"/>
      <c r="JMS723" s="395"/>
      <c r="JMT723" s="259"/>
      <c r="JMU723" s="259"/>
      <c r="JMV723" s="394"/>
      <c r="JMW723" s="394"/>
      <c r="JMX723" s="270"/>
      <c r="JMY723" s="263"/>
      <c r="JMZ723" s="271"/>
      <c r="JNA723" s="271"/>
      <c r="JNB723" s="271"/>
      <c r="JNC723" s="271"/>
      <c r="JND723" s="271"/>
      <c r="JNE723" s="395"/>
      <c r="JNF723" s="259"/>
      <c r="JNG723" s="259"/>
      <c r="JNH723" s="394"/>
      <c r="JNI723" s="394"/>
      <c r="JNJ723" s="270"/>
      <c r="JNK723" s="263"/>
      <c r="JNL723" s="271"/>
      <c r="JNM723" s="271"/>
      <c r="JNN723" s="271"/>
      <c r="JNO723" s="271"/>
      <c r="JNP723" s="271"/>
      <c r="JNQ723" s="395"/>
      <c r="JNR723" s="259"/>
      <c r="JNS723" s="259"/>
      <c r="JNT723" s="394"/>
      <c r="JNU723" s="394"/>
      <c r="JNV723" s="270"/>
      <c r="JNW723" s="263"/>
      <c r="JNX723" s="271"/>
      <c r="JNY723" s="271"/>
      <c r="JNZ723" s="271"/>
      <c r="JOA723" s="271"/>
      <c r="JOB723" s="271"/>
      <c r="JOC723" s="395"/>
      <c r="JOD723" s="259"/>
      <c r="JOE723" s="259"/>
      <c r="JOF723" s="394"/>
      <c r="JOG723" s="394"/>
      <c r="JOH723" s="270"/>
      <c r="JOI723" s="263"/>
      <c r="JOJ723" s="271"/>
      <c r="JOK723" s="271"/>
      <c r="JOL723" s="271"/>
      <c r="JOM723" s="271"/>
      <c r="JON723" s="271"/>
      <c r="JOO723" s="395"/>
      <c r="JOP723" s="259"/>
      <c r="JOQ723" s="259"/>
      <c r="JOR723" s="394"/>
      <c r="JOS723" s="394"/>
      <c r="JOT723" s="270"/>
      <c r="JOU723" s="263"/>
      <c r="JOV723" s="271"/>
      <c r="JOW723" s="271"/>
      <c r="JOX723" s="271"/>
      <c r="JOY723" s="271"/>
      <c r="JOZ723" s="271"/>
      <c r="JPA723" s="395"/>
      <c r="JPB723" s="259"/>
      <c r="JPC723" s="259"/>
      <c r="JPD723" s="394"/>
      <c r="JPE723" s="394"/>
      <c r="JPF723" s="270"/>
      <c r="JPG723" s="263"/>
      <c r="JPH723" s="271"/>
      <c r="JPI723" s="271"/>
      <c r="JPJ723" s="271"/>
      <c r="JPK723" s="271"/>
      <c r="JPL723" s="271"/>
      <c r="JPM723" s="395"/>
      <c r="JPN723" s="259"/>
      <c r="JPO723" s="259"/>
      <c r="JPP723" s="394"/>
      <c r="JPQ723" s="394"/>
      <c r="JPR723" s="270"/>
      <c r="JPS723" s="263"/>
      <c r="JPT723" s="271"/>
      <c r="JPU723" s="271"/>
      <c r="JPV723" s="271"/>
      <c r="JPW723" s="271"/>
      <c r="JPX723" s="271"/>
      <c r="JPY723" s="395"/>
      <c r="JPZ723" s="259"/>
      <c r="JQA723" s="259"/>
      <c r="JQB723" s="394"/>
      <c r="JQC723" s="394"/>
      <c r="JQD723" s="270"/>
      <c r="JQE723" s="263"/>
      <c r="JQF723" s="271"/>
      <c r="JQG723" s="271"/>
      <c r="JQH723" s="271"/>
      <c r="JQI723" s="271"/>
      <c r="JQJ723" s="271"/>
      <c r="JQK723" s="395"/>
      <c r="JQL723" s="259"/>
      <c r="JQM723" s="259"/>
      <c r="JQN723" s="394"/>
      <c r="JQO723" s="394"/>
      <c r="JQP723" s="270"/>
      <c r="JQQ723" s="263"/>
      <c r="JQR723" s="271"/>
      <c r="JQS723" s="271"/>
      <c r="JQT723" s="271"/>
      <c r="JQU723" s="271"/>
      <c r="JQV723" s="271"/>
      <c r="JQW723" s="395"/>
      <c r="JQX723" s="259"/>
      <c r="JQY723" s="259"/>
      <c r="JQZ723" s="394"/>
      <c r="JRA723" s="394"/>
      <c r="JRB723" s="270"/>
      <c r="JRC723" s="263"/>
      <c r="JRD723" s="271"/>
      <c r="JRE723" s="271"/>
      <c r="JRF723" s="271"/>
      <c r="JRG723" s="271"/>
      <c r="JRH723" s="271"/>
      <c r="JRI723" s="395"/>
      <c r="JRJ723" s="259"/>
      <c r="JRK723" s="259"/>
      <c r="JRL723" s="394"/>
      <c r="JRM723" s="394"/>
      <c r="JRN723" s="270"/>
      <c r="JRO723" s="263"/>
      <c r="JRP723" s="271"/>
      <c r="JRQ723" s="271"/>
      <c r="JRR723" s="271"/>
      <c r="JRS723" s="271"/>
      <c r="JRT723" s="271"/>
      <c r="JRU723" s="395"/>
      <c r="JRV723" s="259"/>
      <c r="JRW723" s="259"/>
      <c r="JRX723" s="394"/>
      <c r="JRY723" s="394"/>
      <c r="JRZ723" s="270"/>
      <c r="JSA723" s="263"/>
      <c r="JSB723" s="271"/>
      <c r="JSC723" s="271"/>
      <c r="JSD723" s="271"/>
      <c r="JSE723" s="271"/>
      <c r="JSF723" s="271"/>
      <c r="JSG723" s="395"/>
      <c r="JSH723" s="259"/>
      <c r="JSI723" s="259"/>
      <c r="JSJ723" s="394"/>
      <c r="JSK723" s="394"/>
      <c r="JSL723" s="270"/>
      <c r="JSM723" s="263"/>
      <c r="JSN723" s="271"/>
      <c r="JSO723" s="271"/>
      <c r="JSP723" s="271"/>
      <c r="JSQ723" s="271"/>
      <c r="JSR723" s="271"/>
      <c r="JSS723" s="395"/>
      <c r="JST723" s="259"/>
      <c r="JSU723" s="259"/>
      <c r="JSV723" s="394"/>
      <c r="JSW723" s="394"/>
      <c r="JSX723" s="270"/>
      <c r="JSY723" s="263"/>
      <c r="JSZ723" s="271"/>
      <c r="JTA723" s="271"/>
      <c r="JTB723" s="271"/>
      <c r="JTC723" s="271"/>
      <c r="JTD723" s="271"/>
      <c r="JTE723" s="395"/>
      <c r="JTF723" s="259"/>
      <c r="JTG723" s="259"/>
      <c r="JTH723" s="394"/>
      <c r="JTI723" s="394"/>
      <c r="JTJ723" s="270"/>
      <c r="JTK723" s="263"/>
      <c r="JTL723" s="271"/>
      <c r="JTM723" s="271"/>
      <c r="JTN723" s="271"/>
      <c r="JTO723" s="271"/>
      <c r="JTP723" s="271"/>
      <c r="JTQ723" s="395"/>
      <c r="JTR723" s="259"/>
      <c r="JTS723" s="259"/>
      <c r="JTT723" s="394"/>
      <c r="JTU723" s="394"/>
      <c r="JTV723" s="270"/>
      <c r="JTW723" s="263"/>
      <c r="JTX723" s="271"/>
      <c r="JTY723" s="271"/>
      <c r="JTZ723" s="271"/>
      <c r="JUA723" s="271"/>
      <c r="JUB723" s="271"/>
      <c r="JUC723" s="395"/>
      <c r="JUD723" s="259"/>
      <c r="JUE723" s="259"/>
      <c r="JUF723" s="394"/>
      <c r="JUG723" s="394"/>
      <c r="JUH723" s="270"/>
      <c r="JUI723" s="263"/>
      <c r="JUJ723" s="271"/>
      <c r="JUK723" s="271"/>
      <c r="JUL723" s="271"/>
      <c r="JUM723" s="271"/>
      <c r="JUN723" s="271"/>
      <c r="JUO723" s="395"/>
      <c r="JUP723" s="259"/>
      <c r="JUQ723" s="259"/>
      <c r="JUR723" s="394"/>
      <c r="JUS723" s="394"/>
      <c r="JUT723" s="270"/>
      <c r="JUU723" s="263"/>
      <c r="JUV723" s="271"/>
      <c r="JUW723" s="271"/>
      <c r="JUX723" s="271"/>
      <c r="JUY723" s="271"/>
      <c r="JUZ723" s="271"/>
      <c r="JVA723" s="395"/>
      <c r="JVB723" s="259"/>
      <c r="JVC723" s="259"/>
      <c r="JVD723" s="394"/>
      <c r="JVE723" s="394"/>
      <c r="JVF723" s="270"/>
      <c r="JVG723" s="263"/>
      <c r="JVH723" s="271"/>
      <c r="JVI723" s="271"/>
      <c r="JVJ723" s="271"/>
      <c r="JVK723" s="271"/>
      <c r="JVL723" s="271"/>
      <c r="JVM723" s="395"/>
      <c r="JVN723" s="259"/>
      <c r="JVO723" s="259"/>
      <c r="JVP723" s="394"/>
      <c r="JVQ723" s="394"/>
      <c r="JVR723" s="270"/>
      <c r="JVS723" s="263"/>
      <c r="JVT723" s="271"/>
      <c r="JVU723" s="271"/>
      <c r="JVV723" s="271"/>
      <c r="JVW723" s="271"/>
      <c r="JVX723" s="271"/>
      <c r="JVY723" s="395"/>
      <c r="JVZ723" s="259"/>
      <c r="JWA723" s="259"/>
      <c r="JWB723" s="394"/>
      <c r="JWC723" s="394"/>
      <c r="JWD723" s="270"/>
      <c r="JWE723" s="263"/>
      <c r="JWF723" s="271"/>
      <c r="JWG723" s="271"/>
      <c r="JWH723" s="271"/>
      <c r="JWI723" s="271"/>
      <c r="JWJ723" s="271"/>
      <c r="JWK723" s="395"/>
      <c r="JWL723" s="259"/>
      <c r="JWM723" s="259"/>
      <c r="JWN723" s="394"/>
      <c r="JWO723" s="394"/>
      <c r="JWP723" s="270"/>
      <c r="JWQ723" s="263"/>
      <c r="JWR723" s="271"/>
      <c r="JWS723" s="271"/>
      <c r="JWT723" s="271"/>
      <c r="JWU723" s="271"/>
      <c r="JWV723" s="271"/>
      <c r="JWW723" s="395"/>
      <c r="JWX723" s="259"/>
      <c r="JWY723" s="259"/>
      <c r="JWZ723" s="394"/>
      <c r="JXA723" s="394"/>
      <c r="JXB723" s="270"/>
      <c r="JXC723" s="263"/>
      <c r="JXD723" s="271"/>
      <c r="JXE723" s="271"/>
      <c r="JXF723" s="271"/>
      <c r="JXG723" s="271"/>
      <c r="JXH723" s="271"/>
      <c r="JXI723" s="395"/>
      <c r="JXJ723" s="259"/>
      <c r="JXK723" s="259"/>
      <c r="JXL723" s="394"/>
      <c r="JXM723" s="394"/>
      <c r="JXN723" s="270"/>
      <c r="JXO723" s="263"/>
      <c r="JXP723" s="271"/>
      <c r="JXQ723" s="271"/>
      <c r="JXR723" s="271"/>
      <c r="JXS723" s="271"/>
      <c r="JXT723" s="271"/>
      <c r="JXU723" s="395"/>
      <c r="JXV723" s="259"/>
      <c r="JXW723" s="259"/>
      <c r="JXX723" s="394"/>
      <c r="JXY723" s="394"/>
      <c r="JXZ723" s="270"/>
      <c r="JYA723" s="263"/>
      <c r="JYB723" s="271"/>
      <c r="JYC723" s="271"/>
      <c r="JYD723" s="271"/>
      <c r="JYE723" s="271"/>
      <c r="JYF723" s="271"/>
      <c r="JYG723" s="395"/>
      <c r="JYH723" s="259"/>
      <c r="JYI723" s="259"/>
      <c r="JYJ723" s="394"/>
      <c r="JYK723" s="394"/>
      <c r="JYL723" s="270"/>
      <c r="JYM723" s="263"/>
      <c r="JYN723" s="271"/>
      <c r="JYO723" s="271"/>
      <c r="JYP723" s="271"/>
      <c r="JYQ723" s="271"/>
      <c r="JYR723" s="271"/>
      <c r="JYS723" s="395"/>
      <c r="JYT723" s="259"/>
      <c r="JYU723" s="259"/>
      <c r="JYV723" s="394"/>
      <c r="JYW723" s="394"/>
      <c r="JYX723" s="270"/>
      <c r="JYY723" s="263"/>
      <c r="JYZ723" s="271"/>
      <c r="JZA723" s="271"/>
      <c r="JZB723" s="271"/>
      <c r="JZC723" s="271"/>
      <c r="JZD723" s="271"/>
      <c r="JZE723" s="395"/>
      <c r="JZF723" s="259"/>
      <c r="JZG723" s="259"/>
      <c r="JZH723" s="394"/>
      <c r="JZI723" s="394"/>
      <c r="JZJ723" s="270"/>
      <c r="JZK723" s="263"/>
      <c r="JZL723" s="271"/>
      <c r="JZM723" s="271"/>
      <c r="JZN723" s="271"/>
      <c r="JZO723" s="271"/>
      <c r="JZP723" s="271"/>
      <c r="JZQ723" s="395"/>
      <c r="JZR723" s="259"/>
      <c r="JZS723" s="259"/>
      <c r="JZT723" s="394"/>
      <c r="JZU723" s="394"/>
      <c r="JZV723" s="270"/>
      <c r="JZW723" s="263"/>
      <c r="JZX723" s="271"/>
      <c r="JZY723" s="271"/>
      <c r="JZZ723" s="271"/>
      <c r="KAA723" s="271"/>
      <c r="KAB723" s="271"/>
      <c r="KAC723" s="395"/>
      <c r="KAD723" s="259"/>
      <c r="KAE723" s="259"/>
      <c r="KAF723" s="394"/>
      <c r="KAG723" s="394"/>
      <c r="KAH723" s="270"/>
      <c r="KAI723" s="263"/>
      <c r="KAJ723" s="271"/>
      <c r="KAK723" s="271"/>
      <c r="KAL723" s="271"/>
      <c r="KAM723" s="271"/>
      <c r="KAN723" s="271"/>
      <c r="KAO723" s="395"/>
      <c r="KAP723" s="259"/>
      <c r="KAQ723" s="259"/>
      <c r="KAR723" s="394"/>
      <c r="KAS723" s="394"/>
      <c r="KAT723" s="270"/>
      <c r="KAU723" s="263"/>
      <c r="KAV723" s="271"/>
      <c r="KAW723" s="271"/>
      <c r="KAX723" s="271"/>
      <c r="KAY723" s="271"/>
      <c r="KAZ723" s="271"/>
      <c r="KBA723" s="395"/>
      <c r="KBB723" s="259"/>
      <c r="KBC723" s="259"/>
      <c r="KBD723" s="394"/>
      <c r="KBE723" s="394"/>
      <c r="KBF723" s="270"/>
      <c r="KBG723" s="263"/>
      <c r="KBH723" s="271"/>
      <c r="KBI723" s="271"/>
      <c r="KBJ723" s="271"/>
      <c r="KBK723" s="271"/>
      <c r="KBL723" s="271"/>
      <c r="KBM723" s="395"/>
      <c r="KBN723" s="259"/>
      <c r="KBO723" s="259"/>
      <c r="KBP723" s="394"/>
      <c r="KBQ723" s="394"/>
      <c r="KBR723" s="270"/>
      <c r="KBS723" s="263"/>
      <c r="KBT723" s="271"/>
      <c r="KBU723" s="271"/>
      <c r="KBV723" s="271"/>
      <c r="KBW723" s="271"/>
      <c r="KBX723" s="271"/>
      <c r="KBY723" s="395"/>
      <c r="KBZ723" s="259"/>
      <c r="KCA723" s="259"/>
      <c r="KCB723" s="394"/>
      <c r="KCC723" s="394"/>
      <c r="KCD723" s="270"/>
      <c r="KCE723" s="263"/>
      <c r="KCF723" s="271"/>
      <c r="KCG723" s="271"/>
      <c r="KCH723" s="271"/>
      <c r="KCI723" s="271"/>
      <c r="KCJ723" s="271"/>
      <c r="KCK723" s="395"/>
      <c r="KCL723" s="259"/>
      <c r="KCM723" s="259"/>
      <c r="KCN723" s="394"/>
      <c r="KCO723" s="394"/>
      <c r="KCP723" s="270"/>
      <c r="KCQ723" s="263"/>
      <c r="KCR723" s="271"/>
      <c r="KCS723" s="271"/>
      <c r="KCT723" s="271"/>
      <c r="KCU723" s="271"/>
      <c r="KCV723" s="271"/>
      <c r="KCW723" s="395"/>
      <c r="KCX723" s="259"/>
      <c r="KCY723" s="259"/>
      <c r="KCZ723" s="394"/>
      <c r="KDA723" s="394"/>
      <c r="KDB723" s="270"/>
      <c r="KDC723" s="263"/>
      <c r="KDD723" s="271"/>
      <c r="KDE723" s="271"/>
      <c r="KDF723" s="271"/>
      <c r="KDG723" s="271"/>
      <c r="KDH723" s="271"/>
      <c r="KDI723" s="395"/>
      <c r="KDJ723" s="259"/>
      <c r="KDK723" s="259"/>
      <c r="KDL723" s="394"/>
      <c r="KDM723" s="394"/>
      <c r="KDN723" s="270"/>
      <c r="KDO723" s="263"/>
      <c r="KDP723" s="271"/>
      <c r="KDQ723" s="271"/>
      <c r="KDR723" s="271"/>
      <c r="KDS723" s="271"/>
      <c r="KDT723" s="271"/>
      <c r="KDU723" s="395"/>
      <c r="KDV723" s="259"/>
      <c r="KDW723" s="259"/>
      <c r="KDX723" s="394"/>
      <c r="KDY723" s="394"/>
      <c r="KDZ723" s="270"/>
      <c r="KEA723" s="263"/>
      <c r="KEB723" s="271"/>
      <c r="KEC723" s="271"/>
      <c r="KED723" s="271"/>
      <c r="KEE723" s="271"/>
      <c r="KEF723" s="271"/>
      <c r="KEG723" s="395"/>
      <c r="KEH723" s="259"/>
      <c r="KEI723" s="259"/>
      <c r="KEJ723" s="394"/>
      <c r="KEK723" s="394"/>
      <c r="KEL723" s="270"/>
      <c r="KEM723" s="263"/>
      <c r="KEN723" s="271"/>
      <c r="KEO723" s="271"/>
      <c r="KEP723" s="271"/>
      <c r="KEQ723" s="271"/>
      <c r="KER723" s="271"/>
      <c r="KES723" s="395"/>
      <c r="KET723" s="259"/>
      <c r="KEU723" s="259"/>
      <c r="KEV723" s="394"/>
      <c r="KEW723" s="394"/>
      <c r="KEX723" s="270"/>
      <c r="KEY723" s="263"/>
      <c r="KEZ723" s="271"/>
      <c r="KFA723" s="271"/>
      <c r="KFB723" s="271"/>
      <c r="KFC723" s="271"/>
      <c r="KFD723" s="271"/>
      <c r="KFE723" s="395"/>
      <c r="KFF723" s="259"/>
      <c r="KFG723" s="259"/>
      <c r="KFH723" s="394"/>
      <c r="KFI723" s="394"/>
      <c r="KFJ723" s="270"/>
      <c r="KFK723" s="263"/>
      <c r="KFL723" s="271"/>
      <c r="KFM723" s="271"/>
      <c r="KFN723" s="271"/>
      <c r="KFO723" s="271"/>
      <c r="KFP723" s="271"/>
      <c r="KFQ723" s="395"/>
      <c r="KFR723" s="259"/>
      <c r="KFS723" s="259"/>
      <c r="KFT723" s="394"/>
      <c r="KFU723" s="394"/>
      <c r="KFV723" s="270"/>
      <c r="KFW723" s="263"/>
      <c r="KFX723" s="271"/>
      <c r="KFY723" s="271"/>
      <c r="KFZ723" s="271"/>
      <c r="KGA723" s="271"/>
      <c r="KGB723" s="271"/>
      <c r="KGC723" s="395"/>
      <c r="KGD723" s="259"/>
      <c r="KGE723" s="259"/>
      <c r="KGF723" s="394"/>
      <c r="KGG723" s="394"/>
      <c r="KGH723" s="270"/>
      <c r="KGI723" s="263"/>
      <c r="KGJ723" s="271"/>
      <c r="KGK723" s="271"/>
      <c r="KGL723" s="271"/>
      <c r="KGM723" s="271"/>
      <c r="KGN723" s="271"/>
      <c r="KGO723" s="395"/>
      <c r="KGP723" s="259"/>
      <c r="KGQ723" s="259"/>
      <c r="KGR723" s="394"/>
      <c r="KGS723" s="394"/>
      <c r="KGT723" s="270"/>
      <c r="KGU723" s="263"/>
      <c r="KGV723" s="271"/>
      <c r="KGW723" s="271"/>
      <c r="KGX723" s="271"/>
      <c r="KGY723" s="271"/>
      <c r="KGZ723" s="271"/>
      <c r="KHA723" s="395"/>
      <c r="KHB723" s="259"/>
      <c r="KHC723" s="259"/>
      <c r="KHD723" s="394"/>
      <c r="KHE723" s="394"/>
      <c r="KHF723" s="270"/>
      <c r="KHG723" s="263"/>
      <c r="KHH723" s="271"/>
      <c r="KHI723" s="271"/>
      <c r="KHJ723" s="271"/>
      <c r="KHK723" s="271"/>
      <c r="KHL723" s="271"/>
      <c r="KHM723" s="395"/>
      <c r="KHN723" s="259"/>
      <c r="KHO723" s="259"/>
      <c r="KHP723" s="394"/>
      <c r="KHQ723" s="394"/>
      <c r="KHR723" s="270"/>
      <c r="KHS723" s="263"/>
      <c r="KHT723" s="271"/>
      <c r="KHU723" s="271"/>
      <c r="KHV723" s="271"/>
      <c r="KHW723" s="271"/>
      <c r="KHX723" s="271"/>
      <c r="KHY723" s="395"/>
      <c r="KHZ723" s="259"/>
      <c r="KIA723" s="259"/>
      <c r="KIB723" s="394"/>
      <c r="KIC723" s="394"/>
      <c r="KID723" s="270"/>
      <c r="KIE723" s="263"/>
      <c r="KIF723" s="271"/>
      <c r="KIG723" s="271"/>
      <c r="KIH723" s="271"/>
      <c r="KII723" s="271"/>
      <c r="KIJ723" s="271"/>
      <c r="KIK723" s="395"/>
      <c r="KIL723" s="259"/>
      <c r="KIM723" s="259"/>
      <c r="KIN723" s="394"/>
      <c r="KIO723" s="394"/>
      <c r="KIP723" s="270"/>
      <c r="KIQ723" s="263"/>
      <c r="KIR723" s="271"/>
      <c r="KIS723" s="271"/>
      <c r="KIT723" s="271"/>
      <c r="KIU723" s="271"/>
      <c r="KIV723" s="271"/>
      <c r="KIW723" s="395"/>
      <c r="KIX723" s="259"/>
      <c r="KIY723" s="259"/>
      <c r="KIZ723" s="394"/>
      <c r="KJA723" s="394"/>
      <c r="KJB723" s="270"/>
      <c r="KJC723" s="263"/>
      <c r="KJD723" s="271"/>
      <c r="KJE723" s="271"/>
      <c r="KJF723" s="271"/>
      <c r="KJG723" s="271"/>
      <c r="KJH723" s="271"/>
      <c r="KJI723" s="395"/>
      <c r="KJJ723" s="259"/>
      <c r="KJK723" s="259"/>
      <c r="KJL723" s="394"/>
      <c r="KJM723" s="394"/>
      <c r="KJN723" s="270"/>
      <c r="KJO723" s="263"/>
      <c r="KJP723" s="271"/>
      <c r="KJQ723" s="271"/>
      <c r="KJR723" s="271"/>
      <c r="KJS723" s="271"/>
      <c r="KJT723" s="271"/>
      <c r="KJU723" s="395"/>
      <c r="KJV723" s="259"/>
      <c r="KJW723" s="259"/>
      <c r="KJX723" s="394"/>
      <c r="KJY723" s="394"/>
      <c r="KJZ723" s="270"/>
      <c r="KKA723" s="263"/>
      <c r="KKB723" s="271"/>
      <c r="KKC723" s="271"/>
      <c r="KKD723" s="271"/>
      <c r="KKE723" s="271"/>
      <c r="KKF723" s="271"/>
      <c r="KKG723" s="395"/>
      <c r="KKH723" s="259"/>
      <c r="KKI723" s="259"/>
      <c r="KKJ723" s="394"/>
      <c r="KKK723" s="394"/>
      <c r="KKL723" s="270"/>
      <c r="KKM723" s="263"/>
      <c r="KKN723" s="271"/>
      <c r="KKO723" s="271"/>
      <c r="KKP723" s="271"/>
      <c r="KKQ723" s="271"/>
      <c r="KKR723" s="271"/>
      <c r="KKS723" s="395"/>
      <c r="KKT723" s="259"/>
      <c r="KKU723" s="259"/>
      <c r="KKV723" s="394"/>
      <c r="KKW723" s="394"/>
      <c r="KKX723" s="270"/>
      <c r="KKY723" s="263"/>
      <c r="KKZ723" s="271"/>
      <c r="KLA723" s="271"/>
      <c r="KLB723" s="271"/>
      <c r="KLC723" s="271"/>
      <c r="KLD723" s="271"/>
      <c r="KLE723" s="395"/>
      <c r="KLF723" s="259"/>
      <c r="KLG723" s="259"/>
      <c r="KLH723" s="394"/>
      <c r="KLI723" s="394"/>
      <c r="KLJ723" s="270"/>
      <c r="KLK723" s="263"/>
      <c r="KLL723" s="271"/>
      <c r="KLM723" s="271"/>
      <c r="KLN723" s="271"/>
      <c r="KLO723" s="271"/>
      <c r="KLP723" s="271"/>
      <c r="KLQ723" s="395"/>
      <c r="KLR723" s="259"/>
      <c r="KLS723" s="259"/>
      <c r="KLT723" s="394"/>
      <c r="KLU723" s="394"/>
      <c r="KLV723" s="270"/>
      <c r="KLW723" s="263"/>
      <c r="KLX723" s="271"/>
      <c r="KLY723" s="271"/>
      <c r="KLZ723" s="271"/>
      <c r="KMA723" s="271"/>
      <c r="KMB723" s="271"/>
      <c r="KMC723" s="395"/>
      <c r="KMD723" s="259"/>
      <c r="KME723" s="259"/>
      <c r="KMF723" s="394"/>
      <c r="KMG723" s="394"/>
      <c r="KMH723" s="270"/>
      <c r="KMI723" s="263"/>
      <c r="KMJ723" s="271"/>
      <c r="KMK723" s="271"/>
      <c r="KML723" s="271"/>
      <c r="KMM723" s="271"/>
      <c r="KMN723" s="271"/>
      <c r="KMO723" s="395"/>
      <c r="KMP723" s="259"/>
      <c r="KMQ723" s="259"/>
      <c r="KMR723" s="394"/>
      <c r="KMS723" s="394"/>
      <c r="KMT723" s="270"/>
      <c r="KMU723" s="263"/>
      <c r="KMV723" s="271"/>
      <c r="KMW723" s="271"/>
      <c r="KMX723" s="271"/>
      <c r="KMY723" s="271"/>
      <c r="KMZ723" s="271"/>
      <c r="KNA723" s="395"/>
      <c r="KNB723" s="259"/>
      <c r="KNC723" s="259"/>
      <c r="KND723" s="394"/>
      <c r="KNE723" s="394"/>
      <c r="KNF723" s="270"/>
      <c r="KNG723" s="263"/>
      <c r="KNH723" s="271"/>
      <c r="KNI723" s="271"/>
      <c r="KNJ723" s="271"/>
      <c r="KNK723" s="271"/>
      <c r="KNL723" s="271"/>
      <c r="KNM723" s="395"/>
      <c r="KNN723" s="259"/>
      <c r="KNO723" s="259"/>
      <c r="KNP723" s="394"/>
      <c r="KNQ723" s="394"/>
      <c r="KNR723" s="270"/>
      <c r="KNS723" s="263"/>
      <c r="KNT723" s="271"/>
      <c r="KNU723" s="271"/>
      <c r="KNV723" s="271"/>
      <c r="KNW723" s="271"/>
      <c r="KNX723" s="271"/>
      <c r="KNY723" s="395"/>
      <c r="KNZ723" s="259"/>
      <c r="KOA723" s="259"/>
      <c r="KOB723" s="394"/>
      <c r="KOC723" s="394"/>
      <c r="KOD723" s="270"/>
      <c r="KOE723" s="263"/>
      <c r="KOF723" s="271"/>
      <c r="KOG723" s="271"/>
      <c r="KOH723" s="271"/>
      <c r="KOI723" s="271"/>
      <c r="KOJ723" s="271"/>
      <c r="KOK723" s="395"/>
      <c r="KOL723" s="259"/>
      <c r="KOM723" s="259"/>
      <c r="KON723" s="394"/>
      <c r="KOO723" s="394"/>
      <c r="KOP723" s="270"/>
      <c r="KOQ723" s="263"/>
      <c r="KOR723" s="271"/>
      <c r="KOS723" s="271"/>
      <c r="KOT723" s="271"/>
      <c r="KOU723" s="271"/>
      <c r="KOV723" s="271"/>
      <c r="KOW723" s="395"/>
      <c r="KOX723" s="259"/>
      <c r="KOY723" s="259"/>
      <c r="KOZ723" s="394"/>
      <c r="KPA723" s="394"/>
      <c r="KPB723" s="270"/>
      <c r="KPC723" s="263"/>
      <c r="KPD723" s="271"/>
      <c r="KPE723" s="271"/>
      <c r="KPF723" s="271"/>
      <c r="KPG723" s="271"/>
      <c r="KPH723" s="271"/>
      <c r="KPI723" s="395"/>
      <c r="KPJ723" s="259"/>
      <c r="KPK723" s="259"/>
      <c r="KPL723" s="394"/>
      <c r="KPM723" s="394"/>
      <c r="KPN723" s="270"/>
      <c r="KPO723" s="263"/>
      <c r="KPP723" s="271"/>
      <c r="KPQ723" s="271"/>
      <c r="KPR723" s="271"/>
      <c r="KPS723" s="271"/>
      <c r="KPT723" s="271"/>
      <c r="KPU723" s="395"/>
      <c r="KPV723" s="259"/>
      <c r="KPW723" s="259"/>
      <c r="KPX723" s="394"/>
      <c r="KPY723" s="394"/>
      <c r="KPZ723" s="270"/>
      <c r="KQA723" s="263"/>
      <c r="KQB723" s="271"/>
      <c r="KQC723" s="271"/>
      <c r="KQD723" s="271"/>
      <c r="KQE723" s="271"/>
      <c r="KQF723" s="271"/>
      <c r="KQG723" s="395"/>
      <c r="KQH723" s="259"/>
      <c r="KQI723" s="259"/>
      <c r="KQJ723" s="394"/>
      <c r="KQK723" s="394"/>
      <c r="KQL723" s="270"/>
      <c r="KQM723" s="263"/>
      <c r="KQN723" s="271"/>
      <c r="KQO723" s="271"/>
      <c r="KQP723" s="271"/>
      <c r="KQQ723" s="271"/>
      <c r="KQR723" s="271"/>
      <c r="KQS723" s="395"/>
      <c r="KQT723" s="259"/>
      <c r="KQU723" s="259"/>
      <c r="KQV723" s="394"/>
      <c r="KQW723" s="394"/>
      <c r="KQX723" s="270"/>
      <c r="KQY723" s="263"/>
      <c r="KQZ723" s="271"/>
      <c r="KRA723" s="271"/>
      <c r="KRB723" s="271"/>
      <c r="KRC723" s="271"/>
      <c r="KRD723" s="271"/>
      <c r="KRE723" s="395"/>
      <c r="KRF723" s="259"/>
      <c r="KRG723" s="259"/>
      <c r="KRH723" s="394"/>
      <c r="KRI723" s="394"/>
      <c r="KRJ723" s="270"/>
      <c r="KRK723" s="263"/>
      <c r="KRL723" s="271"/>
      <c r="KRM723" s="271"/>
      <c r="KRN723" s="271"/>
      <c r="KRO723" s="271"/>
      <c r="KRP723" s="271"/>
      <c r="KRQ723" s="395"/>
      <c r="KRR723" s="259"/>
      <c r="KRS723" s="259"/>
      <c r="KRT723" s="394"/>
      <c r="KRU723" s="394"/>
      <c r="KRV723" s="270"/>
      <c r="KRW723" s="263"/>
      <c r="KRX723" s="271"/>
      <c r="KRY723" s="271"/>
      <c r="KRZ723" s="271"/>
      <c r="KSA723" s="271"/>
      <c r="KSB723" s="271"/>
      <c r="KSC723" s="395"/>
      <c r="KSD723" s="259"/>
      <c r="KSE723" s="259"/>
      <c r="KSF723" s="394"/>
      <c r="KSG723" s="394"/>
      <c r="KSH723" s="270"/>
      <c r="KSI723" s="263"/>
      <c r="KSJ723" s="271"/>
      <c r="KSK723" s="271"/>
      <c r="KSL723" s="271"/>
      <c r="KSM723" s="271"/>
      <c r="KSN723" s="271"/>
      <c r="KSO723" s="395"/>
      <c r="KSP723" s="259"/>
      <c r="KSQ723" s="259"/>
      <c r="KSR723" s="394"/>
      <c r="KSS723" s="394"/>
      <c r="KST723" s="270"/>
      <c r="KSU723" s="263"/>
      <c r="KSV723" s="271"/>
      <c r="KSW723" s="271"/>
      <c r="KSX723" s="271"/>
      <c r="KSY723" s="271"/>
      <c r="KSZ723" s="271"/>
      <c r="KTA723" s="395"/>
      <c r="KTB723" s="259"/>
      <c r="KTC723" s="259"/>
      <c r="KTD723" s="394"/>
      <c r="KTE723" s="394"/>
      <c r="KTF723" s="270"/>
      <c r="KTG723" s="263"/>
      <c r="KTH723" s="271"/>
      <c r="KTI723" s="271"/>
      <c r="KTJ723" s="271"/>
      <c r="KTK723" s="271"/>
      <c r="KTL723" s="271"/>
      <c r="KTM723" s="395"/>
      <c r="KTN723" s="259"/>
      <c r="KTO723" s="259"/>
      <c r="KTP723" s="394"/>
      <c r="KTQ723" s="394"/>
      <c r="KTR723" s="270"/>
      <c r="KTS723" s="263"/>
      <c r="KTT723" s="271"/>
      <c r="KTU723" s="271"/>
      <c r="KTV723" s="271"/>
      <c r="KTW723" s="271"/>
      <c r="KTX723" s="271"/>
      <c r="KTY723" s="395"/>
      <c r="KTZ723" s="259"/>
      <c r="KUA723" s="259"/>
      <c r="KUB723" s="394"/>
      <c r="KUC723" s="394"/>
      <c r="KUD723" s="270"/>
      <c r="KUE723" s="263"/>
      <c r="KUF723" s="271"/>
      <c r="KUG723" s="271"/>
      <c r="KUH723" s="271"/>
      <c r="KUI723" s="271"/>
      <c r="KUJ723" s="271"/>
      <c r="KUK723" s="395"/>
      <c r="KUL723" s="259"/>
      <c r="KUM723" s="259"/>
      <c r="KUN723" s="394"/>
      <c r="KUO723" s="394"/>
      <c r="KUP723" s="270"/>
      <c r="KUQ723" s="263"/>
      <c r="KUR723" s="271"/>
      <c r="KUS723" s="271"/>
      <c r="KUT723" s="271"/>
      <c r="KUU723" s="271"/>
      <c r="KUV723" s="271"/>
      <c r="KUW723" s="395"/>
      <c r="KUX723" s="259"/>
      <c r="KUY723" s="259"/>
      <c r="KUZ723" s="394"/>
      <c r="KVA723" s="394"/>
      <c r="KVB723" s="270"/>
      <c r="KVC723" s="263"/>
      <c r="KVD723" s="271"/>
      <c r="KVE723" s="271"/>
      <c r="KVF723" s="271"/>
      <c r="KVG723" s="271"/>
      <c r="KVH723" s="271"/>
      <c r="KVI723" s="395"/>
      <c r="KVJ723" s="259"/>
      <c r="KVK723" s="259"/>
      <c r="KVL723" s="394"/>
      <c r="KVM723" s="394"/>
      <c r="KVN723" s="270"/>
      <c r="KVO723" s="263"/>
      <c r="KVP723" s="271"/>
      <c r="KVQ723" s="271"/>
      <c r="KVR723" s="271"/>
      <c r="KVS723" s="271"/>
      <c r="KVT723" s="271"/>
      <c r="KVU723" s="395"/>
      <c r="KVV723" s="259"/>
      <c r="KVW723" s="259"/>
      <c r="KVX723" s="394"/>
      <c r="KVY723" s="394"/>
      <c r="KVZ723" s="270"/>
      <c r="KWA723" s="263"/>
      <c r="KWB723" s="271"/>
      <c r="KWC723" s="271"/>
      <c r="KWD723" s="271"/>
      <c r="KWE723" s="271"/>
      <c r="KWF723" s="271"/>
      <c r="KWG723" s="395"/>
      <c r="KWH723" s="259"/>
      <c r="KWI723" s="259"/>
      <c r="KWJ723" s="394"/>
      <c r="KWK723" s="394"/>
      <c r="KWL723" s="270"/>
      <c r="KWM723" s="263"/>
      <c r="KWN723" s="271"/>
      <c r="KWO723" s="271"/>
      <c r="KWP723" s="271"/>
      <c r="KWQ723" s="271"/>
      <c r="KWR723" s="271"/>
      <c r="KWS723" s="395"/>
      <c r="KWT723" s="259"/>
      <c r="KWU723" s="259"/>
      <c r="KWV723" s="394"/>
      <c r="KWW723" s="394"/>
      <c r="KWX723" s="270"/>
      <c r="KWY723" s="263"/>
      <c r="KWZ723" s="271"/>
      <c r="KXA723" s="271"/>
      <c r="KXB723" s="271"/>
      <c r="KXC723" s="271"/>
      <c r="KXD723" s="271"/>
      <c r="KXE723" s="395"/>
      <c r="KXF723" s="259"/>
      <c r="KXG723" s="259"/>
      <c r="KXH723" s="394"/>
      <c r="KXI723" s="394"/>
      <c r="KXJ723" s="270"/>
      <c r="KXK723" s="263"/>
      <c r="KXL723" s="271"/>
      <c r="KXM723" s="271"/>
      <c r="KXN723" s="271"/>
      <c r="KXO723" s="271"/>
      <c r="KXP723" s="271"/>
      <c r="KXQ723" s="395"/>
      <c r="KXR723" s="259"/>
      <c r="KXS723" s="259"/>
      <c r="KXT723" s="394"/>
      <c r="KXU723" s="394"/>
      <c r="KXV723" s="270"/>
      <c r="KXW723" s="263"/>
      <c r="KXX723" s="271"/>
      <c r="KXY723" s="271"/>
      <c r="KXZ723" s="271"/>
      <c r="KYA723" s="271"/>
      <c r="KYB723" s="271"/>
      <c r="KYC723" s="395"/>
      <c r="KYD723" s="259"/>
      <c r="KYE723" s="259"/>
      <c r="KYF723" s="394"/>
      <c r="KYG723" s="394"/>
      <c r="KYH723" s="270"/>
      <c r="KYI723" s="263"/>
      <c r="KYJ723" s="271"/>
      <c r="KYK723" s="271"/>
      <c r="KYL723" s="271"/>
      <c r="KYM723" s="271"/>
      <c r="KYN723" s="271"/>
      <c r="KYO723" s="395"/>
      <c r="KYP723" s="259"/>
      <c r="KYQ723" s="259"/>
      <c r="KYR723" s="394"/>
      <c r="KYS723" s="394"/>
      <c r="KYT723" s="270"/>
      <c r="KYU723" s="263"/>
      <c r="KYV723" s="271"/>
      <c r="KYW723" s="271"/>
      <c r="KYX723" s="271"/>
      <c r="KYY723" s="271"/>
      <c r="KYZ723" s="271"/>
      <c r="KZA723" s="395"/>
      <c r="KZB723" s="259"/>
      <c r="KZC723" s="259"/>
      <c r="KZD723" s="394"/>
      <c r="KZE723" s="394"/>
      <c r="KZF723" s="270"/>
      <c r="KZG723" s="263"/>
      <c r="KZH723" s="271"/>
      <c r="KZI723" s="271"/>
      <c r="KZJ723" s="271"/>
      <c r="KZK723" s="271"/>
      <c r="KZL723" s="271"/>
      <c r="KZM723" s="395"/>
      <c r="KZN723" s="259"/>
      <c r="KZO723" s="259"/>
      <c r="KZP723" s="394"/>
      <c r="KZQ723" s="394"/>
      <c r="KZR723" s="270"/>
      <c r="KZS723" s="263"/>
      <c r="KZT723" s="271"/>
      <c r="KZU723" s="271"/>
      <c r="KZV723" s="271"/>
      <c r="KZW723" s="271"/>
      <c r="KZX723" s="271"/>
      <c r="KZY723" s="395"/>
      <c r="KZZ723" s="259"/>
      <c r="LAA723" s="259"/>
      <c r="LAB723" s="394"/>
      <c r="LAC723" s="394"/>
      <c r="LAD723" s="270"/>
      <c r="LAE723" s="263"/>
      <c r="LAF723" s="271"/>
      <c r="LAG723" s="271"/>
      <c r="LAH723" s="271"/>
      <c r="LAI723" s="271"/>
      <c r="LAJ723" s="271"/>
      <c r="LAK723" s="395"/>
      <c r="LAL723" s="259"/>
      <c r="LAM723" s="259"/>
      <c r="LAN723" s="394"/>
      <c r="LAO723" s="394"/>
      <c r="LAP723" s="270"/>
      <c r="LAQ723" s="263"/>
      <c r="LAR723" s="271"/>
      <c r="LAS723" s="271"/>
      <c r="LAT723" s="271"/>
      <c r="LAU723" s="271"/>
      <c r="LAV723" s="271"/>
      <c r="LAW723" s="395"/>
      <c r="LAX723" s="259"/>
      <c r="LAY723" s="259"/>
      <c r="LAZ723" s="394"/>
      <c r="LBA723" s="394"/>
      <c r="LBB723" s="270"/>
      <c r="LBC723" s="263"/>
      <c r="LBD723" s="271"/>
      <c r="LBE723" s="271"/>
      <c r="LBF723" s="271"/>
      <c r="LBG723" s="271"/>
      <c r="LBH723" s="271"/>
      <c r="LBI723" s="395"/>
      <c r="LBJ723" s="259"/>
      <c r="LBK723" s="259"/>
      <c r="LBL723" s="394"/>
      <c r="LBM723" s="394"/>
      <c r="LBN723" s="270"/>
      <c r="LBO723" s="263"/>
      <c r="LBP723" s="271"/>
      <c r="LBQ723" s="271"/>
      <c r="LBR723" s="271"/>
      <c r="LBS723" s="271"/>
      <c r="LBT723" s="271"/>
      <c r="LBU723" s="395"/>
      <c r="LBV723" s="259"/>
      <c r="LBW723" s="259"/>
      <c r="LBX723" s="394"/>
      <c r="LBY723" s="394"/>
      <c r="LBZ723" s="270"/>
      <c r="LCA723" s="263"/>
      <c r="LCB723" s="271"/>
      <c r="LCC723" s="271"/>
      <c r="LCD723" s="271"/>
      <c r="LCE723" s="271"/>
      <c r="LCF723" s="271"/>
      <c r="LCG723" s="395"/>
      <c r="LCH723" s="259"/>
      <c r="LCI723" s="259"/>
      <c r="LCJ723" s="394"/>
      <c r="LCK723" s="394"/>
      <c r="LCL723" s="270"/>
      <c r="LCM723" s="263"/>
      <c r="LCN723" s="271"/>
      <c r="LCO723" s="271"/>
      <c r="LCP723" s="271"/>
      <c r="LCQ723" s="271"/>
      <c r="LCR723" s="271"/>
      <c r="LCS723" s="395"/>
      <c r="LCT723" s="259"/>
      <c r="LCU723" s="259"/>
      <c r="LCV723" s="394"/>
      <c r="LCW723" s="394"/>
      <c r="LCX723" s="270"/>
      <c r="LCY723" s="263"/>
      <c r="LCZ723" s="271"/>
      <c r="LDA723" s="271"/>
      <c r="LDB723" s="271"/>
      <c r="LDC723" s="271"/>
      <c r="LDD723" s="271"/>
      <c r="LDE723" s="395"/>
      <c r="LDF723" s="259"/>
      <c r="LDG723" s="259"/>
      <c r="LDH723" s="394"/>
      <c r="LDI723" s="394"/>
      <c r="LDJ723" s="270"/>
      <c r="LDK723" s="263"/>
      <c r="LDL723" s="271"/>
      <c r="LDM723" s="271"/>
      <c r="LDN723" s="271"/>
      <c r="LDO723" s="271"/>
      <c r="LDP723" s="271"/>
      <c r="LDQ723" s="395"/>
      <c r="LDR723" s="259"/>
      <c r="LDS723" s="259"/>
      <c r="LDT723" s="394"/>
      <c r="LDU723" s="394"/>
      <c r="LDV723" s="270"/>
      <c r="LDW723" s="263"/>
      <c r="LDX723" s="271"/>
      <c r="LDY723" s="271"/>
      <c r="LDZ723" s="271"/>
      <c r="LEA723" s="271"/>
      <c r="LEB723" s="271"/>
      <c r="LEC723" s="395"/>
      <c r="LED723" s="259"/>
      <c r="LEE723" s="259"/>
      <c r="LEF723" s="394"/>
      <c r="LEG723" s="394"/>
      <c r="LEH723" s="270"/>
      <c r="LEI723" s="263"/>
      <c r="LEJ723" s="271"/>
      <c r="LEK723" s="271"/>
      <c r="LEL723" s="271"/>
      <c r="LEM723" s="271"/>
      <c r="LEN723" s="271"/>
      <c r="LEO723" s="395"/>
      <c r="LEP723" s="259"/>
      <c r="LEQ723" s="259"/>
      <c r="LER723" s="394"/>
      <c r="LES723" s="394"/>
      <c r="LET723" s="270"/>
      <c r="LEU723" s="263"/>
      <c r="LEV723" s="271"/>
      <c r="LEW723" s="271"/>
      <c r="LEX723" s="271"/>
      <c r="LEY723" s="271"/>
      <c r="LEZ723" s="271"/>
      <c r="LFA723" s="395"/>
      <c r="LFB723" s="259"/>
      <c r="LFC723" s="259"/>
      <c r="LFD723" s="394"/>
      <c r="LFE723" s="394"/>
      <c r="LFF723" s="270"/>
      <c r="LFG723" s="263"/>
      <c r="LFH723" s="271"/>
      <c r="LFI723" s="271"/>
      <c r="LFJ723" s="271"/>
      <c r="LFK723" s="271"/>
      <c r="LFL723" s="271"/>
      <c r="LFM723" s="395"/>
      <c r="LFN723" s="259"/>
      <c r="LFO723" s="259"/>
      <c r="LFP723" s="394"/>
      <c r="LFQ723" s="394"/>
      <c r="LFR723" s="270"/>
      <c r="LFS723" s="263"/>
      <c r="LFT723" s="271"/>
      <c r="LFU723" s="271"/>
      <c r="LFV723" s="271"/>
      <c r="LFW723" s="271"/>
      <c r="LFX723" s="271"/>
      <c r="LFY723" s="395"/>
      <c r="LFZ723" s="259"/>
      <c r="LGA723" s="259"/>
      <c r="LGB723" s="394"/>
      <c r="LGC723" s="394"/>
      <c r="LGD723" s="270"/>
      <c r="LGE723" s="263"/>
      <c r="LGF723" s="271"/>
      <c r="LGG723" s="271"/>
      <c r="LGH723" s="271"/>
      <c r="LGI723" s="271"/>
      <c r="LGJ723" s="271"/>
      <c r="LGK723" s="395"/>
      <c r="LGL723" s="259"/>
      <c r="LGM723" s="259"/>
      <c r="LGN723" s="394"/>
      <c r="LGO723" s="394"/>
      <c r="LGP723" s="270"/>
      <c r="LGQ723" s="263"/>
      <c r="LGR723" s="271"/>
      <c r="LGS723" s="271"/>
      <c r="LGT723" s="271"/>
      <c r="LGU723" s="271"/>
      <c r="LGV723" s="271"/>
      <c r="LGW723" s="395"/>
      <c r="LGX723" s="259"/>
      <c r="LGY723" s="259"/>
      <c r="LGZ723" s="394"/>
      <c r="LHA723" s="394"/>
      <c r="LHB723" s="270"/>
      <c r="LHC723" s="263"/>
      <c r="LHD723" s="271"/>
      <c r="LHE723" s="271"/>
      <c r="LHF723" s="271"/>
      <c r="LHG723" s="271"/>
      <c r="LHH723" s="271"/>
      <c r="LHI723" s="395"/>
      <c r="LHJ723" s="259"/>
      <c r="LHK723" s="259"/>
      <c r="LHL723" s="394"/>
      <c r="LHM723" s="394"/>
      <c r="LHN723" s="270"/>
      <c r="LHO723" s="263"/>
      <c r="LHP723" s="271"/>
      <c r="LHQ723" s="271"/>
      <c r="LHR723" s="271"/>
      <c r="LHS723" s="271"/>
      <c r="LHT723" s="271"/>
      <c r="LHU723" s="395"/>
      <c r="LHV723" s="259"/>
      <c r="LHW723" s="259"/>
      <c r="LHX723" s="394"/>
      <c r="LHY723" s="394"/>
      <c r="LHZ723" s="270"/>
      <c r="LIA723" s="263"/>
      <c r="LIB723" s="271"/>
      <c r="LIC723" s="271"/>
      <c r="LID723" s="271"/>
      <c r="LIE723" s="271"/>
      <c r="LIF723" s="271"/>
      <c r="LIG723" s="395"/>
      <c r="LIH723" s="259"/>
      <c r="LII723" s="259"/>
      <c r="LIJ723" s="394"/>
      <c r="LIK723" s="394"/>
      <c r="LIL723" s="270"/>
      <c r="LIM723" s="263"/>
      <c r="LIN723" s="271"/>
      <c r="LIO723" s="271"/>
      <c r="LIP723" s="271"/>
      <c r="LIQ723" s="271"/>
      <c r="LIR723" s="271"/>
      <c r="LIS723" s="395"/>
      <c r="LIT723" s="259"/>
      <c r="LIU723" s="259"/>
      <c r="LIV723" s="394"/>
      <c r="LIW723" s="394"/>
      <c r="LIX723" s="270"/>
      <c r="LIY723" s="263"/>
      <c r="LIZ723" s="271"/>
      <c r="LJA723" s="271"/>
      <c r="LJB723" s="271"/>
      <c r="LJC723" s="271"/>
      <c r="LJD723" s="271"/>
      <c r="LJE723" s="395"/>
      <c r="LJF723" s="259"/>
      <c r="LJG723" s="259"/>
      <c r="LJH723" s="394"/>
      <c r="LJI723" s="394"/>
      <c r="LJJ723" s="270"/>
      <c r="LJK723" s="263"/>
      <c r="LJL723" s="271"/>
      <c r="LJM723" s="271"/>
      <c r="LJN723" s="271"/>
      <c r="LJO723" s="271"/>
      <c r="LJP723" s="271"/>
      <c r="LJQ723" s="395"/>
      <c r="LJR723" s="259"/>
      <c r="LJS723" s="259"/>
      <c r="LJT723" s="394"/>
      <c r="LJU723" s="394"/>
      <c r="LJV723" s="270"/>
      <c r="LJW723" s="263"/>
      <c r="LJX723" s="271"/>
      <c r="LJY723" s="271"/>
      <c r="LJZ723" s="271"/>
      <c r="LKA723" s="271"/>
      <c r="LKB723" s="271"/>
      <c r="LKC723" s="395"/>
      <c r="LKD723" s="259"/>
      <c r="LKE723" s="259"/>
      <c r="LKF723" s="394"/>
      <c r="LKG723" s="394"/>
      <c r="LKH723" s="270"/>
      <c r="LKI723" s="263"/>
      <c r="LKJ723" s="271"/>
      <c r="LKK723" s="271"/>
      <c r="LKL723" s="271"/>
      <c r="LKM723" s="271"/>
      <c r="LKN723" s="271"/>
      <c r="LKO723" s="395"/>
      <c r="LKP723" s="259"/>
      <c r="LKQ723" s="259"/>
      <c r="LKR723" s="394"/>
      <c r="LKS723" s="394"/>
      <c r="LKT723" s="270"/>
      <c r="LKU723" s="263"/>
      <c r="LKV723" s="271"/>
      <c r="LKW723" s="271"/>
      <c r="LKX723" s="271"/>
      <c r="LKY723" s="271"/>
      <c r="LKZ723" s="271"/>
      <c r="LLA723" s="395"/>
      <c r="LLB723" s="259"/>
      <c r="LLC723" s="259"/>
      <c r="LLD723" s="394"/>
      <c r="LLE723" s="394"/>
      <c r="LLF723" s="270"/>
      <c r="LLG723" s="263"/>
      <c r="LLH723" s="271"/>
      <c r="LLI723" s="271"/>
      <c r="LLJ723" s="271"/>
      <c r="LLK723" s="271"/>
      <c r="LLL723" s="271"/>
      <c r="LLM723" s="395"/>
      <c r="LLN723" s="259"/>
      <c r="LLO723" s="259"/>
      <c r="LLP723" s="394"/>
      <c r="LLQ723" s="394"/>
      <c r="LLR723" s="270"/>
      <c r="LLS723" s="263"/>
      <c r="LLT723" s="271"/>
      <c r="LLU723" s="271"/>
      <c r="LLV723" s="271"/>
      <c r="LLW723" s="271"/>
      <c r="LLX723" s="271"/>
      <c r="LLY723" s="395"/>
      <c r="LLZ723" s="259"/>
      <c r="LMA723" s="259"/>
      <c r="LMB723" s="394"/>
      <c r="LMC723" s="394"/>
      <c r="LMD723" s="270"/>
      <c r="LME723" s="263"/>
      <c r="LMF723" s="271"/>
      <c r="LMG723" s="271"/>
      <c r="LMH723" s="271"/>
      <c r="LMI723" s="271"/>
      <c r="LMJ723" s="271"/>
      <c r="LMK723" s="395"/>
      <c r="LML723" s="259"/>
      <c r="LMM723" s="259"/>
      <c r="LMN723" s="394"/>
      <c r="LMO723" s="394"/>
      <c r="LMP723" s="270"/>
      <c r="LMQ723" s="263"/>
      <c r="LMR723" s="271"/>
      <c r="LMS723" s="271"/>
      <c r="LMT723" s="271"/>
      <c r="LMU723" s="271"/>
      <c r="LMV723" s="271"/>
      <c r="LMW723" s="395"/>
      <c r="LMX723" s="259"/>
      <c r="LMY723" s="259"/>
      <c r="LMZ723" s="394"/>
      <c r="LNA723" s="394"/>
      <c r="LNB723" s="270"/>
      <c r="LNC723" s="263"/>
      <c r="LND723" s="271"/>
      <c r="LNE723" s="271"/>
      <c r="LNF723" s="271"/>
      <c r="LNG723" s="271"/>
      <c r="LNH723" s="271"/>
      <c r="LNI723" s="395"/>
      <c r="LNJ723" s="259"/>
      <c r="LNK723" s="259"/>
      <c r="LNL723" s="394"/>
      <c r="LNM723" s="394"/>
      <c r="LNN723" s="270"/>
      <c r="LNO723" s="263"/>
      <c r="LNP723" s="271"/>
      <c r="LNQ723" s="271"/>
      <c r="LNR723" s="271"/>
      <c r="LNS723" s="271"/>
      <c r="LNT723" s="271"/>
      <c r="LNU723" s="395"/>
      <c r="LNV723" s="259"/>
      <c r="LNW723" s="259"/>
      <c r="LNX723" s="394"/>
      <c r="LNY723" s="394"/>
      <c r="LNZ723" s="270"/>
      <c r="LOA723" s="263"/>
      <c r="LOB723" s="271"/>
      <c r="LOC723" s="271"/>
      <c r="LOD723" s="271"/>
      <c r="LOE723" s="271"/>
      <c r="LOF723" s="271"/>
      <c r="LOG723" s="395"/>
      <c r="LOH723" s="259"/>
      <c r="LOI723" s="259"/>
      <c r="LOJ723" s="394"/>
      <c r="LOK723" s="394"/>
      <c r="LOL723" s="270"/>
      <c r="LOM723" s="263"/>
      <c r="LON723" s="271"/>
      <c r="LOO723" s="271"/>
      <c r="LOP723" s="271"/>
      <c r="LOQ723" s="271"/>
      <c r="LOR723" s="271"/>
      <c r="LOS723" s="395"/>
      <c r="LOT723" s="259"/>
      <c r="LOU723" s="259"/>
      <c r="LOV723" s="394"/>
      <c r="LOW723" s="394"/>
      <c r="LOX723" s="270"/>
      <c r="LOY723" s="263"/>
      <c r="LOZ723" s="271"/>
      <c r="LPA723" s="271"/>
      <c r="LPB723" s="271"/>
      <c r="LPC723" s="271"/>
      <c r="LPD723" s="271"/>
      <c r="LPE723" s="395"/>
      <c r="LPF723" s="259"/>
      <c r="LPG723" s="259"/>
      <c r="LPH723" s="394"/>
      <c r="LPI723" s="394"/>
      <c r="LPJ723" s="270"/>
      <c r="LPK723" s="263"/>
      <c r="LPL723" s="271"/>
      <c r="LPM723" s="271"/>
      <c r="LPN723" s="271"/>
      <c r="LPO723" s="271"/>
      <c r="LPP723" s="271"/>
      <c r="LPQ723" s="395"/>
      <c r="LPR723" s="259"/>
      <c r="LPS723" s="259"/>
      <c r="LPT723" s="394"/>
      <c r="LPU723" s="394"/>
      <c r="LPV723" s="270"/>
      <c r="LPW723" s="263"/>
      <c r="LPX723" s="271"/>
      <c r="LPY723" s="271"/>
      <c r="LPZ723" s="271"/>
      <c r="LQA723" s="271"/>
      <c r="LQB723" s="271"/>
      <c r="LQC723" s="395"/>
      <c r="LQD723" s="259"/>
      <c r="LQE723" s="259"/>
      <c r="LQF723" s="394"/>
      <c r="LQG723" s="394"/>
      <c r="LQH723" s="270"/>
      <c r="LQI723" s="263"/>
      <c r="LQJ723" s="271"/>
      <c r="LQK723" s="271"/>
      <c r="LQL723" s="271"/>
      <c r="LQM723" s="271"/>
      <c r="LQN723" s="271"/>
      <c r="LQO723" s="395"/>
      <c r="LQP723" s="259"/>
      <c r="LQQ723" s="259"/>
      <c r="LQR723" s="394"/>
      <c r="LQS723" s="394"/>
      <c r="LQT723" s="270"/>
      <c r="LQU723" s="263"/>
      <c r="LQV723" s="271"/>
      <c r="LQW723" s="271"/>
      <c r="LQX723" s="271"/>
      <c r="LQY723" s="271"/>
      <c r="LQZ723" s="271"/>
      <c r="LRA723" s="395"/>
      <c r="LRB723" s="259"/>
      <c r="LRC723" s="259"/>
      <c r="LRD723" s="394"/>
      <c r="LRE723" s="394"/>
      <c r="LRF723" s="270"/>
      <c r="LRG723" s="263"/>
      <c r="LRH723" s="271"/>
      <c r="LRI723" s="271"/>
      <c r="LRJ723" s="271"/>
      <c r="LRK723" s="271"/>
      <c r="LRL723" s="271"/>
      <c r="LRM723" s="395"/>
      <c r="LRN723" s="259"/>
      <c r="LRO723" s="259"/>
      <c r="LRP723" s="394"/>
      <c r="LRQ723" s="394"/>
      <c r="LRR723" s="270"/>
      <c r="LRS723" s="263"/>
      <c r="LRT723" s="271"/>
      <c r="LRU723" s="271"/>
      <c r="LRV723" s="271"/>
      <c r="LRW723" s="271"/>
      <c r="LRX723" s="271"/>
      <c r="LRY723" s="395"/>
      <c r="LRZ723" s="259"/>
      <c r="LSA723" s="259"/>
      <c r="LSB723" s="394"/>
      <c r="LSC723" s="394"/>
      <c r="LSD723" s="270"/>
      <c r="LSE723" s="263"/>
      <c r="LSF723" s="271"/>
      <c r="LSG723" s="271"/>
      <c r="LSH723" s="271"/>
      <c r="LSI723" s="271"/>
      <c r="LSJ723" s="271"/>
      <c r="LSK723" s="395"/>
      <c r="LSL723" s="259"/>
      <c r="LSM723" s="259"/>
      <c r="LSN723" s="394"/>
      <c r="LSO723" s="394"/>
      <c r="LSP723" s="270"/>
      <c r="LSQ723" s="263"/>
      <c r="LSR723" s="271"/>
      <c r="LSS723" s="271"/>
      <c r="LST723" s="271"/>
      <c r="LSU723" s="271"/>
      <c r="LSV723" s="271"/>
      <c r="LSW723" s="395"/>
      <c r="LSX723" s="259"/>
      <c r="LSY723" s="259"/>
      <c r="LSZ723" s="394"/>
      <c r="LTA723" s="394"/>
      <c r="LTB723" s="270"/>
      <c r="LTC723" s="263"/>
      <c r="LTD723" s="271"/>
      <c r="LTE723" s="271"/>
      <c r="LTF723" s="271"/>
      <c r="LTG723" s="271"/>
      <c r="LTH723" s="271"/>
      <c r="LTI723" s="395"/>
      <c r="LTJ723" s="259"/>
      <c r="LTK723" s="259"/>
      <c r="LTL723" s="394"/>
      <c r="LTM723" s="394"/>
      <c r="LTN723" s="270"/>
      <c r="LTO723" s="263"/>
      <c r="LTP723" s="271"/>
      <c r="LTQ723" s="271"/>
      <c r="LTR723" s="271"/>
      <c r="LTS723" s="271"/>
      <c r="LTT723" s="271"/>
      <c r="LTU723" s="395"/>
      <c r="LTV723" s="259"/>
      <c r="LTW723" s="259"/>
      <c r="LTX723" s="394"/>
      <c r="LTY723" s="394"/>
      <c r="LTZ723" s="270"/>
      <c r="LUA723" s="263"/>
      <c r="LUB723" s="271"/>
      <c r="LUC723" s="271"/>
      <c r="LUD723" s="271"/>
      <c r="LUE723" s="271"/>
      <c r="LUF723" s="271"/>
      <c r="LUG723" s="395"/>
      <c r="LUH723" s="259"/>
      <c r="LUI723" s="259"/>
      <c r="LUJ723" s="394"/>
      <c r="LUK723" s="394"/>
      <c r="LUL723" s="270"/>
      <c r="LUM723" s="263"/>
      <c r="LUN723" s="271"/>
      <c r="LUO723" s="271"/>
      <c r="LUP723" s="271"/>
      <c r="LUQ723" s="271"/>
      <c r="LUR723" s="271"/>
      <c r="LUS723" s="395"/>
      <c r="LUT723" s="259"/>
      <c r="LUU723" s="259"/>
      <c r="LUV723" s="394"/>
      <c r="LUW723" s="394"/>
      <c r="LUX723" s="270"/>
      <c r="LUY723" s="263"/>
      <c r="LUZ723" s="271"/>
      <c r="LVA723" s="271"/>
      <c r="LVB723" s="271"/>
      <c r="LVC723" s="271"/>
      <c r="LVD723" s="271"/>
      <c r="LVE723" s="395"/>
      <c r="LVF723" s="259"/>
      <c r="LVG723" s="259"/>
      <c r="LVH723" s="394"/>
      <c r="LVI723" s="394"/>
      <c r="LVJ723" s="270"/>
      <c r="LVK723" s="263"/>
      <c r="LVL723" s="271"/>
      <c r="LVM723" s="271"/>
      <c r="LVN723" s="271"/>
      <c r="LVO723" s="271"/>
      <c r="LVP723" s="271"/>
      <c r="LVQ723" s="395"/>
      <c r="LVR723" s="259"/>
      <c r="LVS723" s="259"/>
      <c r="LVT723" s="394"/>
      <c r="LVU723" s="394"/>
      <c r="LVV723" s="270"/>
      <c r="LVW723" s="263"/>
      <c r="LVX723" s="271"/>
      <c r="LVY723" s="271"/>
      <c r="LVZ723" s="271"/>
      <c r="LWA723" s="271"/>
      <c r="LWB723" s="271"/>
      <c r="LWC723" s="395"/>
      <c r="LWD723" s="259"/>
      <c r="LWE723" s="259"/>
      <c r="LWF723" s="394"/>
      <c r="LWG723" s="394"/>
      <c r="LWH723" s="270"/>
      <c r="LWI723" s="263"/>
      <c r="LWJ723" s="271"/>
      <c r="LWK723" s="271"/>
      <c r="LWL723" s="271"/>
      <c r="LWM723" s="271"/>
      <c r="LWN723" s="271"/>
      <c r="LWO723" s="395"/>
      <c r="LWP723" s="259"/>
      <c r="LWQ723" s="259"/>
      <c r="LWR723" s="394"/>
      <c r="LWS723" s="394"/>
      <c r="LWT723" s="270"/>
      <c r="LWU723" s="263"/>
      <c r="LWV723" s="271"/>
      <c r="LWW723" s="271"/>
      <c r="LWX723" s="271"/>
      <c r="LWY723" s="271"/>
      <c r="LWZ723" s="271"/>
      <c r="LXA723" s="395"/>
      <c r="LXB723" s="259"/>
      <c r="LXC723" s="259"/>
      <c r="LXD723" s="394"/>
      <c r="LXE723" s="394"/>
      <c r="LXF723" s="270"/>
      <c r="LXG723" s="263"/>
      <c r="LXH723" s="271"/>
      <c r="LXI723" s="271"/>
      <c r="LXJ723" s="271"/>
      <c r="LXK723" s="271"/>
      <c r="LXL723" s="271"/>
      <c r="LXM723" s="395"/>
      <c r="LXN723" s="259"/>
      <c r="LXO723" s="259"/>
      <c r="LXP723" s="394"/>
      <c r="LXQ723" s="394"/>
      <c r="LXR723" s="270"/>
      <c r="LXS723" s="263"/>
      <c r="LXT723" s="271"/>
      <c r="LXU723" s="271"/>
      <c r="LXV723" s="271"/>
      <c r="LXW723" s="271"/>
      <c r="LXX723" s="271"/>
      <c r="LXY723" s="395"/>
      <c r="LXZ723" s="259"/>
      <c r="LYA723" s="259"/>
      <c r="LYB723" s="394"/>
      <c r="LYC723" s="394"/>
      <c r="LYD723" s="270"/>
      <c r="LYE723" s="263"/>
      <c r="LYF723" s="271"/>
      <c r="LYG723" s="271"/>
      <c r="LYH723" s="271"/>
      <c r="LYI723" s="271"/>
      <c r="LYJ723" s="271"/>
      <c r="LYK723" s="395"/>
      <c r="LYL723" s="259"/>
      <c r="LYM723" s="259"/>
      <c r="LYN723" s="394"/>
      <c r="LYO723" s="394"/>
      <c r="LYP723" s="270"/>
      <c r="LYQ723" s="263"/>
      <c r="LYR723" s="271"/>
      <c r="LYS723" s="271"/>
      <c r="LYT723" s="271"/>
      <c r="LYU723" s="271"/>
      <c r="LYV723" s="271"/>
      <c r="LYW723" s="395"/>
      <c r="LYX723" s="259"/>
      <c r="LYY723" s="259"/>
      <c r="LYZ723" s="394"/>
      <c r="LZA723" s="394"/>
      <c r="LZB723" s="270"/>
      <c r="LZC723" s="263"/>
      <c r="LZD723" s="271"/>
      <c r="LZE723" s="271"/>
      <c r="LZF723" s="271"/>
      <c r="LZG723" s="271"/>
      <c r="LZH723" s="271"/>
      <c r="LZI723" s="395"/>
      <c r="LZJ723" s="259"/>
      <c r="LZK723" s="259"/>
      <c r="LZL723" s="394"/>
      <c r="LZM723" s="394"/>
      <c r="LZN723" s="270"/>
      <c r="LZO723" s="263"/>
      <c r="LZP723" s="271"/>
      <c r="LZQ723" s="271"/>
      <c r="LZR723" s="271"/>
      <c r="LZS723" s="271"/>
      <c r="LZT723" s="271"/>
      <c r="LZU723" s="395"/>
      <c r="LZV723" s="259"/>
      <c r="LZW723" s="259"/>
      <c r="LZX723" s="394"/>
      <c r="LZY723" s="394"/>
      <c r="LZZ723" s="270"/>
      <c r="MAA723" s="263"/>
      <c r="MAB723" s="271"/>
      <c r="MAC723" s="271"/>
      <c r="MAD723" s="271"/>
      <c r="MAE723" s="271"/>
      <c r="MAF723" s="271"/>
      <c r="MAG723" s="395"/>
      <c r="MAH723" s="259"/>
      <c r="MAI723" s="259"/>
      <c r="MAJ723" s="394"/>
      <c r="MAK723" s="394"/>
      <c r="MAL723" s="270"/>
      <c r="MAM723" s="263"/>
      <c r="MAN723" s="271"/>
      <c r="MAO723" s="271"/>
      <c r="MAP723" s="271"/>
      <c r="MAQ723" s="271"/>
      <c r="MAR723" s="271"/>
      <c r="MAS723" s="395"/>
      <c r="MAT723" s="259"/>
      <c r="MAU723" s="259"/>
      <c r="MAV723" s="394"/>
      <c r="MAW723" s="394"/>
      <c r="MAX723" s="270"/>
      <c r="MAY723" s="263"/>
      <c r="MAZ723" s="271"/>
      <c r="MBA723" s="271"/>
      <c r="MBB723" s="271"/>
      <c r="MBC723" s="271"/>
      <c r="MBD723" s="271"/>
      <c r="MBE723" s="395"/>
      <c r="MBF723" s="259"/>
      <c r="MBG723" s="259"/>
      <c r="MBH723" s="394"/>
      <c r="MBI723" s="394"/>
      <c r="MBJ723" s="270"/>
      <c r="MBK723" s="263"/>
      <c r="MBL723" s="271"/>
      <c r="MBM723" s="271"/>
      <c r="MBN723" s="271"/>
      <c r="MBO723" s="271"/>
      <c r="MBP723" s="271"/>
      <c r="MBQ723" s="395"/>
      <c r="MBR723" s="259"/>
      <c r="MBS723" s="259"/>
      <c r="MBT723" s="394"/>
      <c r="MBU723" s="394"/>
      <c r="MBV723" s="270"/>
      <c r="MBW723" s="263"/>
      <c r="MBX723" s="271"/>
      <c r="MBY723" s="271"/>
      <c r="MBZ723" s="271"/>
      <c r="MCA723" s="271"/>
      <c r="MCB723" s="271"/>
      <c r="MCC723" s="395"/>
      <c r="MCD723" s="259"/>
      <c r="MCE723" s="259"/>
      <c r="MCF723" s="394"/>
      <c r="MCG723" s="394"/>
      <c r="MCH723" s="270"/>
      <c r="MCI723" s="263"/>
      <c r="MCJ723" s="271"/>
      <c r="MCK723" s="271"/>
      <c r="MCL723" s="271"/>
      <c r="MCM723" s="271"/>
      <c r="MCN723" s="271"/>
      <c r="MCO723" s="395"/>
      <c r="MCP723" s="259"/>
      <c r="MCQ723" s="259"/>
      <c r="MCR723" s="394"/>
      <c r="MCS723" s="394"/>
      <c r="MCT723" s="270"/>
      <c r="MCU723" s="263"/>
      <c r="MCV723" s="271"/>
      <c r="MCW723" s="271"/>
      <c r="MCX723" s="271"/>
      <c r="MCY723" s="271"/>
      <c r="MCZ723" s="271"/>
      <c r="MDA723" s="395"/>
      <c r="MDB723" s="259"/>
      <c r="MDC723" s="259"/>
      <c r="MDD723" s="394"/>
      <c r="MDE723" s="394"/>
      <c r="MDF723" s="270"/>
      <c r="MDG723" s="263"/>
      <c r="MDH723" s="271"/>
      <c r="MDI723" s="271"/>
      <c r="MDJ723" s="271"/>
      <c r="MDK723" s="271"/>
      <c r="MDL723" s="271"/>
      <c r="MDM723" s="395"/>
      <c r="MDN723" s="259"/>
      <c r="MDO723" s="259"/>
      <c r="MDP723" s="394"/>
      <c r="MDQ723" s="394"/>
      <c r="MDR723" s="270"/>
      <c r="MDS723" s="263"/>
      <c r="MDT723" s="271"/>
      <c r="MDU723" s="271"/>
      <c r="MDV723" s="271"/>
      <c r="MDW723" s="271"/>
      <c r="MDX723" s="271"/>
      <c r="MDY723" s="395"/>
      <c r="MDZ723" s="259"/>
      <c r="MEA723" s="259"/>
      <c r="MEB723" s="394"/>
      <c r="MEC723" s="394"/>
      <c r="MED723" s="270"/>
      <c r="MEE723" s="263"/>
      <c r="MEF723" s="271"/>
      <c r="MEG723" s="271"/>
      <c r="MEH723" s="271"/>
      <c r="MEI723" s="271"/>
      <c r="MEJ723" s="271"/>
      <c r="MEK723" s="395"/>
      <c r="MEL723" s="259"/>
      <c r="MEM723" s="259"/>
      <c r="MEN723" s="394"/>
      <c r="MEO723" s="394"/>
      <c r="MEP723" s="270"/>
      <c r="MEQ723" s="263"/>
      <c r="MER723" s="271"/>
      <c r="MES723" s="271"/>
      <c r="MET723" s="271"/>
      <c r="MEU723" s="271"/>
      <c r="MEV723" s="271"/>
      <c r="MEW723" s="395"/>
      <c r="MEX723" s="259"/>
      <c r="MEY723" s="259"/>
      <c r="MEZ723" s="394"/>
      <c r="MFA723" s="394"/>
      <c r="MFB723" s="270"/>
      <c r="MFC723" s="263"/>
      <c r="MFD723" s="271"/>
      <c r="MFE723" s="271"/>
      <c r="MFF723" s="271"/>
      <c r="MFG723" s="271"/>
      <c r="MFH723" s="271"/>
      <c r="MFI723" s="395"/>
      <c r="MFJ723" s="259"/>
      <c r="MFK723" s="259"/>
      <c r="MFL723" s="394"/>
      <c r="MFM723" s="394"/>
      <c r="MFN723" s="270"/>
      <c r="MFO723" s="263"/>
      <c r="MFP723" s="271"/>
      <c r="MFQ723" s="271"/>
      <c r="MFR723" s="271"/>
      <c r="MFS723" s="271"/>
      <c r="MFT723" s="271"/>
      <c r="MFU723" s="395"/>
      <c r="MFV723" s="259"/>
      <c r="MFW723" s="259"/>
      <c r="MFX723" s="394"/>
      <c r="MFY723" s="394"/>
      <c r="MFZ723" s="270"/>
      <c r="MGA723" s="263"/>
      <c r="MGB723" s="271"/>
      <c r="MGC723" s="271"/>
      <c r="MGD723" s="271"/>
      <c r="MGE723" s="271"/>
      <c r="MGF723" s="271"/>
      <c r="MGG723" s="395"/>
      <c r="MGH723" s="259"/>
      <c r="MGI723" s="259"/>
      <c r="MGJ723" s="394"/>
      <c r="MGK723" s="394"/>
      <c r="MGL723" s="270"/>
      <c r="MGM723" s="263"/>
      <c r="MGN723" s="271"/>
      <c r="MGO723" s="271"/>
      <c r="MGP723" s="271"/>
      <c r="MGQ723" s="271"/>
      <c r="MGR723" s="271"/>
      <c r="MGS723" s="395"/>
      <c r="MGT723" s="259"/>
      <c r="MGU723" s="259"/>
      <c r="MGV723" s="394"/>
      <c r="MGW723" s="394"/>
      <c r="MGX723" s="270"/>
      <c r="MGY723" s="263"/>
      <c r="MGZ723" s="271"/>
      <c r="MHA723" s="271"/>
      <c r="MHB723" s="271"/>
      <c r="MHC723" s="271"/>
      <c r="MHD723" s="271"/>
      <c r="MHE723" s="395"/>
      <c r="MHF723" s="259"/>
      <c r="MHG723" s="259"/>
      <c r="MHH723" s="394"/>
      <c r="MHI723" s="394"/>
      <c r="MHJ723" s="270"/>
      <c r="MHK723" s="263"/>
      <c r="MHL723" s="271"/>
      <c r="MHM723" s="271"/>
      <c r="MHN723" s="271"/>
      <c r="MHO723" s="271"/>
      <c r="MHP723" s="271"/>
      <c r="MHQ723" s="395"/>
      <c r="MHR723" s="259"/>
      <c r="MHS723" s="259"/>
      <c r="MHT723" s="394"/>
      <c r="MHU723" s="394"/>
      <c r="MHV723" s="270"/>
      <c r="MHW723" s="263"/>
      <c r="MHX723" s="271"/>
      <c r="MHY723" s="271"/>
      <c r="MHZ723" s="271"/>
      <c r="MIA723" s="271"/>
      <c r="MIB723" s="271"/>
      <c r="MIC723" s="395"/>
      <c r="MID723" s="259"/>
      <c r="MIE723" s="259"/>
      <c r="MIF723" s="394"/>
      <c r="MIG723" s="394"/>
      <c r="MIH723" s="270"/>
      <c r="MII723" s="263"/>
      <c r="MIJ723" s="271"/>
      <c r="MIK723" s="271"/>
      <c r="MIL723" s="271"/>
      <c r="MIM723" s="271"/>
      <c r="MIN723" s="271"/>
      <c r="MIO723" s="395"/>
      <c r="MIP723" s="259"/>
      <c r="MIQ723" s="259"/>
      <c r="MIR723" s="394"/>
      <c r="MIS723" s="394"/>
      <c r="MIT723" s="270"/>
      <c r="MIU723" s="263"/>
      <c r="MIV723" s="271"/>
      <c r="MIW723" s="271"/>
      <c r="MIX723" s="271"/>
      <c r="MIY723" s="271"/>
      <c r="MIZ723" s="271"/>
      <c r="MJA723" s="395"/>
      <c r="MJB723" s="259"/>
      <c r="MJC723" s="259"/>
      <c r="MJD723" s="394"/>
      <c r="MJE723" s="394"/>
      <c r="MJF723" s="270"/>
      <c r="MJG723" s="263"/>
      <c r="MJH723" s="271"/>
      <c r="MJI723" s="271"/>
      <c r="MJJ723" s="271"/>
      <c r="MJK723" s="271"/>
      <c r="MJL723" s="271"/>
      <c r="MJM723" s="395"/>
      <c r="MJN723" s="259"/>
      <c r="MJO723" s="259"/>
      <c r="MJP723" s="394"/>
      <c r="MJQ723" s="394"/>
      <c r="MJR723" s="270"/>
      <c r="MJS723" s="263"/>
      <c r="MJT723" s="271"/>
      <c r="MJU723" s="271"/>
      <c r="MJV723" s="271"/>
      <c r="MJW723" s="271"/>
      <c r="MJX723" s="271"/>
      <c r="MJY723" s="395"/>
      <c r="MJZ723" s="259"/>
      <c r="MKA723" s="259"/>
      <c r="MKB723" s="394"/>
      <c r="MKC723" s="394"/>
      <c r="MKD723" s="270"/>
      <c r="MKE723" s="263"/>
      <c r="MKF723" s="271"/>
      <c r="MKG723" s="271"/>
      <c r="MKH723" s="271"/>
      <c r="MKI723" s="271"/>
      <c r="MKJ723" s="271"/>
      <c r="MKK723" s="395"/>
      <c r="MKL723" s="259"/>
      <c r="MKM723" s="259"/>
      <c r="MKN723" s="394"/>
      <c r="MKO723" s="394"/>
      <c r="MKP723" s="270"/>
      <c r="MKQ723" s="263"/>
      <c r="MKR723" s="271"/>
      <c r="MKS723" s="271"/>
      <c r="MKT723" s="271"/>
      <c r="MKU723" s="271"/>
      <c r="MKV723" s="271"/>
      <c r="MKW723" s="395"/>
      <c r="MKX723" s="259"/>
      <c r="MKY723" s="259"/>
      <c r="MKZ723" s="394"/>
      <c r="MLA723" s="394"/>
      <c r="MLB723" s="270"/>
      <c r="MLC723" s="263"/>
      <c r="MLD723" s="271"/>
      <c r="MLE723" s="271"/>
      <c r="MLF723" s="271"/>
      <c r="MLG723" s="271"/>
      <c r="MLH723" s="271"/>
      <c r="MLI723" s="395"/>
      <c r="MLJ723" s="259"/>
      <c r="MLK723" s="259"/>
      <c r="MLL723" s="394"/>
      <c r="MLM723" s="394"/>
      <c r="MLN723" s="270"/>
      <c r="MLO723" s="263"/>
      <c r="MLP723" s="271"/>
      <c r="MLQ723" s="271"/>
      <c r="MLR723" s="271"/>
      <c r="MLS723" s="271"/>
      <c r="MLT723" s="271"/>
      <c r="MLU723" s="395"/>
      <c r="MLV723" s="259"/>
      <c r="MLW723" s="259"/>
      <c r="MLX723" s="394"/>
      <c r="MLY723" s="394"/>
      <c r="MLZ723" s="270"/>
      <c r="MMA723" s="263"/>
      <c r="MMB723" s="271"/>
      <c r="MMC723" s="271"/>
      <c r="MMD723" s="271"/>
      <c r="MME723" s="271"/>
      <c r="MMF723" s="271"/>
      <c r="MMG723" s="395"/>
      <c r="MMH723" s="259"/>
      <c r="MMI723" s="259"/>
      <c r="MMJ723" s="394"/>
      <c r="MMK723" s="394"/>
      <c r="MML723" s="270"/>
      <c r="MMM723" s="263"/>
      <c r="MMN723" s="271"/>
      <c r="MMO723" s="271"/>
      <c r="MMP723" s="271"/>
      <c r="MMQ723" s="271"/>
      <c r="MMR723" s="271"/>
      <c r="MMS723" s="395"/>
      <c r="MMT723" s="259"/>
      <c r="MMU723" s="259"/>
      <c r="MMV723" s="394"/>
      <c r="MMW723" s="394"/>
      <c r="MMX723" s="270"/>
      <c r="MMY723" s="263"/>
      <c r="MMZ723" s="271"/>
      <c r="MNA723" s="271"/>
      <c r="MNB723" s="271"/>
      <c r="MNC723" s="271"/>
      <c r="MND723" s="271"/>
      <c r="MNE723" s="395"/>
      <c r="MNF723" s="259"/>
      <c r="MNG723" s="259"/>
      <c r="MNH723" s="394"/>
      <c r="MNI723" s="394"/>
      <c r="MNJ723" s="270"/>
      <c r="MNK723" s="263"/>
      <c r="MNL723" s="271"/>
      <c r="MNM723" s="271"/>
      <c r="MNN723" s="271"/>
      <c r="MNO723" s="271"/>
      <c r="MNP723" s="271"/>
      <c r="MNQ723" s="395"/>
      <c r="MNR723" s="259"/>
      <c r="MNS723" s="259"/>
      <c r="MNT723" s="394"/>
      <c r="MNU723" s="394"/>
      <c r="MNV723" s="270"/>
      <c r="MNW723" s="263"/>
      <c r="MNX723" s="271"/>
      <c r="MNY723" s="271"/>
      <c r="MNZ723" s="271"/>
      <c r="MOA723" s="271"/>
      <c r="MOB723" s="271"/>
      <c r="MOC723" s="395"/>
      <c r="MOD723" s="259"/>
      <c r="MOE723" s="259"/>
      <c r="MOF723" s="394"/>
      <c r="MOG723" s="394"/>
      <c r="MOH723" s="270"/>
      <c r="MOI723" s="263"/>
      <c r="MOJ723" s="271"/>
      <c r="MOK723" s="271"/>
      <c r="MOL723" s="271"/>
      <c r="MOM723" s="271"/>
      <c r="MON723" s="271"/>
      <c r="MOO723" s="395"/>
      <c r="MOP723" s="259"/>
      <c r="MOQ723" s="259"/>
      <c r="MOR723" s="394"/>
      <c r="MOS723" s="394"/>
      <c r="MOT723" s="270"/>
      <c r="MOU723" s="263"/>
      <c r="MOV723" s="271"/>
      <c r="MOW723" s="271"/>
      <c r="MOX723" s="271"/>
      <c r="MOY723" s="271"/>
      <c r="MOZ723" s="271"/>
      <c r="MPA723" s="395"/>
      <c r="MPB723" s="259"/>
      <c r="MPC723" s="259"/>
      <c r="MPD723" s="394"/>
      <c r="MPE723" s="394"/>
      <c r="MPF723" s="270"/>
      <c r="MPG723" s="263"/>
      <c r="MPH723" s="271"/>
      <c r="MPI723" s="271"/>
      <c r="MPJ723" s="271"/>
      <c r="MPK723" s="271"/>
      <c r="MPL723" s="271"/>
      <c r="MPM723" s="395"/>
      <c r="MPN723" s="259"/>
      <c r="MPO723" s="259"/>
      <c r="MPP723" s="394"/>
      <c r="MPQ723" s="394"/>
      <c r="MPR723" s="270"/>
      <c r="MPS723" s="263"/>
      <c r="MPT723" s="271"/>
      <c r="MPU723" s="271"/>
      <c r="MPV723" s="271"/>
      <c r="MPW723" s="271"/>
      <c r="MPX723" s="271"/>
      <c r="MPY723" s="395"/>
      <c r="MPZ723" s="259"/>
      <c r="MQA723" s="259"/>
      <c r="MQB723" s="394"/>
      <c r="MQC723" s="394"/>
      <c r="MQD723" s="270"/>
      <c r="MQE723" s="263"/>
      <c r="MQF723" s="271"/>
      <c r="MQG723" s="271"/>
      <c r="MQH723" s="271"/>
      <c r="MQI723" s="271"/>
      <c r="MQJ723" s="271"/>
      <c r="MQK723" s="395"/>
      <c r="MQL723" s="259"/>
      <c r="MQM723" s="259"/>
      <c r="MQN723" s="394"/>
      <c r="MQO723" s="394"/>
      <c r="MQP723" s="270"/>
      <c r="MQQ723" s="263"/>
      <c r="MQR723" s="271"/>
      <c r="MQS723" s="271"/>
      <c r="MQT723" s="271"/>
      <c r="MQU723" s="271"/>
      <c r="MQV723" s="271"/>
      <c r="MQW723" s="395"/>
      <c r="MQX723" s="259"/>
      <c r="MQY723" s="259"/>
      <c r="MQZ723" s="394"/>
      <c r="MRA723" s="394"/>
      <c r="MRB723" s="270"/>
      <c r="MRC723" s="263"/>
      <c r="MRD723" s="271"/>
      <c r="MRE723" s="271"/>
      <c r="MRF723" s="271"/>
      <c r="MRG723" s="271"/>
      <c r="MRH723" s="271"/>
      <c r="MRI723" s="395"/>
      <c r="MRJ723" s="259"/>
      <c r="MRK723" s="259"/>
      <c r="MRL723" s="394"/>
      <c r="MRM723" s="394"/>
      <c r="MRN723" s="270"/>
      <c r="MRO723" s="263"/>
      <c r="MRP723" s="271"/>
      <c r="MRQ723" s="271"/>
      <c r="MRR723" s="271"/>
      <c r="MRS723" s="271"/>
      <c r="MRT723" s="271"/>
      <c r="MRU723" s="395"/>
      <c r="MRV723" s="259"/>
      <c r="MRW723" s="259"/>
      <c r="MRX723" s="394"/>
      <c r="MRY723" s="394"/>
      <c r="MRZ723" s="270"/>
      <c r="MSA723" s="263"/>
      <c r="MSB723" s="271"/>
      <c r="MSC723" s="271"/>
      <c r="MSD723" s="271"/>
      <c r="MSE723" s="271"/>
      <c r="MSF723" s="271"/>
      <c r="MSG723" s="395"/>
      <c r="MSH723" s="259"/>
      <c r="MSI723" s="259"/>
      <c r="MSJ723" s="394"/>
      <c r="MSK723" s="394"/>
      <c r="MSL723" s="270"/>
      <c r="MSM723" s="263"/>
      <c r="MSN723" s="271"/>
      <c r="MSO723" s="271"/>
      <c r="MSP723" s="271"/>
      <c r="MSQ723" s="271"/>
      <c r="MSR723" s="271"/>
      <c r="MSS723" s="395"/>
      <c r="MST723" s="259"/>
      <c r="MSU723" s="259"/>
      <c r="MSV723" s="394"/>
      <c r="MSW723" s="394"/>
      <c r="MSX723" s="270"/>
      <c r="MSY723" s="263"/>
      <c r="MSZ723" s="271"/>
      <c r="MTA723" s="271"/>
      <c r="MTB723" s="271"/>
      <c r="MTC723" s="271"/>
      <c r="MTD723" s="271"/>
      <c r="MTE723" s="395"/>
      <c r="MTF723" s="259"/>
      <c r="MTG723" s="259"/>
      <c r="MTH723" s="394"/>
      <c r="MTI723" s="394"/>
      <c r="MTJ723" s="270"/>
      <c r="MTK723" s="263"/>
      <c r="MTL723" s="271"/>
      <c r="MTM723" s="271"/>
      <c r="MTN723" s="271"/>
      <c r="MTO723" s="271"/>
      <c r="MTP723" s="271"/>
      <c r="MTQ723" s="395"/>
      <c r="MTR723" s="259"/>
      <c r="MTS723" s="259"/>
      <c r="MTT723" s="394"/>
      <c r="MTU723" s="394"/>
      <c r="MTV723" s="270"/>
      <c r="MTW723" s="263"/>
      <c r="MTX723" s="271"/>
      <c r="MTY723" s="271"/>
      <c r="MTZ723" s="271"/>
      <c r="MUA723" s="271"/>
      <c r="MUB723" s="271"/>
      <c r="MUC723" s="395"/>
      <c r="MUD723" s="259"/>
      <c r="MUE723" s="259"/>
      <c r="MUF723" s="394"/>
      <c r="MUG723" s="394"/>
      <c r="MUH723" s="270"/>
      <c r="MUI723" s="263"/>
      <c r="MUJ723" s="271"/>
      <c r="MUK723" s="271"/>
      <c r="MUL723" s="271"/>
      <c r="MUM723" s="271"/>
      <c r="MUN723" s="271"/>
      <c r="MUO723" s="395"/>
      <c r="MUP723" s="259"/>
      <c r="MUQ723" s="259"/>
      <c r="MUR723" s="394"/>
      <c r="MUS723" s="394"/>
      <c r="MUT723" s="270"/>
      <c r="MUU723" s="263"/>
      <c r="MUV723" s="271"/>
      <c r="MUW723" s="271"/>
      <c r="MUX723" s="271"/>
      <c r="MUY723" s="271"/>
      <c r="MUZ723" s="271"/>
      <c r="MVA723" s="395"/>
      <c r="MVB723" s="259"/>
      <c r="MVC723" s="259"/>
      <c r="MVD723" s="394"/>
      <c r="MVE723" s="394"/>
      <c r="MVF723" s="270"/>
      <c r="MVG723" s="263"/>
      <c r="MVH723" s="271"/>
      <c r="MVI723" s="271"/>
      <c r="MVJ723" s="271"/>
      <c r="MVK723" s="271"/>
      <c r="MVL723" s="271"/>
      <c r="MVM723" s="395"/>
      <c r="MVN723" s="259"/>
      <c r="MVO723" s="259"/>
      <c r="MVP723" s="394"/>
      <c r="MVQ723" s="394"/>
      <c r="MVR723" s="270"/>
      <c r="MVS723" s="263"/>
      <c r="MVT723" s="271"/>
      <c r="MVU723" s="271"/>
      <c r="MVV723" s="271"/>
      <c r="MVW723" s="271"/>
      <c r="MVX723" s="271"/>
      <c r="MVY723" s="395"/>
      <c r="MVZ723" s="259"/>
      <c r="MWA723" s="259"/>
      <c r="MWB723" s="394"/>
      <c r="MWC723" s="394"/>
      <c r="MWD723" s="270"/>
      <c r="MWE723" s="263"/>
      <c r="MWF723" s="271"/>
      <c r="MWG723" s="271"/>
      <c r="MWH723" s="271"/>
      <c r="MWI723" s="271"/>
      <c r="MWJ723" s="271"/>
      <c r="MWK723" s="395"/>
      <c r="MWL723" s="259"/>
      <c r="MWM723" s="259"/>
      <c r="MWN723" s="394"/>
      <c r="MWO723" s="394"/>
      <c r="MWP723" s="270"/>
      <c r="MWQ723" s="263"/>
      <c r="MWR723" s="271"/>
      <c r="MWS723" s="271"/>
      <c r="MWT723" s="271"/>
      <c r="MWU723" s="271"/>
      <c r="MWV723" s="271"/>
      <c r="MWW723" s="395"/>
      <c r="MWX723" s="259"/>
      <c r="MWY723" s="259"/>
      <c r="MWZ723" s="394"/>
      <c r="MXA723" s="394"/>
      <c r="MXB723" s="270"/>
      <c r="MXC723" s="263"/>
      <c r="MXD723" s="271"/>
      <c r="MXE723" s="271"/>
      <c r="MXF723" s="271"/>
      <c r="MXG723" s="271"/>
      <c r="MXH723" s="271"/>
      <c r="MXI723" s="395"/>
      <c r="MXJ723" s="259"/>
      <c r="MXK723" s="259"/>
      <c r="MXL723" s="394"/>
      <c r="MXM723" s="394"/>
      <c r="MXN723" s="270"/>
      <c r="MXO723" s="263"/>
      <c r="MXP723" s="271"/>
      <c r="MXQ723" s="271"/>
      <c r="MXR723" s="271"/>
      <c r="MXS723" s="271"/>
      <c r="MXT723" s="271"/>
      <c r="MXU723" s="395"/>
      <c r="MXV723" s="259"/>
      <c r="MXW723" s="259"/>
      <c r="MXX723" s="394"/>
      <c r="MXY723" s="394"/>
      <c r="MXZ723" s="270"/>
      <c r="MYA723" s="263"/>
      <c r="MYB723" s="271"/>
      <c r="MYC723" s="271"/>
      <c r="MYD723" s="271"/>
      <c r="MYE723" s="271"/>
      <c r="MYF723" s="271"/>
      <c r="MYG723" s="395"/>
      <c r="MYH723" s="259"/>
      <c r="MYI723" s="259"/>
      <c r="MYJ723" s="394"/>
      <c r="MYK723" s="394"/>
      <c r="MYL723" s="270"/>
      <c r="MYM723" s="263"/>
      <c r="MYN723" s="271"/>
      <c r="MYO723" s="271"/>
      <c r="MYP723" s="271"/>
      <c r="MYQ723" s="271"/>
      <c r="MYR723" s="271"/>
      <c r="MYS723" s="395"/>
      <c r="MYT723" s="259"/>
      <c r="MYU723" s="259"/>
      <c r="MYV723" s="394"/>
      <c r="MYW723" s="394"/>
      <c r="MYX723" s="270"/>
      <c r="MYY723" s="263"/>
      <c r="MYZ723" s="271"/>
      <c r="MZA723" s="271"/>
      <c r="MZB723" s="271"/>
      <c r="MZC723" s="271"/>
      <c r="MZD723" s="271"/>
      <c r="MZE723" s="395"/>
      <c r="MZF723" s="259"/>
      <c r="MZG723" s="259"/>
      <c r="MZH723" s="394"/>
      <c r="MZI723" s="394"/>
      <c r="MZJ723" s="270"/>
      <c r="MZK723" s="263"/>
      <c r="MZL723" s="271"/>
      <c r="MZM723" s="271"/>
      <c r="MZN723" s="271"/>
      <c r="MZO723" s="271"/>
      <c r="MZP723" s="271"/>
      <c r="MZQ723" s="395"/>
      <c r="MZR723" s="259"/>
      <c r="MZS723" s="259"/>
      <c r="MZT723" s="394"/>
      <c r="MZU723" s="394"/>
      <c r="MZV723" s="270"/>
      <c r="MZW723" s="263"/>
      <c r="MZX723" s="271"/>
      <c r="MZY723" s="271"/>
      <c r="MZZ723" s="271"/>
      <c r="NAA723" s="271"/>
      <c r="NAB723" s="271"/>
      <c r="NAC723" s="395"/>
      <c r="NAD723" s="259"/>
      <c r="NAE723" s="259"/>
      <c r="NAF723" s="394"/>
      <c r="NAG723" s="394"/>
      <c r="NAH723" s="270"/>
      <c r="NAI723" s="263"/>
      <c r="NAJ723" s="271"/>
      <c r="NAK723" s="271"/>
      <c r="NAL723" s="271"/>
      <c r="NAM723" s="271"/>
      <c r="NAN723" s="271"/>
      <c r="NAO723" s="395"/>
      <c r="NAP723" s="259"/>
      <c r="NAQ723" s="259"/>
      <c r="NAR723" s="394"/>
      <c r="NAS723" s="394"/>
      <c r="NAT723" s="270"/>
      <c r="NAU723" s="263"/>
      <c r="NAV723" s="271"/>
      <c r="NAW723" s="271"/>
      <c r="NAX723" s="271"/>
      <c r="NAY723" s="271"/>
      <c r="NAZ723" s="271"/>
      <c r="NBA723" s="395"/>
      <c r="NBB723" s="259"/>
      <c r="NBC723" s="259"/>
      <c r="NBD723" s="394"/>
      <c r="NBE723" s="394"/>
      <c r="NBF723" s="270"/>
      <c r="NBG723" s="263"/>
      <c r="NBH723" s="271"/>
      <c r="NBI723" s="271"/>
      <c r="NBJ723" s="271"/>
      <c r="NBK723" s="271"/>
      <c r="NBL723" s="271"/>
      <c r="NBM723" s="395"/>
      <c r="NBN723" s="259"/>
      <c r="NBO723" s="259"/>
      <c r="NBP723" s="394"/>
      <c r="NBQ723" s="394"/>
      <c r="NBR723" s="270"/>
      <c r="NBS723" s="263"/>
      <c r="NBT723" s="271"/>
      <c r="NBU723" s="271"/>
      <c r="NBV723" s="271"/>
      <c r="NBW723" s="271"/>
      <c r="NBX723" s="271"/>
      <c r="NBY723" s="395"/>
      <c r="NBZ723" s="259"/>
      <c r="NCA723" s="259"/>
      <c r="NCB723" s="394"/>
      <c r="NCC723" s="394"/>
      <c r="NCD723" s="270"/>
      <c r="NCE723" s="263"/>
      <c r="NCF723" s="271"/>
      <c r="NCG723" s="271"/>
      <c r="NCH723" s="271"/>
      <c r="NCI723" s="271"/>
      <c r="NCJ723" s="271"/>
      <c r="NCK723" s="395"/>
      <c r="NCL723" s="259"/>
      <c r="NCM723" s="259"/>
      <c r="NCN723" s="394"/>
      <c r="NCO723" s="394"/>
      <c r="NCP723" s="270"/>
      <c r="NCQ723" s="263"/>
      <c r="NCR723" s="271"/>
      <c r="NCS723" s="271"/>
      <c r="NCT723" s="271"/>
      <c r="NCU723" s="271"/>
      <c r="NCV723" s="271"/>
      <c r="NCW723" s="395"/>
      <c r="NCX723" s="259"/>
      <c r="NCY723" s="259"/>
      <c r="NCZ723" s="394"/>
      <c r="NDA723" s="394"/>
      <c r="NDB723" s="270"/>
      <c r="NDC723" s="263"/>
      <c r="NDD723" s="271"/>
      <c r="NDE723" s="271"/>
      <c r="NDF723" s="271"/>
      <c r="NDG723" s="271"/>
      <c r="NDH723" s="271"/>
      <c r="NDI723" s="395"/>
      <c r="NDJ723" s="259"/>
      <c r="NDK723" s="259"/>
      <c r="NDL723" s="394"/>
      <c r="NDM723" s="394"/>
      <c r="NDN723" s="270"/>
      <c r="NDO723" s="263"/>
      <c r="NDP723" s="271"/>
      <c r="NDQ723" s="271"/>
      <c r="NDR723" s="271"/>
      <c r="NDS723" s="271"/>
      <c r="NDT723" s="271"/>
      <c r="NDU723" s="395"/>
      <c r="NDV723" s="259"/>
      <c r="NDW723" s="259"/>
      <c r="NDX723" s="394"/>
      <c r="NDY723" s="394"/>
      <c r="NDZ723" s="270"/>
      <c r="NEA723" s="263"/>
      <c r="NEB723" s="271"/>
      <c r="NEC723" s="271"/>
      <c r="NED723" s="271"/>
      <c r="NEE723" s="271"/>
      <c r="NEF723" s="271"/>
      <c r="NEG723" s="395"/>
      <c r="NEH723" s="259"/>
      <c r="NEI723" s="259"/>
      <c r="NEJ723" s="394"/>
      <c r="NEK723" s="394"/>
      <c r="NEL723" s="270"/>
      <c r="NEM723" s="263"/>
      <c r="NEN723" s="271"/>
      <c r="NEO723" s="271"/>
      <c r="NEP723" s="271"/>
      <c r="NEQ723" s="271"/>
      <c r="NER723" s="271"/>
      <c r="NES723" s="395"/>
      <c r="NET723" s="259"/>
      <c r="NEU723" s="259"/>
      <c r="NEV723" s="394"/>
      <c r="NEW723" s="394"/>
      <c r="NEX723" s="270"/>
      <c r="NEY723" s="263"/>
      <c r="NEZ723" s="271"/>
      <c r="NFA723" s="271"/>
      <c r="NFB723" s="271"/>
      <c r="NFC723" s="271"/>
      <c r="NFD723" s="271"/>
      <c r="NFE723" s="395"/>
      <c r="NFF723" s="259"/>
      <c r="NFG723" s="259"/>
      <c r="NFH723" s="394"/>
      <c r="NFI723" s="394"/>
      <c r="NFJ723" s="270"/>
      <c r="NFK723" s="263"/>
      <c r="NFL723" s="271"/>
      <c r="NFM723" s="271"/>
      <c r="NFN723" s="271"/>
      <c r="NFO723" s="271"/>
      <c r="NFP723" s="271"/>
      <c r="NFQ723" s="395"/>
      <c r="NFR723" s="259"/>
      <c r="NFS723" s="259"/>
      <c r="NFT723" s="394"/>
      <c r="NFU723" s="394"/>
      <c r="NFV723" s="270"/>
      <c r="NFW723" s="263"/>
      <c r="NFX723" s="271"/>
      <c r="NFY723" s="271"/>
      <c r="NFZ723" s="271"/>
      <c r="NGA723" s="271"/>
      <c r="NGB723" s="271"/>
      <c r="NGC723" s="395"/>
      <c r="NGD723" s="259"/>
      <c r="NGE723" s="259"/>
      <c r="NGF723" s="394"/>
      <c r="NGG723" s="394"/>
      <c r="NGH723" s="270"/>
      <c r="NGI723" s="263"/>
      <c r="NGJ723" s="271"/>
      <c r="NGK723" s="271"/>
      <c r="NGL723" s="271"/>
      <c r="NGM723" s="271"/>
      <c r="NGN723" s="271"/>
      <c r="NGO723" s="395"/>
      <c r="NGP723" s="259"/>
      <c r="NGQ723" s="259"/>
      <c r="NGR723" s="394"/>
      <c r="NGS723" s="394"/>
      <c r="NGT723" s="270"/>
      <c r="NGU723" s="263"/>
      <c r="NGV723" s="271"/>
      <c r="NGW723" s="271"/>
      <c r="NGX723" s="271"/>
      <c r="NGY723" s="271"/>
      <c r="NGZ723" s="271"/>
      <c r="NHA723" s="395"/>
      <c r="NHB723" s="259"/>
      <c r="NHC723" s="259"/>
      <c r="NHD723" s="394"/>
      <c r="NHE723" s="394"/>
      <c r="NHF723" s="270"/>
      <c r="NHG723" s="263"/>
      <c r="NHH723" s="271"/>
      <c r="NHI723" s="271"/>
      <c r="NHJ723" s="271"/>
      <c r="NHK723" s="271"/>
      <c r="NHL723" s="271"/>
      <c r="NHM723" s="395"/>
      <c r="NHN723" s="259"/>
      <c r="NHO723" s="259"/>
      <c r="NHP723" s="394"/>
      <c r="NHQ723" s="394"/>
      <c r="NHR723" s="270"/>
      <c r="NHS723" s="263"/>
      <c r="NHT723" s="271"/>
      <c r="NHU723" s="271"/>
      <c r="NHV723" s="271"/>
      <c r="NHW723" s="271"/>
      <c r="NHX723" s="271"/>
      <c r="NHY723" s="395"/>
      <c r="NHZ723" s="259"/>
      <c r="NIA723" s="259"/>
      <c r="NIB723" s="394"/>
      <c r="NIC723" s="394"/>
      <c r="NID723" s="270"/>
      <c r="NIE723" s="263"/>
      <c r="NIF723" s="271"/>
      <c r="NIG723" s="271"/>
      <c r="NIH723" s="271"/>
      <c r="NII723" s="271"/>
      <c r="NIJ723" s="271"/>
      <c r="NIK723" s="395"/>
      <c r="NIL723" s="259"/>
      <c r="NIM723" s="259"/>
      <c r="NIN723" s="394"/>
      <c r="NIO723" s="394"/>
      <c r="NIP723" s="270"/>
      <c r="NIQ723" s="263"/>
      <c r="NIR723" s="271"/>
      <c r="NIS723" s="271"/>
      <c r="NIT723" s="271"/>
      <c r="NIU723" s="271"/>
      <c r="NIV723" s="271"/>
      <c r="NIW723" s="395"/>
      <c r="NIX723" s="259"/>
      <c r="NIY723" s="259"/>
      <c r="NIZ723" s="394"/>
      <c r="NJA723" s="394"/>
      <c r="NJB723" s="270"/>
      <c r="NJC723" s="263"/>
      <c r="NJD723" s="271"/>
      <c r="NJE723" s="271"/>
      <c r="NJF723" s="271"/>
      <c r="NJG723" s="271"/>
      <c r="NJH723" s="271"/>
      <c r="NJI723" s="395"/>
      <c r="NJJ723" s="259"/>
      <c r="NJK723" s="259"/>
      <c r="NJL723" s="394"/>
      <c r="NJM723" s="394"/>
      <c r="NJN723" s="270"/>
      <c r="NJO723" s="263"/>
      <c r="NJP723" s="271"/>
      <c r="NJQ723" s="271"/>
      <c r="NJR723" s="271"/>
      <c r="NJS723" s="271"/>
      <c r="NJT723" s="271"/>
      <c r="NJU723" s="395"/>
      <c r="NJV723" s="259"/>
      <c r="NJW723" s="259"/>
      <c r="NJX723" s="394"/>
      <c r="NJY723" s="394"/>
      <c r="NJZ723" s="270"/>
      <c r="NKA723" s="263"/>
      <c r="NKB723" s="271"/>
      <c r="NKC723" s="271"/>
      <c r="NKD723" s="271"/>
      <c r="NKE723" s="271"/>
      <c r="NKF723" s="271"/>
      <c r="NKG723" s="395"/>
      <c r="NKH723" s="259"/>
      <c r="NKI723" s="259"/>
      <c r="NKJ723" s="394"/>
      <c r="NKK723" s="394"/>
      <c r="NKL723" s="270"/>
      <c r="NKM723" s="263"/>
      <c r="NKN723" s="271"/>
      <c r="NKO723" s="271"/>
      <c r="NKP723" s="271"/>
      <c r="NKQ723" s="271"/>
      <c r="NKR723" s="271"/>
      <c r="NKS723" s="395"/>
      <c r="NKT723" s="259"/>
      <c r="NKU723" s="259"/>
      <c r="NKV723" s="394"/>
      <c r="NKW723" s="394"/>
      <c r="NKX723" s="270"/>
      <c r="NKY723" s="263"/>
      <c r="NKZ723" s="271"/>
      <c r="NLA723" s="271"/>
      <c r="NLB723" s="271"/>
      <c r="NLC723" s="271"/>
      <c r="NLD723" s="271"/>
      <c r="NLE723" s="395"/>
      <c r="NLF723" s="259"/>
      <c r="NLG723" s="259"/>
      <c r="NLH723" s="394"/>
      <c r="NLI723" s="394"/>
      <c r="NLJ723" s="270"/>
      <c r="NLK723" s="263"/>
      <c r="NLL723" s="271"/>
      <c r="NLM723" s="271"/>
      <c r="NLN723" s="271"/>
      <c r="NLO723" s="271"/>
      <c r="NLP723" s="271"/>
      <c r="NLQ723" s="395"/>
      <c r="NLR723" s="259"/>
      <c r="NLS723" s="259"/>
      <c r="NLT723" s="394"/>
      <c r="NLU723" s="394"/>
      <c r="NLV723" s="270"/>
      <c r="NLW723" s="263"/>
      <c r="NLX723" s="271"/>
      <c r="NLY723" s="271"/>
      <c r="NLZ723" s="271"/>
      <c r="NMA723" s="271"/>
      <c r="NMB723" s="271"/>
      <c r="NMC723" s="395"/>
      <c r="NMD723" s="259"/>
      <c r="NME723" s="259"/>
      <c r="NMF723" s="394"/>
      <c r="NMG723" s="394"/>
      <c r="NMH723" s="270"/>
      <c r="NMI723" s="263"/>
      <c r="NMJ723" s="271"/>
      <c r="NMK723" s="271"/>
      <c r="NML723" s="271"/>
      <c r="NMM723" s="271"/>
      <c r="NMN723" s="271"/>
      <c r="NMO723" s="395"/>
      <c r="NMP723" s="259"/>
      <c r="NMQ723" s="259"/>
      <c r="NMR723" s="394"/>
      <c r="NMS723" s="394"/>
      <c r="NMT723" s="270"/>
      <c r="NMU723" s="263"/>
      <c r="NMV723" s="271"/>
      <c r="NMW723" s="271"/>
      <c r="NMX723" s="271"/>
      <c r="NMY723" s="271"/>
      <c r="NMZ723" s="271"/>
      <c r="NNA723" s="395"/>
      <c r="NNB723" s="259"/>
      <c r="NNC723" s="259"/>
      <c r="NND723" s="394"/>
      <c r="NNE723" s="394"/>
      <c r="NNF723" s="270"/>
      <c r="NNG723" s="263"/>
      <c r="NNH723" s="271"/>
      <c r="NNI723" s="271"/>
      <c r="NNJ723" s="271"/>
      <c r="NNK723" s="271"/>
      <c r="NNL723" s="271"/>
      <c r="NNM723" s="395"/>
      <c r="NNN723" s="259"/>
      <c r="NNO723" s="259"/>
      <c r="NNP723" s="394"/>
      <c r="NNQ723" s="394"/>
      <c r="NNR723" s="270"/>
      <c r="NNS723" s="263"/>
      <c r="NNT723" s="271"/>
      <c r="NNU723" s="271"/>
      <c r="NNV723" s="271"/>
      <c r="NNW723" s="271"/>
      <c r="NNX723" s="271"/>
      <c r="NNY723" s="395"/>
      <c r="NNZ723" s="259"/>
      <c r="NOA723" s="259"/>
      <c r="NOB723" s="394"/>
      <c r="NOC723" s="394"/>
      <c r="NOD723" s="270"/>
      <c r="NOE723" s="263"/>
      <c r="NOF723" s="271"/>
      <c r="NOG723" s="271"/>
      <c r="NOH723" s="271"/>
      <c r="NOI723" s="271"/>
      <c r="NOJ723" s="271"/>
      <c r="NOK723" s="395"/>
      <c r="NOL723" s="259"/>
      <c r="NOM723" s="259"/>
      <c r="NON723" s="394"/>
      <c r="NOO723" s="394"/>
      <c r="NOP723" s="270"/>
      <c r="NOQ723" s="263"/>
      <c r="NOR723" s="271"/>
      <c r="NOS723" s="271"/>
      <c r="NOT723" s="271"/>
      <c r="NOU723" s="271"/>
      <c r="NOV723" s="271"/>
      <c r="NOW723" s="395"/>
      <c r="NOX723" s="259"/>
      <c r="NOY723" s="259"/>
      <c r="NOZ723" s="394"/>
      <c r="NPA723" s="394"/>
      <c r="NPB723" s="270"/>
      <c r="NPC723" s="263"/>
      <c r="NPD723" s="271"/>
      <c r="NPE723" s="271"/>
      <c r="NPF723" s="271"/>
      <c r="NPG723" s="271"/>
      <c r="NPH723" s="271"/>
      <c r="NPI723" s="395"/>
      <c r="NPJ723" s="259"/>
      <c r="NPK723" s="259"/>
      <c r="NPL723" s="394"/>
      <c r="NPM723" s="394"/>
      <c r="NPN723" s="270"/>
      <c r="NPO723" s="263"/>
      <c r="NPP723" s="271"/>
      <c r="NPQ723" s="271"/>
      <c r="NPR723" s="271"/>
      <c r="NPS723" s="271"/>
      <c r="NPT723" s="271"/>
      <c r="NPU723" s="395"/>
      <c r="NPV723" s="259"/>
      <c r="NPW723" s="259"/>
      <c r="NPX723" s="394"/>
      <c r="NPY723" s="394"/>
      <c r="NPZ723" s="270"/>
      <c r="NQA723" s="263"/>
      <c r="NQB723" s="271"/>
      <c r="NQC723" s="271"/>
      <c r="NQD723" s="271"/>
      <c r="NQE723" s="271"/>
      <c r="NQF723" s="271"/>
      <c r="NQG723" s="395"/>
      <c r="NQH723" s="259"/>
      <c r="NQI723" s="259"/>
      <c r="NQJ723" s="394"/>
      <c r="NQK723" s="394"/>
      <c r="NQL723" s="270"/>
      <c r="NQM723" s="263"/>
      <c r="NQN723" s="271"/>
      <c r="NQO723" s="271"/>
      <c r="NQP723" s="271"/>
      <c r="NQQ723" s="271"/>
      <c r="NQR723" s="271"/>
      <c r="NQS723" s="395"/>
      <c r="NQT723" s="259"/>
      <c r="NQU723" s="259"/>
      <c r="NQV723" s="394"/>
      <c r="NQW723" s="394"/>
      <c r="NQX723" s="270"/>
      <c r="NQY723" s="263"/>
      <c r="NQZ723" s="271"/>
      <c r="NRA723" s="271"/>
      <c r="NRB723" s="271"/>
      <c r="NRC723" s="271"/>
      <c r="NRD723" s="271"/>
      <c r="NRE723" s="395"/>
      <c r="NRF723" s="259"/>
      <c r="NRG723" s="259"/>
      <c r="NRH723" s="394"/>
      <c r="NRI723" s="394"/>
      <c r="NRJ723" s="270"/>
      <c r="NRK723" s="263"/>
      <c r="NRL723" s="271"/>
      <c r="NRM723" s="271"/>
      <c r="NRN723" s="271"/>
      <c r="NRO723" s="271"/>
      <c r="NRP723" s="271"/>
      <c r="NRQ723" s="395"/>
      <c r="NRR723" s="259"/>
      <c r="NRS723" s="259"/>
      <c r="NRT723" s="394"/>
      <c r="NRU723" s="394"/>
      <c r="NRV723" s="270"/>
      <c r="NRW723" s="263"/>
      <c r="NRX723" s="271"/>
      <c r="NRY723" s="271"/>
      <c r="NRZ723" s="271"/>
      <c r="NSA723" s="271"/>
      <c r="NSB723" s="271"/>
      <c r="NSC723" s="395"/>
      <c r="NSD723" s="259"/>
      <c r="NSE723" s="259"/>
      <c r="NSF723" s="394"/>
      <c r="NSG723" s="394"/>
      <c r="NSH723" s="270"/>
      <c r="NSI723" s="263"/>
      <c r="NSJ723" s="271"/>
      <c r="NSK723" s="271"/>
      <c r="NSL723" s="271"/>
      <c r="NSM723" s="271"/>
      <c r="NSN723" s="271"/>
      <c r="NSO723" s="395"/>
      <c r="NSP723" s="259"/>
      <c r="NSQ723" s="259"/>
      <c r="NSR723" s="394"/>
      <c r="NSS723" s="394"/>
      <c r="NST723" s="270"/>
      <c r="NSU723" s="263"/>
      <c r="NSV723" s="271"/>
      <c r="NSW723" s="271"/>
      <c r="NSX723" s="271"/>
      <c r="NSY723" s="271"/>
      <c r="NSZ723" s="271"/>
      <c r="NTA723" s="395"/>
      <c r="NTB723" s="259"/>
      <c r="NTC723" s="259"/>
      <c r="NTD723" s="394"/>
      <c r="NTE723" s="394"/>
      <c r="NTF723" s="270"/>
      <c r="NTG723" s="263"/>
      <c r="NTH723" s="271"/>
      <c r="NTI723" s="271"/>
      <c r="NTJ723" s="271"/>
      <c r="NTK723" s="271"/>
      <c r="NTL723" s="271"/>
      <c r="NTM723" s="395"/>
      <c r="NTN723" s="259"/>
      <c r="NTO723" s="259"/>
      <c r="NTP723" s="394"/>
      <c r="NTQ723" s="394"/>
      <c r="NTR723" s="270"/>
      <c r="NTS723" s="263"/>
      <c r="NTT723" s="271"/>
      <c r="NTU723" s="271"/>
      <c r="NTV723" s="271"/>
      <c r="NTW723" s="271"/>
      <c r="NTX723" s="271"/>
      <c r="NTY723" s="395"/>
      <c r="NTZ723" s="259"/>
      <c r="NUA723" s="259"/>
      <c r="NUB723" s="394"/>
      <c r="NUC723" s="394"/>
      <c r="NUD723" s="270"/>
      <c r="NUE723" s="263"/>
      <c r="NUF723" s="271"/>
      <c r="NUG723" s="271"/>
      <c r="NUH723" s="271"/>
      <c r="NUI723" s="271"/>
      <c r="NUJ723" s="271"/>
      <c r="NUK723" s="395"/>
      <c r="NUL723" s="259"/>
      <c r="NUM723" s="259"/>
      <c r="NUN723" s="394"/>
      <c r="NUO723" s="394"/>
      <c r="NUP723" s="270"/>
      <c r="NUQ723" s="263"/>
      <c r="NUR723" s="271"/>
      <c r="NUS723" s="271"/>
      <c r="NUT723" s="271"/>
      <c r="NUU723" s="271"/>
      <c r="NUV723" s="271"/>
      <c r="NUW723" s="395"/>
      <c r="NUX723" s="259"/>
      <c r="NUY723" s="259"/>
      <c r="NUZ723" s="394"/>
      <c r="NVA723" s="394"/>
      <c r="NVB723" s="270"/>
      <c r="NVC723" s="263"/>
      <c r="NVD723" s="271"/>
      <c r="NVE723" s="271"/>
      <c r="NVF723" s="271"/>
      <c r="NVG723" s="271"/>
      <c r="NVH723" s="271"/>
      <c r="NVI723" s="395"/>
      <c r="NVJ723" s="259"/>
      <c r="NVK723" s="259"/>
      <c r="NVL723" s="394"/>
      <c r="NVM723" s="394"/>
      <c r="NVN723" s="270"/>
      <c r="NVO723" s="263"/>
      <c r="NVP723" s="271"/>
      <c r="NVQ723" s="271"/>
      <c r="NVR723" s="271"/>
      <c r="NVS723" s="271"/>
      <c r="NVT723" s="271"/>
      <c r="NVU723" s="395"/>
      <c r="NVV723" s="259"/>
      <c r="NVW723" s="259"/>
      <c r="NVX723" s="394"/>
      <c r="NVY723" s="394"/>
      <c r="NVZ723" s="270"/>
      <c r="NWA723" s="263"/>
      <c r="NWB723" s="271"/>
      <c r="NWC723" s="271"/>
      <c r="NWD723" s="271"/>
      <c r="NWE723" s="271"/>
      <c r="NWF723" s="271"/>
      <c r="NWG723" s="395"/>
      <c r="NWH723" s="259"/>
      <c r="NWI723" s="259"/>
      <c r="NWJ723" s="394"/>
      <c r="NWK723" s="394"/>
      <c r="NWL723" s="270"/>
      <c r="NWM723" s="263"/>
      <c r="NWN723" s="271"/>
      <c r="NWO723" s="271"/>
      <c r="NWP723" s="271"/>
      <c r="NWQ723" s="271"/>
      <c r="NWR723" s="271"/>
      <c r="NWS723" s="395"/>
      <c r="NWT723" s="259"/>
      <c r="NWU723" s="259"/>
      <c r="NWV723" s="394"/>
      <c r="NWW723" s="394"/>
      <c r="NWX723" s="270"/>
      <c r="NWY723" s="263"/>
      <c r="NWZ723" s="271"/>
      <c r="NXA723" s="271"/>
      <c r="NXB723" s="271"/>
      <c r="NXC723" s="271"/>
      <c r="NXD723" s="271"/>
      <c r="NXE723" s="395"/>
      <c r="NXF723" s="259"/>
      <c r="NXG723" s="259"/>
      <c r="NXH723" s="394"/>
      <c r="NXI723" s="394"/>
      <c r="NXJ723" s="270"/>
      <c r="NXK723" s="263"/>
      <c r="NXL723" s="271"/>
      <c r="NXM723" s="271"/>
      <c r="NXN723" s="271"/>
      <c r="NXO723" s="271"/>
      <c r="NXP723" s="271"/>
      <c r="NXQ723" s="395"/>
      <c r="NXR723" s="259"/>
      <c r="NXS723" s="259"/>
      <c r="NXT723" s="394"/>
      <c r="NXU723" s="394"/>
      <c r="NXV723" s="270"/>
      <c r="NXW723" s="263"/>
      <c r="NXX723" s="271"/>
      <c r="NXY723" s="271"/>
      <c r="NXZ723" s="271"/>
      <c r="NYA723" s="271"/>
      <c r="NYB723" s="271"/>
      <c r="NYC723" s="395"/>
      <c r="NYD723" s="259"/>
      <c r="NYE723" s="259"/>
      <c r="NYF723" s="394"/>
      <c r="NYG723" s="394"/>
      <c r="NYH723" s="270"/>
      <c r="NYI723" s="263"/>
      <c r="NYJ723" s="271"/>
      <c r="NYK723" s="271"/>
      <c r="NYL723" s="271"/>
      <c r="NYM723" s="271"/>
      <c r="NYN723" s="271"/>
      <c r="NYO723" s="395"/>
      <c r="NYP723" s="259"/>
      <c r="NYQ723" s="259"/>
      <c r="NYR723" s="394"/>
      <c r="NYS723" s="394"/>
      <c r="NYT723" s="270"/>
      <c r="NYU723" s="263"/>
      <c r="NYV723" s="271"/>
      <c r="NYW723" s="271"/>
      <c r="NYX723" s="271"/>
      <c r="NYY723" s="271"/>
      <c r="NYZ723" s="271"/>
      <c r="NZA723" s="395"/>
      <c r="NZB723" s="259"/>
      <c r="NZC723" s="259"/>
      <c r="NZD723" s="394"/>
      <c r="NZE723" s="394"/>
      <c r="NZF723" s="270"/>
      <c r="NZG723" s="263"/>
      <c r="NZH723" s="271"/>
      <c r="NZI723" s="271"/>
      <c r="NZJ723" s="271"/>
      <c r="NZK723" s="271"/>
      <c r="NZL723" s="271"/>
      <c r="NZM723" s="395"/>
      <c r="NZN723" s="259"/>
      <c r="NZO723" s="259"/>
      <c r="NZP723" s="394"/>
      <c r="NZQ723" s="394"/>
      <c r="NZR723" s="270"/>
      <c r="NZS723" s="263"/>
      <c r="NZT723" s="271"/>
      <c r="NZU723" s="271"/>
      <c r="NZV723" s="271"/>
      <c r="NZW723" s="271"/>
      <c r="NZX723" s="271"/>
      <c r="NZY723" s="395"/>
      <c r="NZZ723" s="259"/>
      <c r="OAA723" s="259"/>
      <c r="OAB723" s="394"/>
      <c r="OAC723" s="394"/>
      <c r="OAD723" s="270"/>
      <c r="OAE723" s="263"/>
      <c r="OAF723" s="271"/>
      <c r="OAG723" s="271"/>
      <c r="OAH723" s="271"/>
      <c r="OAI723" s="271"/>
      <c r="OAJ723" s="271"/>
      <c r="OAK723" s="395"/>
      <c r="OAL723" s="259"/>
      <c r="OAM723" s="259"/>
      <c r="OAN723" s="394"/>
      <c r="OAO723" s="394"/>
      <c r="OAP723" s="270"/>
      <c r="OAQ723" s="263"/>
      <c r="OAR723" s="271"/>
      <c r="OAS723" s="271"/>
      <c r="OAT723" s="271"/>
      <c r="OAU723" s="271"/>
      <c r="OAV723" s="271"/>
      <c r="OAW723" s="395"/>
      <c r="OAX723" s="259"/>
      <c r="OAY723" s="259"/>
      <c r="OAZ723" s="394"/>
      <c r="OBA723" s="394"/>
      <c r="OBB723" s="270"/>
      <c r="OBC723" s="263"/>
      <c r="OBD723" s="271"/>
      <c r="OBE723" s="271"/>
      <c r="OBF723" s="271"/>
      <c r="OBG723" s="271"/>
      <c r="OBH723" s="271"/>
      <c r="OBI723" s="395"/>
      <c r="OBJ723" s="259"/>
      <c r="OBK723" s="259"/>
      <c r="OBL723" s="394"/>
      <c r="OBM723" s="394"/>
      <c r="OBN723" s="270"/>
      <c r="OBO723" s="263"/>
      <c r="OBP723" s="271"/>
      <c r="OBQ723" s="271"/>
      <c r="OBR723" s="271"/>
      <c r="OBS723" s="271"/>
      <c r="OBT723" s="271"/>
      <c r="OBU723" s="395"/>
      <c r="OBV723" s="259"/>
      <c r="OBW723" s="259"/>
      <c r="OBX723" s="394"/>
      <c r="OBY723" s="394"/>
      <c r="OBZ723" s="270"/>
      <c r="OCA723" s="263"/>
      <c r="OCB723" s="271"/>
      <c r="OCC723" s="271"/>
      <c r="OCD723" s="271"/>
      <c r="OCE723" s="271"/>
      <c r="OCF723" s="271"/>
      <c r="OCG723" s="395"/>
      <c r="OCH723" s="259"/>
      <c r="OCI723" s="259"/>
      <c r="OCJ723" s="394"/>
      <c r="OCK723" s="394"/>
      <c r="OCL723" s="270"/>
      <c r="OCM723" s="263"/>
      <c r="OCN723" s="271"/>
      <c r="OCO723" s="271"/>
      <c r="OCP723" s="271"/>
      <c r="OCQ723" s="271"/>
      <c r="OCR723" s="271"/>
      <c r="OCS723" s="395"/>
      <c r="OCT723" s="259"/>
      <c r="OCU723" s="259"/>
      <c r="OCV723" s="394"/>
      <c r="OCW723" s="394"/>
      <c r="OCX723" s="270"/>
      <c r="OCY723" s="263"/>
      <c r="OCZ723" s="271"/>
      <c r="ODA723" s="271"/>
      <c r="ODB723" s="271"/>
      <c r="ODC723" s="271"/>
      <c r="ODD723" s="271"/>
      <c r="ODE723" s="395"/>
      <c r="ODF723" s="259"/>
      <c r="ODG723" s="259"/>
      <c r="ODH723" s="394"/>
      <c r="ODI723" s="394"/>
      <c r="ODJ723" s="270"/>
      <c r="ODK723" s="263"/>
      <c r="ODL723" s="271"/>
      <c r="ODM723" s="271"/>
      <c r="ODN723" s="271"/>
      <c r="ODO723" s="271"/>
      <c r="ODP723" s="271"/>
      <c r="ODQ723" s="395"/>
      <c r="ODR723" s="259"/>
      <c r="ODS723" s="259"/>
      <c r="ODT723" s="394"/>
      <c r="ODU723" s="394"/>
      <c r="ODV723" s="270"/>
      <c r="ODW723" s="263"/>
      <c r="ODX723" s="271"/>
      <c r="ODY723" s="271"/>
      <c r="ODZ723" s="271"/>
      <c r="OEA723" s="271"/>
      <c r="OEB723" s="271"/>
      <c r="OEC723" s="395"/>
      <c r="OED723" s="259"/>
      <c r="OEE723" s="259"/>
      <c r="OEF723" s="394"/>
      <c r="OEG723" s="394"/>
      <c r="OEH723" s="270"/>
      <c r="OEI723" s="263"/>
      <c r="OEJ723" s="271"/>
      <c r="OEK723" s="271"/>
      <c r="OEL723" s="271"/>
      <c r="OEM723" s="271"/>
      <c r="OEN723" s="271"/>
      <c r="OEO723" s="395"/>
      <c r="OEP723" s="259"/>
      <c r="OEQ723" s="259"/>
      <c r="OER723" s="394"/>
      <c r="OES723" s="394"/>
      <c r="OET723" s="270"/>
      <c r="OEU723" s="263"/>
      <c r="OEV723" s="271"/>
      <c r="OEW723" s="271"/>
      <c r="OEX723" s="271"/>
      <c r="OEY723" s="271"/>
      <c r="OEZ723" s="271"/>
      <c r="OFA723" s="395"/>
      <c r="OFB723" s="259"/>
      <c r="OFC723" s="259"/>
      <c r="OFD723" s="394"/>
      <c r="OFE723" s="394"/>
      <c r="OFF723" s="270"/>
      <c r="OFG723" s="263"/>
      <c r="OFH723" s="271"/>
      <c r="OFI723" s="271"/>
      <c r="OFJ723" s="271"/>
      <c r="OFK723" s="271"/>
      <c r="OFL723" s="271"/>
      <c r="OFM723" s="395"/>
      <c r="OFN723" s="259"/>
      <c r="OFO723" s="259"/>
      <c r="OFP723" s="394"/>
      <c r="OFQ723" s="394"/>
      <c r="OFR723" s="270"/>
      <c r="OFS723" s="263"/>
      <c r="OFT723" s="271"/>
      <c r="OFU723" s="271"/>
      <c r="OFV723" s="271"/>
      <c r="OFW723" s="271"/>
      <c r="OFX723" s="271"/>
      <c r="OFY723" s="395"/>
      <c r="OFZ723" s="259"/>
      <c r="OGA723" s="259"/>
      <c r="OGB723" s="394"/>
      <c r="OGC723" s="394"/>
      <c r="OGD723" s="270"/>
      <c r="OGE723" s="263"/>
      <c r="OGF723" s="271"/>
      <c r="OGG723" s="271"/>
      <c r="OGH723" s="271"/>
      <c r="OGI723" s="271"/>
      <c r="OGJ723" s="271"/>
      <c r="OGK723" s="395"/>
      <c r="OGL723" s="259"/>
      <c r="OGM723" s="259"/>
      <c r="OGN723" s="394"/>
      <c r="OGO723" s="394"/>
      <c r="OGP723" s="270"/>
      <c r="OGQ723" s="263"/>
      <c r="OGR723" s="271"/>
      <c r="OGS723" s="271"/>
      <c r="OGT723" s="271"/>
      <c r="OGU723" s="271"/>
      <c r="OGV723" s="271"/>
      <c r="OGW723" s="395"/>
      <c r="OGX723" s="259"/>
      <c r="OGY723" s="259"/>
      <c r="OGZ723" s="394"/>
      <c r="OHA723" s="394"/>
      <c r="OHB723" s="270"/>
      <c r="OHC723" s="263"/>
      <c r="OHD723" s="271"/>
      <c r="OHE723" s="271"/>
      <c r="OHF723" s="271"/>
      <c r="OHG723" s="271"/>
      <c r="OHH723" s="271"/>
      <c r="OHI723" s="395"/>
      <c r="OHJ723" s="259"/>
      <c r="OHK723" s="259"/>
      <c r="OHL723" s="394"/>
      <c r="OHM723" s="394"/>
      <c r="OHN723" s="270"/>
      <c r="OHO723" s="263"/>
      <c r="OHP723" s="271"/>
      <c r="OHQ723" s="271"/>
      <c r="OHR723" s="271"/>
      <c r="OHS723" s="271"/>
      <c r="OHT723" s="271"/>
      <c r="OHU723" s="395"/>
      <c r="OHV723" s="259"/>
      <c r="OHW723" s="259"/>
      <c r="OHX723" s="394"/>
      <c r="OHY723" s="394"/>
      <c r="OHZ723" s="270"/>
      <c r="OIA723" s="263"/>
      <c r="OIB723" s="271"/>
      <c r="OIC723" s="271"/>
      <c r="OID723" s="271"/>
      <c r="OIE723" s="271"/>
      <c r="OIF723" s="271"/>
      <c r="OIG723" s="395"/>
      <c r="OIH723" s="259"/>
      <c r="OII723" s="259"/>
      <c r="OIJ723" s="394"/>
      <c r="OIK723" s="394"/>
      <c r="OIL723" s="270"/>
      <c r="OIM723" s="263"/>
      <c r="OIN723" s="271"/>
      <c r="OIO723" s="271"/>
      <c r="OIP723" s="271"/>
      <c r="OIQ723" s="271"/>
      <c r="OIR723" s="271"/>
      <c r="OIS723" s="395"/>
      <c r="OIT723" s="259"/>
      <c r="OIU723" s="259"/>
      <c r="OIV723" s="394"/>
      <c r="OIW723" s="394"/>
      <c r="OIX723" s="270"/>
      <c r="OIY723" s="263"/>
      <c r="OIZ723" s="271"/>
      <c r="OJA723" s="271"/>
      <c r="OJB723" s="271"/>
      <c r="OJC723" s="271"/>
      <c r="OJD723" s="271"/>
      <c r="OJE723" s="395"/>
      <c r="OJF723" s="259"/>
      <c r="OJG723" s="259"/>
      <c r="OJH723" s="394"/>
      <c r="OJI723" s="394"/>
      <c r="OJJ723" s="270"/>
      <c r="OJK723" s="263"/>
      <c r="OJL723" s="271"/>
      <c r="OJM723" s="271"/>
      <c r="OJN723" s="271"/>
      <c r="OJO723" s="271"/>
      <c r="OJP723" s="271"/>
      <c r="OJQ723" s="395"/>
      <c r="OJR723" s="259"/>
      <c r="OJS723" s="259"/>
      <c r="OJT723" s="394"/>
      <c r="OJU723" s="394"/>
      <c r="OJV723" s="270"/>
      <c r="OJW723" s="263"/>
      <c r="OJX723" s="271"/>
      <c r="OJY723" s="271"/>
      <c r="OJZ723" s="271"/>
      <c r="OKA723" s="271"/>
      <c r="OKB723" s="271"/>
      <c r="OKC723" s="395"/>
      <c r="OKD723" s="259"/>
      <c r="OKE723" s="259"/>
      <c r="OKF723" s="394"/>
      <c r="OKG723" s="394"/>
      <c r="OKH723" s="270"/>
      <c r="OKI723" s="263"/>
      <c r="OKJ723" s="271"/>
      <c r="OKK723" s="271"/>
      <c r="OKL723" s="271"/>
      <c r="OKM723" s="271"/>
      <c r="OKN723" s="271"/>
      <c r="OKO723" s="395"/>
      <c r="OKP723" s="259"/>
      <c r="OKQ723" s="259"/>
      <c r="OKR723" s="394"/>
      <c r="OKS723" s="394"/>
      <c r="OKT723" s="270"/>
      <c r="OKU723" s="263"/>
      <c r="OKV723" s="271"/>
      <c r="OKW723" s="271"/>
      <c r="OKX723" s="271"/>
      <c r="OKY723" s="271"/>
      <c r="OKZ723" s="271"/>
      <c r="OLA723" s="395"/>
      <c r="OLB723" s="259"/>
      <c r="OLC723" s="259"/>
      <c r="OLD723" s="394"/>
      <c r="OLE723" s="394"/>
      <c r="OLF723" s="270"/>
      <c r="OLG723" s="263"/>
      <c r="OLH723" s="271"/>
      <c r="OLI723" s="271"/>
      <c r="OLJ723" s="271"/>
      <c r="OLK723" s="271"/>
      <c r="OLL723" s="271"/>
      <c r="OLM723" s="395"/>
      <c r="OLN723" s="259"/>
      <c r="OLO723" s="259"/>
      <c r="OLP723" s="394"/>
      <c r="OLQ723" s="394"/>
      <c r="OLR723" s="270"/>
      <c r="OLS723" s="263"/>
      <c r="OLT723" s="271"/>
      <c r="OLU723" s="271"/>
      <c r="OLV723" s="271"/>
      <c r="OLW723" s="271"/>
      <c r="OLX723" s="271"/>
      <c r="OLY723" s="395"/>
      <c r="OLZ723" s="259"/>
      <c r="OMA723" s="259"/>
      <c r="OMB723" s="394"/>
      <c r="OMC723" s="394"/>
      <c r="OMD723" s="270"/>
      <c r="OME723" s="263"/>
      <c r="OMF723" s="271"/>
      <c r="OMG723" s="271"/>
      <c r="OMH723" s="271"/>
      <c r="OMI723" s="271"/>
      <c r="OMJ723" s="271"/>
      <c r="OMK723" s="395"/>
      <c r="OML723" s="259"/>
      <c r="OMM723" s="259"/>
      <c r="OMN723" s="394"/>
      <c r="OMO723" s="394"/>
      <c r="OMP723" s="270"/>
      <c r="OMQ723" s="263"/>
      <c r="OMR723" s="271"/>
      <c r="OMS723" s="271"/>
      <c r="OMT723" s="271"/>
      <c r="OMU723" s="271"/>
      <c r="OMV723" s="271"/>
      <c r="OMW723" s="395"/>
      <c r="OMX723" s="259"/>
      <c r="OMY723" s="259"/>
      <c r="OMZ723" s="394"/>
      <c r="ONA723" s="394"/>
      <c r="ONB723" s="270"/>
      <c r="ONC723" s="263"/>
      <c r="OND723" s="271"/>
      <c r="ONE723" s="271"/>
      <c r="ONF723" s="271"/>
      <c r="ONG723" s="271"/>
      <c r="ONH723" s="271"/>
      <c r="ONI723" s="395"/>
      <c r="ONJ723" s="259"/>
      <c r="ONK723" s="259"/>
      <c r="ONL723" s="394"/>
      <c r="ONM723" s="394"/>
      <c r="ONN723" s="270"/>
      <c r="ONO723" s="263"/>
      <c r="ONP723" s="271"/>
      <c r="ONQ723" s="271"/>
      <c r="ONR723" s="271"/>
      <c r="ONS723" s="271"/>
      <c r="ONT723" s="271"/>
      <c r="ONU723" s="395"/>
      <c r="ONV723" s="259"/>
      <c r="ONW723" s="259"/>
      <c r="ONX723" s="394"/>
      <c r="ONY723" s="394"/>
      <c r="ONZ723" s="270"/>
      <c r="OOA723" s="263"/>
      <c r="OOB723" s="271"/>
      <c r="OOC723" s="271"/>
      <c r="OOD723" s="271"/>
      <c r="OOE723" s="271"/>
      <c r="OOF723" s="271"/>
      <c r="OOG723" s="395"/>
      <c r="OOH723" s="259"/>
      <c r="OOI723" s="259"/>
      <c r="OOJ723" s="394"/>
      <c r="OOK723" s="394"/>
      <c r="OOL723" s="270"/>
      <c r="OOM723" s="263"/>
      <c r="OON723" s="271"/>
      <c r="OOO723" s="271"/>
      <c r="OOP723" s="271"/>
      <c r="OOQ723" s="271"/>
      <c r="OOR723" s="271"/>
      <c r="OOS723" s="395"/>
      <c r="OOT723" s="259"/>
      <c r="OOU723" s="259"/>
      <c r="OOV723" s="394"/>
      <c r="OOW723" s="394"/>
      <c r="OOX723" s="270"/>
      <c r="OOY723" s="263"/>
      <c r="OOZ723" s="271"/>
      <c r="OPA723" s="271"/>
      <c r="OPB723" s="271"/>
      <c r="OPC723" s="271"/>
      <c r="OPD723" s="271"/>
      <c r="OPE723" s="395"/>
      <c r="OPF723" s="259"/>
      <c r="OPG723" s="259"/>
      <c r="OPH723" s="394"/>
      <c r="OPI723" s="394"/>
      <c r="OPJ723" s="270"/>
      <c r="OPK723" s="263"/>
      <c r="OPL723" s="271"/>
      <c r="OPM723" s="271"/>
      <c r="OPN723" s="271"/>
      <c r="OPO723" s="271"/>
      <c r="OPP723" s="271"/>
      <c r="OPQ723" s="395"/>
      <c r="OPR723" s="259"/>
      <c r="OPS723" s="259"/>
      <c r="OPT723" s="394"/>
      <c r="OPU723" s="394"/>
      <c r="OPV723" s="270"/>
      <c r="OPW723" s="263"/>
      <c r="OPX723" s="271"/>
      <c r="OPY723" s="271"/>
      <c r="OPZ723" s="271"/>
      <c r="OQA723" s="271"/>
      <c r="OQB723" s="271"/>
      <c r="OQC723" s="395"/>
      <c r="OQD723" s="259"/>
      <c r="OQE723" s="259"/>
      <c r="OQF723" s="394"/>
      <c r="OQG723" s="394"/>
      <c r="OQH723" s="270"/>
      <c r="OQI723" s="263"/>
      <c r="OQJ723" s="271"/>
      <c r="OQK723" s="271"/>
      <c r="OQL723" s="271"/>
      <c r="OQM723" s="271"/>
      <c r="OQN723" s="271"/>
      <c r="OQO723" s="395"/>
      <c r="OQP723" s="259"/>
      <c r="OQQ723" s="259"/>
      <c r="OQR723" s="394"/>
      <c r="OQS723" s="394"/>
      <c r="OQT723" s="270"/>
      <c r="OQU723" s="263"/>
      <c r="OQV723" s="271"/>
      <c r="OQW723" s="271"/>
      <c r="OQX723" s="271"/>
      <c r="OQY723" s="271"/>
      <c r="OQZ723" s="271"/>
      <c r="ORA723" s="395"/>
      <c r="ORB723" s="259"/>
      <c r="ORC723" s="259"/>
      <c r="ORD723" s="394"/>
      <c r="ORE723" s="394"/>
      <c r="ORF723" s="270"/>
      <c r="ORG723" s="263"/>
      <c r="ORH723" s="271"/>
      <c r="ORI723" s="271"/>
      <c r="ORJ723" s="271"/>
      <c r="ORK723" s="271"/>
      <c r="ORL723" s="271"/>
      <c r="ORM723" s="395"/>
      <c r="ORN723" s="259"/>
      <c r="ORO723" s="259"/>
      <c r="ORP723" s="394"/>
      <c r="ORQ723" s="394"/>
      <c r="ORR723" s="270"/>
      <c r="ORS723" s="263"/>
      <c r="ORT723" s="271"/>
      <c r="ORU723" s="271"/>
      <c r="ORV723" s="271"/>
      <c r="ORW723" s="271"/>
      <c r="ORX723" s="271"/>
      <c r="ORY723" s="395"/>
      <c r="ORZ723" s="259"/>
      <c r="OSA723" s="259"/>
      <c r="OSB723" s="394"/>
      <c r="OSC723" s="394"/>
      <c r="OSD723" s="270"/>
      <c r="OSE723" s="263"/>
      <c r="OSF723" s="271"/>
      <c r="OSG723" s="271"/>
      <c r="OSH723" s="271"/>
      <c r="OSI723" s="271"/>
      <c r="OSJ723" s="271"/>
      <c r="OSK723" s="395"/>
      <c r="OSL723" s="259"/>
      <c r="OSM723" s="259"/>
      <c r="OSN723" s="394"/>
      <c r="OSO723" s="394"/>
      <c r="OSP723" s="270"/>
      <c r="OSQ723" s="263"/>
      <c r="OSR723" s="271"/>
      <c r="OSS723" s="271"/>
      <c r="OST723" s="271"/>
      <c r="OSU723" s="271"/>
      <c r="OSV723" s="271"/>
      <c r="OSW723" s="395"/>
      <c r="OSX723" s="259"/>
      <c r="OSY723" s="259"/>
      <c r="OSZ723" s="394"/>
      <c r="OTA723" s="394"/>
      <c r="OTB723" s="270"/>
      <c r="OTC723" s="263"/>
      <c r="OTD723" s="271"/>
      <c r="OTE723" s="271"/>
      <c r="OTF723" s="271"/>
      <c r="OTG723" s="271"/>
      <c r="OTH723" s="271"/>
      <c r="OTI723" s="395"/>
      <c r="OTJ723" s="259"/>
      <c r="OTK723" s="259"/>
      <c r="OTL723" s="394"/>
      <c r="OTM723" s="394"/>
      <c r="OTN723" s="270"/>
      <c r="OTO723" s="263"/>
      <c r="OTP723" s="271"/>
      <c r="OTQ723" s="271"/>
      <c r="OTR723" s="271"/>
      <c r="OTS723" s="271"/>
      <c r="OTT723" s="271"/>
      <c r="OTU723" s="395"/>
      <c r="OTV723" s="259"/>
      <c r="OTW723" s="259"/>
      <c r="OTX723" s="394"/>
      <c r="OTY723" s="394"/>
      <c r="OTZ723" s="270"/>
      <c r="OUA723" s="263"/>
      <c r="OUB723" s="271"/>
      <c r="OUC723" s="271"/>
      <c r="OUD723" s="271"/>
      <c r="OUE723" s="271"/>
      <c r="OUF723" s="271"/>
      <c r="OUG723" s="395"/>
      <c r="OUH723" s="259"/>
      <c r="OUI723" s="259"/>
      <c r="OUJ723" s="394"/>
      <c r="OUK723" s="394"/>
      <c r="OUL723" s="270"/>
      <c r="OUM723" s="263"/>
      <c r="OUN723" s="271"/>
      <c r="OUO723" s="271"/>
      <c r="OUP723" s="271"/>
      <c r="OUQ723" s="271"/>
      <c r="OUR723" s="271"/>
      <c r="OUS723" s="395"/>
      <c r="OUT723" s="259"/>
      <c r="OUU723" s="259"/>
      <c r="OUV723" s="394"/>
      <c r="OUW723" s="394"/>
      <c r="OUX723" s="270"/>
      <c r="OUY723" s="263"/>
      <c r="OUZ723" s="271"/>
      <c r="OVA723" s="271"/>
      <c r="OVB723" s="271"/>
      <c r="OVC723" s="271"/>
      <c r="OVD723" s="271"/>
      <c r="OVE723" s="395"/>
      <c r="OVF723" s="259"/>
      <c r="OVG723" s="259"/>
      <c r="OVH723" s="394"/>
      <c r="OVI723" s="394"/>
      <c r="OVJ723" s="270"/>
      <c r="OVK723" s="263"/>
      <c r="OVL723" s="271"/>
      <c r="OVM723" s="271"/>
      <c r="OVN723" s="271"/>
      <c r="OVO723" s="271"/>
      <c r="OVP723" s="271"/>
      <c r="OVQ723" s="395"/>
      <c r="OVR723" s="259"/>
      <c r="OVS723" s="259"/>
      <c r="OVT723" s="394"/>
      <c r="OVU723" s="394"/>
      <c r="OVV723" s="270"/>
      <c r="OVW723" s="263"/>
      <c r="OVX723" s="271"/>
      <c r="OVY723" s="271"/>
      <c r="OVZ723" s="271"/>
      <c r="OWA723" s="271"/>
      <c r="OWB723" s="271"/>
      <c r="OWC723" s="395"/>
      <c r="OWD723" s="259"/>
      <c r="OWE723" s="259"/>
      <c r="OWF723" s="394"/>
      <c r="OWG723" s="394"/>
      <c r="OWH723" s="270"/>
      <c r="OWI723" s="263"/>
      <c r="OWJ723" s="271"/>
      <c r="OWK723" s="271"/>
      <c r="OWL723" s="271"/>
      <c r="OWM723" s="271"/>
      <c r="OWN723" s="271"/>
      <c r="OWO723" s="395"/>
      <c r="OWP723" s="259"/>
      <c r="OWQ723" s="259"/>
      <c r="OWR723" s="394"/>
      <c r="OWS723" s="394"/>
      <c r="OWT723" s="270"/>
      <c r="OWU723" s="263"/>
      <c r="OWV723" s="271"/>
      <c r="OWW723" s="271"/>
      <c r="OWX723" s="271"/>
      <c r="OWY723" s="271"/>
      <c r="OWZ723" s="271"/>
      <c r="OXA723" s="395"/>
      <c r="OXB723" s="259"/>
      <c r="OXC723" s="259"/>
      <c r="OXD723" s="394"/>
      <c r="OXE723" s="394"/>
      <c r="OXF723" s="270"/>
      <c r="OXG723" s="263"/>
      <c r="OXH723" s="271"/>
      <c r="OXI723" s="271"/>
      <c r="OXJ723" s="271"/>
      <c r="OXK723" s="271"/>
      <c r="OXL723" s="271"/>
      <c r="OXM723" s="395"/>
      <c r="OXN723" s="259"/>
      <c r="OXO723" s="259"/>
      <c r="OXP723" s="394"/>
      <c r="OXQ723" s="394"/>
      <c r="OXR723" s="270"/>
      <c r="OXS723" s="263"/>
      <c r="OXT723" s="271"/>
      <c r="OXU723" s="271"/>
      <c r="OXV723" s="271"/>
      <c r="OXW723" s="271"/>
      <c r="OXX723" s="271"/>
      <c r="OXY723" s="395"/>
      <c r="OXZ723" s="259"/>
      <c r="OYA723" s="259"/>
      <c r="OYB723" s="394"/>
      <c r="OYC723" s="394"/>
      <c r="OYD723" s="270"/>
      <c r="OYE723" s="263"/>
      <c r="OYF723" s="271"/>
      <c r="OYG723" s="271"/>
      <c r="OYH723" s="271"/>
      <c r="OYI723" s="271"/>
      <c r="OYJ723" s="271"/>
      <c r="OYK723" s="395"/>
      <c r="OYL723" s="259"/>
      <c r="OYM723" s="259"/>
      <c r="OYN723" s="394"/>
      <c r="OYO723" s="394"/>
      <c r="OYP723" s="270"/>
      <c r="OYQ723" s="263"/>
      <c r="OYR723" s="271"/>
      <c r="OYS723" s="271"/>
      <c r="OYT723" s="271"/>
      <c r="OYU723" s="271"/>
      <c r="OYV723" s="271"/>
      <c r="OYW723" s="395"/>
      <c r="OYX723" s="259"/>
      <c r="OYY723" s="259"/>
      <c r="OYZ723" s="394"/>
      <c r="OZA723" s="394"/>
      <c r="OZB723" s="270"/>
      <c r="OZC723" s="263"/>
      <c r="OZD723" s="271"/>
      <c r="OZE723" s="271"/>
      <c r="OZF723" s="271"/>
      <c r="OZG723" s="271"/>
      <c r="OZH723" s="271"/>
      <c r="OZI723" s="395"/>
      <c r="OZJ723" s="259"/>
      <c r="OZK723" s="259"/>
      <c r="OZL723" s="394"/>
      <c r="OZM723" s="394"/>
      <c r="OZN723" s="270"/>
      <c r="OZO723" s="263"/>
      <c r="OZP723" s="271"/>
      <c r="OZQ723" s="271"/>
      <c r="OZR723" s="271"/>
      <c r="OZS723" s="271"/>
      <c r="OZT723" s="271"/>
      <c r="OZU723" s="395"/>
      <c r="OZV723" s="259"/>
      <c r="OZW723" s="259"/>
      <c r="OZX723" s="394"/>
      <c r="OZY723" s="394"/>
      <c r="OZZ723" s="270"/>
      <c r="PAA723" s="263"/>
      <c r="PAB723" s="271"/>
      <c r="PAC723" s="271"/>
      <c r="PAD723" s="271"/>
      <c r="PAE723" s="271"/>
      <c r="PAF723" s="271"/>
      <c r="PAG723" s="395"/>
      <c r="PAH723" s="259"/>
      <c r="PAI723" s="259"/>
      <c r="PAJ723" s="394"/>
      <c r="PAK723" s="394"/>
      <c r="PAL723" s="270"/>
      <c r="PAM723" s="263"/>
      <c r="PAN723" s="271"/>
      <c r="PAO723" s="271"/>
      <c r="PAP723" s="271"/>
      <c r="PAQ723" s="271"/>
      <c r="PAR723" s="271"/>
      <c r="PAS723" s="395"/>
      <c r="PAT723" s="259"/>
      <c r="PAU723" s="259"/>
      <c r="PAV723" s="394"/>
      <c r="PAW723" s="394"/>
      <c r="PAX723" s="270"/>
      <c r="PAY723" s="263"/>
      <c r="PAZ723" s="271"/>
      <c r="PBA723" s="271"/>
      <c r="PBB723" s="271"/>
      <c r="PBC723" s="271"/>
      <c r="PBD723" s="271"/>
      <c r="PBE723" s="395"/>
      <c r="PBF723" s="259"/>
      <c r="PBG723" s="259"/>
      <c r="PBH723" s="394"/>
      <c r="PBI723" s="394"/>
      <c r="PBJ723" s="270"/>
      <c r="PBK723" s="263"/>
      <c r="PBL723" s="271"/>
      <c r="PBM723" s="271"/>
      <c r="PBN723" s="271"/>
      <c r="PBO723" s="271"/>
      <c r="PBP723" s="271"/>
      <c r="PBQ723" s="395"/>
      <c r="PBR723" s="259"/>
      <c r="PBS723" s="259"/>
      <c r="PBT723" s="394"/>
      <c r="PBU723" s="394"/>
      <c r="PBV723" s="270"/>
      <c r="PBW723" s="263"/>
      <c r="PBX723" s="271"/>
      <c r="PBY723" s="271"/>
      <c r="PBZ723" s="271"/>
      <c r="PCA723" s="271"/>
      <c r="PCB723" s="271"/>
      <c r="PCC723" s="395"/>
      <c r="PCD723" s="259"/>
      <c r="PCE723" s="259"/>
      <c r="PCF723" s="394"/>
      <c r="PCG723" s="394"/>
      <c r="PCH723" s="270"/>
      <c r="PCI723" s="263"/>
      <c r="PCJ723" s="271"/>
      <c r="PCK723" s="271"/>
      <c r="PCL723" s="271"/>
      <c r="PCM723" s="271"/>
      <c r="PCN723" s="271"/>
      <c r="PCO723" s="395"/>
      <c r="PCP723" s="259"/>
      <c r="PCQ723" s="259"/>
      <c r="PCR723" s="394"/>
      <c r="PCS723" s="394"/>
      <c r="PCT723" s="270"/>
      <c r="PCU723" s="263"/>
      <c r="PCV723" s="271"/>
      <c r="PCW723" s="271"/>
      <c r="PCX723" s="271"/>
      <c r="PCY723" s="271"/>
      <c r="PCZ723" s="271"/>
      <c r="PDA723" s="395"/>
      <c r="PDB723" s="259"/>
      <c r="PDC723" s="259"/>
      <c r="PDD723" s="394"/>
      <c r="PDE723" s="394"/>
      <c r="PDF723" s="270"/>
      <c r="PDG723" s="263"/>
      <c r="PDH723" s="271"/>
      <c r="PDI723" s="271"/>
      <c r="PDJ723" s="271"/>
      <c r="PDK723" s="271"/>
      <c r="PDL723" s="271"/>
      <c r="PDM723" s="395"/>
      <c r="PDN723" s="259"/>
      <c r="PDO723" s="259"/>
      <c r="PDP723" s="394"/>
      <c r="PDQ723" s="394"/>
      <c r="PDR723" s="270"/>
      <c r="PDS723" s="263"/>
      <c r="PDT723" s="271"/>
      <c r="PDU723" s="271"/>
      <c r="PDV723" s="271"/>
      <c r="PDW723" s="271"/>
      <c r="PDX723" s="271"/>
      <c r="PDY723" s="395"/>
      <c r="PDZ723" s="259"/>
      <c r="PEA723" s="259"/>
      <c r="PEB723" s="394"/>
      <c r="PEC723" s="394"/>
      <c r="PED723" s="270"/>
      <c r="PEE723" s="263"/>
      <c r="PEF723" s="271"/>
      <c r="PEG723" s="271"/>
      <c r="PEH723" s="271"/>
      <c r="PEI723" s="271"/>
      <c r="PEJ723" s="271"/>
      <c r="PEK723" s="395"/>
      <c r="PEL723" s="259"/>
      <c r="PEM723" s="259"/>
      <c r="PEN723" s="394"/>
      <c r="PEO723" s="394"/>
      <c r="PEP723" s="270"/>
      <c r="PEQ723" s="263"/>
      <c r="PER723" s="271"/>
      <c r="PES723" s="271"/>
      <c r="PET723" s="271"/>
      <c r="PEU723" s="271"/>
      <c r="PEV723" s="271"/>
      <c r="PEW723" s="395"/>
      <c r="PEX723" s="259"/>
      <c r="PEY723" s="259"/>
      <c r="PEZ723" s="394"/>
      <c r="PFA723" s="394"/>
      <c r="PFB723" s="270"/>
      <c r="PFC723" s="263"/>
      <c r="PFD723" s="271"/>
      <c r="PFE723" s="271"/>
      <c r="PFF723" s="271"/>
      <c r="PFG723" s="271"/>
      <c r="PFH723" s="271"/>
      <c r="PFI723" s="395"/>
      <c r="PFJ723" s="259"/>
      <c r="PFK723" s="259"/>
      <c r="PFL723" s="394"/>
      <c r="PFM723" s="394"/>
      <c r="PFN723" s="270"/>
      <c r="PFO723" s="263"/>
      <c r="PFP723" s="271"/>
      <c r="PFQ723" s="271"/>
      <c r="PFR723" s="271"/>
      <c r="PFS723" s="271"/>
      <c r="PFT723" s="271"/>
      <c r="PFU723" s="395"/>
      <c r="PFV723" s="259"/>
      <c r="PFW723" s="259"/>
      <c r="PFX723" s="394"/>
      <c r="PFY723" s="394"/>
      <c r="PFZ723" s="270"/>
      <c r="PGA723" s="263"/>
      <c r="PGB723" s="271"/>
      <c r="PGC723" s="271"/>
      <c r="PGD723" s="271"/>
      <c r="PGE723" s="271"/>
      <c r="PGF723" s="271"/>
      <c r="PGG723" s="395"/>
      <c r="PGH723" s="259"/>
      <c r="PGI723" s="259"/>
      <c r="PGJ723" s="394"/>
      <c r="PGK723" s="394"/>
      <c r="PGL723" s="270"/>
      <c r="PGM723" s="263"/>
      <c r="PGN723" s="271"/>
      <c r="PGO723" s="271"/>
      <c r="PGP723" s="271"/>
      <c r="PGQ723" s="271"/>
      <c r="PGR723" s="271"/>
      <c r="PGS723" s="395"/>
      <c r="PGT723" s="259"/>
      <c r="PGU723" s="259"/>
      <c r="PGV723" s="394"/>
      <c r="PGW723" s="394"/>
      <c r="PGX723" s="270"/>
      <c r="PGY723" s="263"/>
      <c r="PGZ723" s="271"/>
      <c r="PHA723" s="271"/>
      <c r="PHB723" s="271"/>
      <c r="PHC723" s="271"/>
      <c r="PHD723" s="271"/>
      <c r="PHE723" s="395"/>
      <c r="PHF723" s="259"/>
      <c r="PHG723" s="259"/>
      <c r="PHH723" s="394"/>
      <c r="PHI723" s="394"/>
      <c r="PHJ723" s="270"/>
      <c r="PHK723" s="263"/>
      <c r="PHL723" s="271"/>
      <c r="PHM723" s="271"/>
      <c r="PHN723" s="271"/>
      <c r="PHO723" s="271"/>
      <c r="PHP723" s="271"/>
      <c r="PHQ723" s="395"/>
      <c r="PHR723" s="259"/>
      <c r="PHS723" s="259"/>
      <c r="PHT723" s="394"/>
      <c r="PHU723" s="394"/>
      <c r="PHV723" s="270"/>
      <c r="PHW723" s="263"/>
      <c r="PHX723" s="271"/>
      <c r="PHY723" s="271"/>
      <c r="PHZ723" s="271"/>
      <c r="PIA723" s="271"/>
      <c r="PIB723" s="271"/>
      <c r="PIC723" s="395"/>
      <c r="PID723" s="259"/>
      <c r="PIE723" s="259"/>
      <c r="PIF723" s="394"/>
      <c r="PIG723" s="394"/>
      <c r="PIH723" s="270"/>
      <c r="PII723" s="263"/>
      <c r="PIJ723" s="271"/>
      <c r="PIK723" s="271"/>
      <c r="PIL723" s="271"/>
      <c r="PIM723" s="271"/>
      <c r="PIN723" s="271"/>
      <c r="PIO723" s="395"/>
      <c r="PIP723" s="259"/>
      <c r="PIQ723" s="259"/>
      <c r="PIR723" s="394"/>
      <c r="PIS723" s="394"/>
      <c r="PIT723" s="270"/>
      <c r="PIU723" s="263"/>
      <c r="PIV723" s="271"/>
      <c r="PIW723" s="271"/>
      <c r="PIX723" s="271"/>
      <c r="PIY723" s="271"/>
      <c r="PIZ723" s="271"/>
      <c r="PJA723" s="395"/>
      <c r="PJB723" s="259"/>
      <c r="PJC723" s="259"/>
      <c r="PJD723" s="394"/>
      <c r="PJE723" s="394"/>
      <c r="PJF723" s="270"/>
      <c r="PJG723" s="263"/>
      <c r="PJH723" s="271"/>
      <c r="PJI723" s="271"/>
      <c r="PJJ723" s="271"/>
      <c r="PJK723" s="271"/>
      <c r="PJL723" s="271"/>
      <c r="PJM723" s="395"/>
      <c r="PJN723" s="259"/>
      <c r="PJO723" s="259"/>
      <c r="PJP723" s="394"/>
      <c r="PJQ723" s="394"/>
      <c r="PJR723" s="270"/>
      <c r="PJS723" s="263"/>
      <c r="PJT723" s="271"/>
      <c r="PJU723" s="271"/>
      <c r="PJV723" s="271"/>
      <c r="PJW723" s="271"/>
      <c r="PJX723" s="271"/>
      <c r="PJY723" s="395"/>
      <c r="PJZ723" s="259"/>
      <c r="PKA723" s="259"/>
      <c r="PKB723" s="394"/>
      <c r="PKC723" s="394"/>
      <c r="PKD723" s="270"/>
      <c r="PKE723" s="263"/>
      <c r="PKF723" s="271"/>
      <c r="PKG723" s="271"/>
      <c r="PKH723" s="271"/>
      <c r="PKI723" s="271"/>
      <c r="PKJ723" s="271"/>
      <c r="PKK723" s="395"/>
      <c r="PKL723" s="259"/>
      <c r="PKM723" s="259"/>
      <c r="PKN723" s="394"/>
      <c r="PKO723" s="394"/>
      <c r="PKP723" s="270"/>
      <c r="PKQ723" s="263"/>
      <c r="PKR723" s="271"/>
      <c r="PKS723" s="271"/>
      <c r="PKT723" s="271"/>
      <c r="PKU723" s="271"/>
      <c r="PKV723" s="271"/>
      <c r="PKW723" s="395"/>
      <c r="PKX723" s="259"/>
      <c r="PKY723" s="259"/>
      <c r="PKZ723" s="394"/>
      <c r="PLA723" s="394"/>
      <c r="PLB723" s="270"/>
      <c r="PLC723" s="263"/>
      <c r="PLD723" s="271"/>
      <c r="PLE723" s="271"/>
      <c r="PLF723" s="271"/>
      <c r="PLG723" s="271"/>
      <c r="PLH723" s="271"/>
      <c r="PLI723" s="395"/>
      <c r="PLJ723" s="259"/>
      <c r="PLK723" s="259"/>
      <c r="PLL723" s="394"/>
      <c r="PLM723" s="394"/>
      <c r="PLN723" s="270"/>
      <c r="PLO723" s="263"/>
      <c r="PLP723" s="271"/>
      <c r="PLQ723" s="271"/>
      <c r="PLR723" s="271"/>
      <c r="PLS723" s="271"/>
      <c r="PLT723" s="271"/>
      <c r="PLU723" s="395"/>
      <c r="PLV723" s="259"/>
      <c r="PLW723" s="259"/>
      <c r="PLX723" s="394"/>
      <c r="PLY723" s="394"/>
      <c r="PLZ723" s="270"/>
      <c r="PMA723" s="263"/>
      <c r="PMB723" s="271"/>
      <c r="PMC723" s="271"/>
      <c r="PMD723" s="271"/>
      <c r="PME723" s="271"/>
      <c r="PMF723" s="271"/>
      <c r="PMG723" s="395"/>
      <c r="PMH723" s="259"/>
      <c r="PMI723" s="259"/>
      <c r="PMJ723" s="394"/>
      <c r="PMK723" s="394"/>
      <c r="PML723" s="270"/>
      <c r="PMM723" s="263"/>
      <c r="PMN723" s="271"/>
      <c r="PMO723" s="271"/>
      <c r="PMP723" s="271"/>
      <c r="PMQ723" s="271"/>
      <c r="PMR723" s="271"/>
      <c r="PMS723" s="395"/>
      <c r="PMT723" s="259"/>
      <c r="PMU723" s="259"/>
      <c r="PMV723" s="394"/>
      <c r="PMW723" s="394"/>
      <c r="PMX723" s="270"/>
      <c r="PMY723" s="263"/>
      <c r="PMZ723" s="271"/>
      <c r="PNA723" s="271"/>
      <c r="PNB723" s="271"/>
      <c r="PNC723" s="271"/>
      <c r="PND723" s="271"/>
      <c r="PNE723" s="395"/>
      <c r="PNF723" s="259"/>
      <c r="PNG723" s="259"/>
      <c r="PNH723" s="394"/>
      <c r="PNI723" s="394"/>
      <c r="PNJ723" s="270"/>
      <c r="PNK723" s="263"/>
      <c r="PNL723" s="271"/>
      <c r="PNM723" s="271"/>
      <c r="PNN723" s="271"/>
      <c r="PNO723" s="271"/>
      <c r="PNP723" s="271"/>
      <c r="PNQ723" s="395"/>
      <c r="PNR723" s="259"/>
      <c r="PNS723" s="259"/>
      <c r="PNT723" s="394"/>
      <c r="PNU723" s="394"/>
      <c r="PNV723" s="270"/>
      <c r="PNW723" s="263"/>
      <c r="PNX723" s="271"/>
      <c r="PNY723" s="271"/>
      <c r="PNZ723" s="271"/>
      <c r="POA723" s="271"/>
      <c r="POB723" s="271"/>
      <c r="POC723" s="395"/>
      <c r="POD723" s="259"/>
      <c r="POE723" s="259"/>
      <c r="POF723" s="394"/>
      <c r="POG723" s="394"/>
      <c r="POH723" s="270"/>
      <c r="POI723" s="263"/>
      <c r="POJ723" s="271"/>
      <c r="POK723" s="271"/>
      <c r="POL723" s="271"/>
      <c r="POM723" s="271"/>
      <c r="PON723" s="271"/>
      <c r="POO723" s="395"/>
      <c r="POP723" s="259"/>
      <c r="POQ723" s="259"/>
      <c r="POR723" s="394"/>
      <c r="POS723" s="394"/>
      <c r="POT723" s="270"/>
      <c r="POU723" s="263"/>
      <c r="POV723" s="271"/>
      <c r="POW723" s="271"/>
      <c r="POX723" s="271"/>
      <c r="POY723" s="271"/>
      <c r="POZ723" s="271"/>
      <c r="PPA723" s="395"/>
      <c r="PPB723" s="259"/>
      <c r="PPC723" s="259"/>
      <c r="PPD723" s="394"/>
      <c r="PPE723" s="394"/>
      <c r="PPF723" s="270"/>
      <c r="PPG723" s="263"/>
      <c r="PPH723" s="271"/>
      <c r="PPI723" s="271"/>
      <c r="PPJ723" s="271"/>
      <c r="PPK723" s="271"/>
      <c r="PPL723" s="271"/>
      <c r="PPM723" s="395"/>
      <c r="PPN723" s="259"/>
      <c r="PPO723" s="259"/>
      <c r="PPP723" s="394"/>
      <c r="PPQ723" s="394"/>
      <c r="PPR723" s="270"/>
      <c r="PPS723" s="263"/>
      <c r="PPT723" s="271"/>
      <c r="PPU723" s="271"/>
      <c r="PPV723" s="271"/>
      <c r="PPW723" s="271"/>
      <c r="PPX723" s="271"/>
      <c r="PPY723" s="395"/>
      <c r="PPZ723" s="259"/>
      <c r="PQA723" s="259"/>
      <c r="PQB723" s="394"/>
      <c r="PQC723" s="394"/>
      <c r="PQD723" s="270"/>
      <c r="PQE723" s="263"/>
      <c r="PQF723" s="271"/>
      <c r="PQG723" s="271"/>
      <c r="PQH723" s="271"/>
      <c r="PQI723" s="271"/>
      <c r="PQJ723" s="271"/>
      <c r="PQK723" s="395"/>
      <c r="PQL723" s="259"/>
      <c r="PQM723" s="259"/>
      <c r="PQN723" s="394"/>
      <c r="PQO723" s="394"/>
      <c r="PQP723" s="270"/>
      <c r="PQQ723" s="263"/>
      <c r="PQR723" s="271"/>
      <c r="PQS723" s="271"/>
      <c r="PQT723" s="271"/>
      <c r="PQU723" s="271"/>
      <c r="PQV723" s="271"/>
      <c r="PQW723" s="395"/>
      <c r="PQX723" s="259"/>
      <c r="PQY723" s="259"/>
      <c r="PQZ723" s="394"/>
      <c r="PRA723" s="394"/>
      <c r="PRB723" s="270"/>
      <c r="PRC723" s="263"/>
      <c r="PRD723" s="271"/>
      <c r="PRE723" s="271"/>
      <c r="PRF723" s="271"/>
      <c r="PRG723" s="271"/>
      <c r="PRH723" s="271"/>
      <c r="PRI723" s="395"/>
      <c r="PRJ723" s="259"/>
      <c r="PRK723" s="259"/>
      <c r="PRL723" s="394"/>
      <c r="PRM723" s="394"/>
      <c r="PRN723" s="270"/>
      <c r="PRO723" s="263"/>
      <c r="PRP723" s="271"/>
      <c r="PRQ723" s="271"/>
      <c r="PRR723" s="271"/>
      <c r="PRS723" s="271"/>
      <c r="PRT723" s="271"/>
      <c r="PRU723" s="395"/>
      <c r="PRV723" s="259"/>
      <c r="PRW723" s="259"/>
      <c r="PRX723" s="394"/>
      <c r="PRY723" s="394"/>
      <c r="PRZ723" s="270"/>
      <c r="PSA723" s="263"/>
      <c r="PSB723" s="271"/>
      <c r="PSC723" s="271"/>
      <c r="PSD723" s="271"/>
      <c r="PSE723" s="271"/>
      <c r="PSF723" s="271"/>
      <c r="PSG723" s="395"/>
      <c r="PSH723" s="259"/>
      <c r="PSI723" s="259"/>
      <c r="PSJ723" s="394"/>
      <c r="PSK723" s="394"/>
      <c r="PSL723" s="270"/>
      <c r="PSM723" s="263"/>
      <c r="PSN723" s="271"/>
      <c r="PSO723" s="271"/>
      <c r="PSP723" s="271"/>
      <c r="PSQ723" s="271"/>
      <c r="PSR723" s="271"/>
      <c r="PSS723" s="395"/>
      <c r="PST723" s="259"/>
      <c r="PSU723" s="259"/>
      <c r="PSV723" s="394"/>
      <c r="PSW723" s="394"/>
      <c r="PSX723" s="270"/>
      <c r="PSY723" s="263"/>
      <c r="PSZ723" s="271"/>
      <c r="PTA723" s="271"/>
      <c r="PTB723" s="271"/>
      <c r="PTC723" s="271"/>
      <c r="PTD723" s="271"/>
      <c r="PTE723" s="395"/>
      <c r="PTF723" s="259"/>
      <c r="PTG723" s="259"/>
      <c r="PTH723" s="394"/>
      <c r="PTI723" s="394"/>
      <c r="PTJ723" s="270"/>
      <c r="PTK723" s="263"/>
      <c r="PTL723" s="271"/>
      <c r="PTM723" s="271"/>
      <c r="PTN723" s="271"/>
      <c r="PTO723" s="271"/>
      <c r="PTP723" s="271"/>
      <c r="PTQ723" s="395"/>
      <c r="PTR723" s="259"/>
      <c r="PTS723" s="259"/>
      <c r="PTT723" s="394"/>
      <c r="PTU723" s="394"/>
      <c r="PTV723" s="270"/>
      <c r="PTW723" s="263"/>
      <c r="PTX723" s="271"/>
      <c r="PTY723" s="271"/>
      <c r="PTZ723" s="271"/>
      <c r="PUA723" s="271"/>
      <c r="PUB723" s="271"/>
      <c r="PUC723" s="395"/>
      <c r="PUD723" s="259"/>
      <c r="PUE723" s="259"/>
      <c r="PUF723" s="394"/>
      <c r="PUG723" s="394"/>
      <c r="PUH723" s="270"/>
      <c r="PUI723" s="263"/>
      <c r="PUJ723" s="271"/>
      <c r="PUK723" s="271"/>
      <c r="PUL723" s="271"/>
      <c r="PUM723" s="271"/>
      <c r="PUN723" s="271"/>
      <c r="PUO723" s="395"/>
      <c r="PUP723" s="259"/>
      <c r="PUQ723" s="259"/>
      <c r="PUR723" s="394"/>
      <c r="PUS723" s="394"/>
      <c r="PUT723" s="270"/>
      <c r="PUU723" s="263"/>
      <c r="PUV723" s="271"/>
      <c r="PUW723" s="271"/>
      <c r="PUX723" s="271"/>
      <c r="PUY723" s="271"/>
      <c r="PUZ723" s="271"/>
      <c r="PVA723" s="395"/>
      <c r="PVB723" s="259"/>
      <c r="PVC723" s="259"/>
      <c r="PVD723" s="394"/>
      <c r="PVE723" s="394"/>
      <c r="PVF723" s="270"/>
      <c r="PVG723" s="263"/>
      <c r="PVH723" s="271"/>
      <c r="PVI723" s="271"/>
      <c r="PVJ723" s="271"/>
      <c r="PVK723" s="271"/>
      <c r="PVL723" s="271"/>
      <c r="PVM723" s="395"/>
      <c r="PVN723" s="259"/>
      <c r="PVO723" s="259"/>
      <c r="PVP723" s="394"/>
      <c r="PVQ723" s="394"/>
      <c r="PVR723" s="270"/>
      <c r="PVS723" s="263"/>
      <c r="PVT723" s="271"/>
      <c r="PVU723" s="271"/>
      <c r="PVV723" s="271"/>
      <c r="PVW723" s="271"/>
      <c r="PVX723" s="271"/>
      <c r="PVY723" s="395"/>
      <c r="PVZ723" s="259"/>
      <c r="PWA723" s="259"/>
      <c r="PWB723" s="394"/>
      <c r="PWC723" s="394"/>
      <c r="PWD723" s="270"/>
      <c r="PWE723" s="263"/>
      <c r="PWF723" s="271"/>
      <c r="PWG723" s="271"/>
      <c r="PWH723" s="271"/>
      <c r="PWI723" s="271"/>
      <c r="PWJ723" s="271"/>
      <c r="PWK723" s="395"/>
      <c r="PWL723" s="259"/>
      <c r="PWM723" s="259"/>
      <c r="PWN723" s="394"/>
      <c r="PWO723" s="394"/>
      <c r="PWP723" s="270"/>
      <c r="PWQ723" s="263"/>
      <c r="PWR723" s="271"/>
      <c r="PWS723" s="271"/>
      <c r="PWT723" s="271"/>
      <c r="PWU723" s="271"/>
      <c r="PWV723" s="271"/>
      <c r="PWW723" s="395"/>
      <c r="PWX723" s="259"/>
      <c r="PWY723" s="259"/>
      <c r="PWZ723" s="394"/>
      <c r="PXA723" s="394"/>
      <c r="PXB723" s="270"/>
      <c r="PXC723" s="263"/>
      <c r="PXD723" s="271"/>
      <c r="PXE723" s="271"/>
      <c r="PXF723" s="271"/>
      <c r="PXG723" s="271"/>
      <c r="PXH723" s="271"/>
      <c r="PXI723" s="395"/>
      <c r="PXJ723" s="259"/>
      <c r="PXK723" s="259"/>
      <c r="PXL723" s="394"/>
      <c r="PXM723" s="394"/>
      <c r="PXN723" s="270"/>
      <c r="PXO723" s="263"/>
      <c r="PXP723" s="271"/>
      <c r="PXQ723" s="271"/>
      <c r="PXR723" s="271"/>
      <c r="PXS723" s="271"/>
      <c r="PXT723" s="271"/>
      <c r="PXU723" s="395"/>
      <c r="PXV723" s="259"/>
      <c r="PXW723" s="259"/>
      <c r="PXX723" s="394"/>
      <c r="PXY723" s="394"/>
      <c r="PXZ723" s="270"/>
      <c r="PYA723" s="263"/>
      <c r="PYB723" s="271"/>
      <c r="PYC723" s="271"/>
      <c r="PYD723" s="271"/>
      <c r="PYE723" s="271"/>
      <c r="PYF723" s="271"/>
      <c r="PYG723" s="395"/>
      <c r="PYH723" s="259"/>
      <c r="PYI723" s="259"/>
      <c r="PYJ723" s="394"/>
      <c r="PYK723" s="394"/>
      <c r="PYL723" s="270"/>
      <c r="PYM723" s="263"/>
      <c r="PYN723" s="271"/>
      <c r="PYO723" s="271"/>
      <c r="PYP723" s="271"/>
      <c r="PYQ723" s="271"/>
      <c r="PYR723" s="271"/>
      <c r="PYS723" s="395"/>
      <c r="PYT723" s="259"/>
      <c r="PYU723" s="259"/>
      <c r="PYV723" s="394"/>
      <c r="PYW723" s="394"/>
      <c r="PYX723" s="270"/>
      <c r="PYY723" s="263"/>
      <c r="PYZ723" s="271"/>
      <c r="PZA723" s="271"/>
      <c r="PZB723" s="271"/>
      <c r="PZC723" s="271"/>
      <c r="PZD723" s="271"/>
      <c r="PZE723" s="395"/>
      <c r="PZF723" s="259"/>
      <c r="PZG723" s="259"/>
      <c r="PZH723" s="394"/>
      <c r="PZI723" s="394"/>
      <c r="PZJ723" s="270"/>
      <c r="PZK723" s="263"/>
      <c r="PZL723" s="271"/>
      <c r="PZM723" s="271"/>
      <c r="PZN723" s="271"/>
      <c r="PZO723" s="271"/>
      <c r="PZP723" s="271"/>
      <c r="PZQ723" s="395"/>
      <c r="PZR723" s="259"/>
      <c r="PZS723" s="259"/>
      <c r="PZT723" s="394"/>
      <c r="PZU723" s="394"/>
      <c r="PZV723" s="270"/>
      <c r="PZW723" s="263"/>
      <c r="PZX723" s="271"/>
      <c r="PZY723" s="271"/>
      <c r="PZZ723" s="271"/>
      <c r="QAA723" s="271"/>
      <c r="QAB723" s="271"/>
      <c r="QAC723" s="395"/>
      <c r="QAD723" s="259"/>
      <c r="QAE723" s="259"/>
      <c r="QAF723" s="394"/>
      <c r="QAG723" s="394"/>
      <c r="QAH723" s="270"/>
      <c r="QAI723" s="263"/>
      <c r="QAJ723" s="271"/>
      <c r="QAK723" s="271"/>
      <c r="QAL723" s="271"/>
      <c r="QAM723" s="271"/>
      <c r="QAN723" s="271"/>
      <c r="QAO723" s="395"/>
      <c r="QAP723" s="259"/>
      <c r="QAQ723" s="259"/>
      <c r="QAR723" s="394"/>
      <c r="QAS723" s="394"/>
      <c r="QAT723" s="270"/>
      <c r="QAU723" s="263"/>
      <c r="QAV723" s="271"/>
      <c r="QAW723" s="271"/>
      <c r="QAX723" s="271"/>
      <c r="QAY723" s="271"/>
      <c r="QAZ723" s="271"/>
      <c r="QBA723" s="395"/>
      <c r="QBB723" s="259"/>
      <c r="QBC723" s="259"/>
      <c r="QBD723" s="394"/>
      <c r="QBE723" s="394"/>
      <c r="QBF723" s="270"/>
      <c r="QBG723" s="263"/>
      <c r="QBH723" s="271"/>
      <c r="QBI723" s="271"/>
      <c r="QBJ723" s="271"/>
      <c r="QBK723" s="271"/>
      <c r="QBL723" s="271"/>
      <c r="QBM723" s="395"/>
      <c r="QBN723" s="259"/>
      <c r="QBO723" s="259"/>
      <c r="QBP723" s="394"/>
      <c r="QBQ723" s="394"/>
      <c r="QBR723" s="270"/>
      <c r="QBS723" s="263"/>
      <c r="QBT723" s="271"/>
      <c r="QBU723" s="271"/>
      <c r="QBV723" s="271"/>
      <c r="QBW723" s="271"/>
      <c r="QBX723" s="271"/>
      <c r="QBY723" s="395"/>
      <c r="QBZ723" s="259"/>
      <c r="QCA723" s="259"/>
      <c r="QCB723" s="394"/>
      <c r="QCC723" s="394"/>
      <c r="QCD723" s="270"/>
      <c r="QCE723" s="263"/>
      <c r="QCF723" s="271"/>
      <c r="QCG723" s="271"/>
      <c r="QCH723" s="271"/>
      <c r="QCI723" s="271"/>
      <c r="QCJ723" s="271"/>
      <c r="QCK723" s="395"/>
      <c r="QCL723" s="259"/>
      <c r="QCM723" s="259"/>
      <c r="QCN723" s="394"/>
      <c r="QCO723" s="394"/>
      <c r="QCP723" s="270"/>
      <c r="QCQ723" s="263"/>
      <c r="QCR723" s="271"/>
      <c r="QCS723" s="271"/>
      <c r="QCT723" s="271"/>
      <c r="QCU723" s="271"/>
      <c r="QCV723" s="271"/>
      <c r="QCW723" s="395"/>
      <c r="QCX723" s="259"/>
      <c r="QCY723" s="259"/>
      <c r="QCZ723" s="394"/>
      <c r="QDA723" s="394"/>
      <c r="QDB723" s="270"/>
      <c r="QDC723" s="263"/>
      <c r="QDD723" s="271"/>
      <c r="QDE723" s="271"/>
      <c r="QDF723" s="271"/>
      <c r="QDG723" s="271"/>
      <c r="QDH723" s="271"/>
      <c r="QDI723" s="395"/>
      <c r="QDJ723" s="259"/>
      <c r="QDK723" s="259"/>
      <c r="QDL723" s="394"/>
      <c r="QDM723" s="394"/>
      <c r="QDN723" s="270"/>
      <c r="QDO723" s="263"/>
      <c r="QDP723" s="271"/>
      <c r="QDQ723" s="271"/>
      <c r="QDR723" s="271"/>
      <c r="QDS723" s="271"/>
      <c r="QDT723" s="271"/>
      <c r="QDU723" s="395"/>
      <c r="QDV723" s="259"/>
      <c r="QDW723" s="259"/>
      <c r="QDX723" s="394"/>
      <c r="QDY723" s="394"/>
      <c r="QDZ723" s="270"/>
      <c r="QEA723" s="263"/>
      <c r="QEB723" s="271"/>
      <c r="QEC723" s="271"/>
      <c r="QED723" s="271"/>
      <c r="QEE723" s="271"/>
      <c r="QEF723" s="271"/>
      <c r="QEG723" s="395"/>
      <c r="QEH723" s="259"/>
      <c r="QEI723" s="259"/>
      <c r="QEJ723" s="394"/>
      <c r="QEK723" s="394"/>
      <c r="QEL723" s="270"/>
      <c r="QEM723" s="263"/>
      <c r="QEN723" s="271"/>
      <c r="QEO723" s="271"/>
      <c r="QEP723" s="271"/>
      <c r="QEQ723" s="271"/>
      <c r="QER723" s="271"/>
      <c r="QES723" s="395"/>
      <c r="QET723" s="259"/>
      <c r="QEU723" s="259"/>
      <c r="QEV723" s="394"/>
      <c r="QEW723" s="394"/>
      <c r="QEX723" s="270"/>
      <c r="QEY723" s="263"/>
      <c r="QEZ723" s="271"/>
      <c r="QFA723" s="271"/>
      <c r="QFB723" s="271"/>
      <c r="QFC723" s="271"/>
      <c r="QFD723" s="271"/>
      <c r="QFE723" s="395"/>
      <c r="QFF723" s="259"/>
      <c r="QFG723" s="259"/>
      <c r="QFH723" s="394"/>
      <c r="QFI723" s="394"/>
      <c r="QFJ723" s="270"/>
      <c r="QFK723" s="263"/>
      <c r="QFL723" s="271"/>
      <c r="QFM723" s="271"/>
      <c r="QFN723" s="271"/>
      <c r="QFO723" s="271"/>
      <c r="QFP723" s="271"/>
      <c r="QFQ723" s="395"/>
      <c r="QFR723" s="259"/>
      <c r="QFS723" s="259"/>
      <c r="QFT723" s="394"/>
      <c r="QFU723" s="394"/>
      <c r="QFV723" s="270"/>
      <c r="QFW723" s="263"/>
      <c r="QFX723" s="271"/>
      <c r="QFY723" s="271"/>
      <c r="QFZ723" s="271"/>
      <c r="QGA723" s="271"/>
      <c r="QGB723" s="271"/>
      <c r="QGC723" s="395"/>
      <c r="QGD723" s="259"/>
      <c r="QGE723" s="259"/>
      <c r="QGF723" s="394"/>
      <c r="QGG723" s="394"/>
      <c r="QGH723" s="270"/>
      <c r="QGI723" s="263"/>
      <c r="QGJ723" s="271"/>
      <c r="QGK723" s="271"/>
      <c r="QGL723" s="271"/>
      <c r="QGM723" s="271"/>
      <c r="QGN723" s="271"/>
      <c r="QGO723" s="395"/>
      <c r="QGP723" s="259"/>
      <c r="QGQ723" s="259"/>
      <c r="QGR723" s="394"/>
      <c r="QGS723" s="394"/>
      <c r="QGT723" s="270"/>
      <c r="QGU723" s="263"/>
      <c r="QGV723" s="271"/>
      <c r="QGW723" s="271"/>
      <c r="QGX723" s="271"/>
      <c r="QGY723" s="271"/>
      <c r="QGZ723" s="271"/>
      <c r="QHA723" s="395"/>
      <c r="QHB723" s="259"/>
      <c r="QHC723" s="259"/>
      <c r="QHD723" s="394"/>
      <c r="QHE723" s="394"/>
      <c r="QHF723" s="270"/>
      <c r="QHG723" s="263"/>
      <c r="QHH723" s="271"/>
      <c r="QHI723" s="271"/>
      <c r="QHJ723" s="271"/>
      <c r="QHK723" s="271"/>
      <c r="QHL723" s="271"/>
      <c r="QHM723" s="395"/>
      <c r="QHN723" s="259"/>
      <c r="QHO723" s="259"/>
      <c r="QHP723" s="394"/>
      <c r="QHQ723" s="394"/>
      <c r="QHR723" s="270"/>
      <c r="QHS723" s="263"/>
      <c r="QHT723" s="271"/>
      <c r="QHU723" s="271"/>
      <c r="QHV723" s="271"/>
      <c r="QHW723" s="271"/>
      <c r="QHX723" s="271"/>
      <c r="QHY723" s="395"/>
      <c r="QHZ723" s="259"/>
      <c r="QIA723" s="259"/>
      <c r="QIB723" s="394"/>
      <c r="QIC723" s="394"/>
      <c r="QID723" s="270"/>
      <c r="QIE723" s="263"/>
      <c r="QIF723" s="271"/>
      <c r="QIG723" s="271"/>
      <c r="QIH723" s="271"/>
      <c r="QII723" s="271"/>
      <c r="QIJ723" s="271"/>
      <c r="QIK723" s="395"/>
      <c r="QIL723" s="259"/>
      <c r="QIM723" s="259"/>
      <c r="QIN723" s="394"/>
      <c r="QIO723" s="394"/>
      <c r="QIP723" s="270"/>
      <c r="QIQ723" s="263"/>
      <c r="QIR723" s="271"/>
      <c r="QIS723" s="271"/>
      <c r="QIT723" s="271"/>
      <c r="QIU723" s="271"/>
      <c r="QIV723" s="271"/>
      <c r="QIW723" s="395"/>
      <c r="QIX723" s="259"/>
      <c r="QIY723" s="259"/>
      <c r="QIZ723" s="394"/>
      <c r="QJA723" s="394"/>
      <c r="QJB723" s="270"/>
      <c r="QJC723" s="263"/>
      <c r="QJD723" s="271"/>
      <c r="QJE723" s="271"/>
      <c r="QJF723" s="271"/>
      <c r="QJG723" s="271"/>
      <c r="QJH723" s="271"/>
      <c r="QJI723" s="395"/>
      <c r="QJJ723" s="259"/>
      <c r="QJK723" s="259"/>
      <c r="QJL723" s="394"/>
      <c r="QJM723" s="394"/>
      <c r="QJN723" s="270"/>
      <c r="QJO723" s="263"/>
      <c r="QJP723" s="271"/>
      <c r="QJQ723" s="271"/>
      <c r="QJR723" s="271"/>
      <c r="QJS723" s="271"/>
      <c r="QJT723" s="271"/>
      <c r="QJU723" s="395"/>
      <c r="QJV723" s="259"/>
      <c r="QJW723" s="259"/>
      <c r="QJX723" s="394"/>
      <c r="QJY723" s="394"/>
      <c r="QJZ723" s="270"/>
      <c r="QKA723" s="263"/>
      <c r="QKB723" s="271"/>
      <c r="QKC723" s="271"/>
      <c r="QKD723" s="271"/>
      <c r="QKE723" s="271"/>
      <c r="QKF723" s="271"/>
      <c r="QKG723" s="395"/>
      <c r="QKH723" s="259"/>
      <c r="QKI723" s="259"/>
      <c r="QKJ723" s="394"/>
      <c r="QKK723" s="394"/>
      <c r="QKL723" s="270"/>
      <c r="QKM723" s="263"/>
      <c r="QKN723" s="271"/>
      <c r="QKO723" s="271"/>
      <c r="QKP723" s="271"/>
      <c r="QKQ723" s="271"/>
      <c r="QKR723" s="271"/>
      <c r="QKS723" s="395"/>
      <c r="QKT723" s="259"/>
      <c r="QKU723" s="259"/>
      <c r="QKV723" s="394"/>
      <c r="QKW723" s="394"/>
      <c r="QKX723" s="270"/>
      <c r="QKY723" s="263"/>
      <c r="QKZ723" s="271"/>
      <c r="QLA723" s="271"/>
      <c r="QLB723" s="271"/>
      <c r="QLC723" s="271"/>
      <c r="QLD723" s="271"/>
      <c r="QLE723" s="395"/>
      <c r="QLF723" s="259"/>
      <c r="QLG723" s="259"/>
      <c r="QLH723" s="394"/>
      <c r="QLI723" s="394"/>
      <c r="QLJ723" s="270"/>
      <c r="QLK723" s="263"/>
      <c r="QLL723" s="271"/>
      <c r="QLM723" s="271"/>
      <c r="QLN723" s="271"/>
      <c r="QLO723" s="271"/>
      <c r="QLP723" s="271"/>
      <c r="QLQ723" s="395"/>
      <c r="QLR723" s="259"/>
      <c r="QLS723" s="259"/>
      <c r="QLT723" s="394"/>
      <c r="QLU723" s="394"/>
      <c r="QLV723" s="270"/>
      <c r="QLW723" s="263"/>
      <c r="QLX723" s="271"/>
      <c r="QLY723" s="271"/>
      <c r="QLZ723" s="271"/>
      <c r="QMA723" s="271"/>
      <c r="QMB723" s="271"/>
      <c r="QMC723" s="395"/>
      <c r="QMD723" s="259"/>
      <c r="QME723" s="259"/>
      <c r="QMF723" s="394"/>
      <c r="QMG723" s="394"/>
      <c r="QMH723" s="270"/>
      <c r="QMI723" s="263"/>
      <c r="QMJ723" s="271"/>
      <c r="QMK723" s="271"/>
      <c r="QML723" s="271"/>
      <c r="QMM723" s="271"/>
      <c r="QMN723" s="271"/>
      <c r="QMO723" s="395"/>
      <c r="QMP723" s="259"/>
      <c r="QMQ723" s="259"/>
      <c r="QMR723" s="394"/>
      <c r="QMS723" s="394"/>
      <c r="QMT723" s="270"/>
      <c r="QMU723" s="263"/>
      <c r="QMV723" s="271"/>
      <c r="QMW723" s="271"/>
      <c r="QMX723" s="271"/>
      <c r="QMY723" s="271"/>
      <c r="QMZ723" s="271"/>
      <c r="QNA723" s="395"/>
      <c r="QNB723" s="259"/>
      <c r="QNC723" s="259"/>
      <c r="QND723" s="394"/>
      <c r="QNE723" s="394"/>
      <c r="QNF723" s="270"/>
      <c r="QNG723" s="263"/>
      <c r="QNH723" s="271"/>
      <c r="QNI723" s="271"/>
      <c r="QNJ723" s="271"/>
      <c r="QNK723" s="271"/>
      <c r="QNL723" s="271"/>
      <c r="QNM723" s="395"/>
      <c r="QNN723" s="259"/>
      <c r="QNO723" s="259"/>
      <c r="QNP723" s="394"/>
      <c r="QNQ723" s="394"/>
      <c r="QNR723" s="270"/>
      <c r="QNS723" s="263"/>
      <c r="QNT723" s="271"/>
      <c r="QNU723" s="271"/>
      <c r="QNV723" s="271"/>
      <c r="QNW723" s="271"/>
      <c r="QNX723" s="271"/>
      <c r="QNY723" s="395"/>
      <c r="QNZ723" s="259"/>
      <c r="QOA723" s="259"/>
      <c r="QOB723" s="394"/>
      <c r="QOC723" s="394"/>
      <c r="QOD723" s="270"/>
      <c r="QOE723" s="263"/>
      <c r="QOF723" s="271"/>
      <c r="QOG723" s="271"/>
      <c r="QOH723" s="271"/>
      <c r="QOI723" s="271"/>
      <c r="QOJ723" s="271"/>
      <c r="QOK723" s="395"/>
      <c r="QOL723" s="259"/>
      <c r="QOM723" s="259"/>
      <c r="QON723" s="394"/>
      <c r="QOO723" s="394"/>
      <c r="QOP723" s="270"/>
      <c r="QOQ723" s="263"/>
      <c r="QOR723" s="271"/>
      <c r="QOS723" s="271"/>
      <c r="QOT723" s="271"/>
      <c r="QOU723" s="271"/>
      <c r="QOV723" s="271"/>
      <c r="QOW723" s="395"/>
      <c r="QOX723" s="259"/>
      <c r="QOY723" s="259"/>
      <c r="QOZ723" s="394"/>
      <c r="QPA723" s="394"/>
      <c r="QPB723" s="270"/>
      <c r="QPC723" s="263"/>
      <c r="QPD723" s="271"/>
      <c r="QPE723" s="271"/>
      <c r="QPF723" s="271"/>
      <c r="QPG723" s="271"/>
      <c r="QPH723" s="271"/>
      <c r="QPI723" s="395"/>
      <c r="QPJ723" s="259"/>
      <c r="QPK723" s="259"/>
      <c r="QPL723" s="394"/>
      <c r="QPM723" s="394"/>
      <c r="QPN723" s="270"/>
      <c r="QPO723" s="263"/>
      <c r="QPP723" s="271"/>
      <c r="QPQ723" s="271"/>
      <c r="QPR723" s="271"/>
      <c r="QPS723" s="271"/>
      <c r="QPT723" s="271"/>
      <c r="QPU723" s="395"/>
      <c r="QPV723" s="259"/>
      <c r="QPW723" s="259"/>
      <c r="QPX723" s="394"/>
      <c r="QPY723" s="394"/>
      <c r="QPZ723" s="270"/>
      <c r="QQA723" s="263"/>
      <c r="QQB723" s="271"/>
      <c r="QQC723" s="271"/>
      <c r="QQD723" s="271"/>
      <c r="QQE723" s="271"/>
      <c r="QQF723" s="271"/>
      <c r="QQG723" s="395"/>
      <c r="QQH723" s="259"/>
      <c r="QQI723" s="259"/>
      <c r="QQJ723" s="394"/>
      <c r="QQK723" s="394"/>
      <c r="QQL723" s="270"/>
      <c r="QQM723" s="263"/>
      <c r="QQN723" s="271"/>
      <c r="QQO723" s="271"/>
      <c r="QQP723" s="271"/>
      <c r="QQQ723" s="271"/>
      <c r="QQR723" s="271"/>
      <c r="QQS723" s="395"/>
      <c r="QQT723" s="259"/>
      <c r="QQU723" s="259"/>
      <c r="QQV723" s="394"/>
      <c r="QQW723" s="394"/>
      <c r="QQX723" s="270"/>
      <c r="QQY723" s="263"/>
      <c r="QQZ723" s="271"/>
      <c r="QRA723" s="271"/>
      <c r="QRB723" s="271"/>
      <c r="QRC723" s="271"/>
      <c r="QRD723" s="271"/>
      <c r="QRE723" s="395"/>
      <c r="QRF723" s="259"/>
      <c r="QRG723" s="259"/>
      <c r="QRH723" s="394"/>
      <c r="QRI723" s="394"/>
      <c r="QRJ723" s="270"/>
      <c r="QRK723" s="263"/>
      <c r="QRL723" s="271"/>
      <c r="QRM723" s="271"/>
      <c r="QRN723" s="271"/>
      <c r="QRO723" s="271"/>
      <c r="QRP723" s="271"/>
      <c r="QRQ723" s="395"/>
      <c r="QRR723" s="259"/>
      <c r="QRS723" s="259"/>
      <c r="QRT723" s="394"/>
      <c r="QRU723" s="394"/>
      <c r="QRV723" s="270"/>
      <c r="QRW723" s="263"/>
      <c r="QRX723" s="271"/>
      <c r="QRY723" s="271"/>
      <c r="QRZ723" s="271"/>
      <c r="QSA723" s="271"/>
      <c r="QSB723" s="271"/>
      <c r="QSC723" s="395"/>
      <c r="QSD723" s="259"/>
      <c r="QSE723" s="259"/>
      <c r="QSF723" s="394"/>
      <c r="QSG723" s="394"/>
      <c r="QSH723" s="270"/>
      <c r="QSI723" s="263"/>
      <c r="QSJ723" s="271"/>
      <c r="QSK723" s="271"/>
      <c r="QSL723" s="271"/>
      <c r="QSM723" s="271"/>
      <c r="QSN723" s="271"/>
      <c r="QSO723" s="395"/>
      <c r="QSP723" s="259"/>
      <c r="QSQ723" s="259"/>
      <c r="QSR723" s="394"/>
      <c r="QSS723" s="394"/>
      <c r="QST723" s="270"/>
      <c r="QSU723" s="263"/>
      <c r="QSV723" s="271"/>
      <c r="QSW723" s="271"/>
      <c r="QSX723" s="271"/>
      <c r="QSY723" s="271"/>
      <c r="QSZ723" s="271"/>
      <c r="QTA723" s="395"/>
      <c r="QTB723" s="259"/>
      <c r="QTC723" s="259"/>
      <c r="QTD723" s="394"/>
      <c r="QTE723" s="394"/>
      <c r="QTF723" s="270"/>
      <c r="QTG723" s="263"/>
      <c r="QTH723" s="271"/>
      <c r="QTI723" s="271"/>
      <c r="QTJ723" s="271"/>
      <c r="QTK723" s="271"/>
      <c r="QTL723" s="271"/>
      <c r="QTM723" s="395"/>
      <c r="QTN723" s="259"/>
      <c r="QTO723" s="259"/>
      <c r="QTP723" s="394"/>
      <c r="QTQ723" s="394"/>
      <c r="QTR723" s="270"/>
      <c r="QTS723" s="263"/>
      <c r="QTT723" s="271"/>
      <c r="QTU723" s="271"/>
      <c r="QTV723" s="271"/>
      <c r="QTW723" s="271"/>
      <c r="QTX723" s="271"/>
      <c r="QTY723" s="395"/>
      <c r="QTZ723" s="259"/>
      <c r="QUA723" s="259"/>
      <c r="QUB723" s="394"/>
      <c r="QUC723" s="394"/>
      <c r="QUD723" s="270"/>
      <c r="QUE723" s="263"/>
      <c r="QUF723" s="271"/>
      <c r="QUG723" s="271"/>
      <c r="QUH723" s="271"/>
      <c r="QUI723" s="271"/>
      <c r="QUJ723" s="271"/>
      <c r="QUK723" s="395"/>
      <c r="QUL723" s="259"/>
      <c r="QUM723" s="259"/>
      <c r="QUN723" s="394"/>
      <c r="QUO723" s="394"/>
      <c r="QUP723" s="270"/>
      <c r="QUQ723" s="263"/>
      <c r="QUR723" s="271"/>
      <c r="QUS723" s="271"/>
      <c r="QUT723" s="271"/>
      <c r="QUU723" s="271"/>
      <c r="QUV723" s="271"/>
      <c r="QUW723" s="395"/>
      <c r="QUX723" s="259"/>
      <c r="QUY723" s="259"/>
      <c r="QUZ723" s="394"/>
      <c r="QVA723" s="394"/>
      <c r="QVB723" s="270"/>
      <c r="QVC723" s="263"/>
      <c r="QVD723" s="271"/>
      <c r="QVE723" s="271"/>
      <c r="QVF723" s="271"/>
      <c r="QVG723" s="271"/>
      <c r="QVH723" s="271"/>
      <c r="QVI723" s="395"/>
      <c r="QVJ723" s="259"/>
      <c r="QVK723" s="259"/>
      <c r="QVL723" s="394"/>
      <c r="QVM723" s="394"/>
      <c r="QVN723" s="270"/>
      <c r="QVO723" s="263"/>
      <c r="QVP723" s="271"/>
      <c r="QVQ723" s="271"/>
      <c r="QVR723" s="271"/>
      <c r="QVS723" s="271"/>
      <c r="QVT723" s="271"/>
      <c r="QVU723" s="395"/>
      <c r="QVV723" s="259"/>
      <c r="QVW723" s="259"/>
      <c r="QVX723" s="394"/>
      <c r="QVY723" s="394"/>
      <c r="QVZ723" s="270"/>
      <c r="QWA723" s="263"/>
      <c r="QWB723" s="271"/>
      <c r="QWC723" s="271"/>
      <c r="QWD723" s="271"/>
      <c r="QWE723" s="271"/>
      <c r="QWF723" s="271"/>
      <c r="QWG723" s="395"/>
      <c r="QWH723" s="259"/>
      <c r="QWI723" s="259"/>
      <c r="QWJ723" s="394"/>
      <c r="QWK723" s="394"/>
      <c r="QWL723" s="270"/>
      <c r="QWM723" s="263"/>
      <c r="QWN723" s="271"/>
      <c r="QWO723" s="271"/>
      <c r="QWP723" s="271"/>
      <c r="QWQ723" s="271"/>
      <c r="QWR723" s="271"/>
      <c r="QWS723" s="395"/>
      <c r="QWT723" s="259"/>
      <c r="QWU723" s="259"/>
      <c r="QWV723" s="394"/>
      <c r="QWW723" s="394"/>
      <c r="QWX723" s="270"/>
      <c r="QWY723" s="263"/>
      <c r="QWZ723" s="271"/>
      <c r="QXA723" s="271"/>
      <c r="QXB723" s="271"/>
      <c r="QXC723" s="271"/>
      <c r="QXD723" s="271"/>
      <c r="QXE723" s="395"/>
      <c r="QXF723" s="259"/>
      <c r="QXG723" s="259"/>
      <c r="QXH723" s="394"/>
      <c r="QXI723" s="394"/>
      <c r="QXJ723" s="270"/>
      <c r="QXK723" s="263"/>
      <c r="QXL723" s="271"/>
      <c r="QXM723" s="271"/>
      <c r="QXN723" s="271"/>
      <c r="QXO723" s="271"/>
      <c r="QXP723" s="271"/>
      <c r="QXQ723" s="395"/>
      <c r="QXR723" s="259"/>
      <c r="QXS723" s="259"/>
      <c r="QXT723" s="394"/>
      <c r="QXU723" s="394"/>
      <c r="QXV723" s="270"/>
      <c r="QXW723" s="263"/>
      <c r="QXX723" s="271"/>
      <c r="QXY723" s="271"/>
      <c r="QXZ723" s="271"/>
      <c r="QYA723" s="271"/>
      <c r="QYB723" s="271"/>
      <c r="QYC723" s="395"/>
      <c r="QYD723" s="259"/>
      <c r="QYE723" s="259"/>
      <c r="QYF723" s="394"/>
      <c r="QYG723" s="394"/>
      <c r="QYH723" s="270"/>
      <c r="QYI723" s="263"/>
      <c r="QYJ723" s="271"/>
      <c r="QYK723" s="271"/>
      <c r="QYL723" s="271"/>
      <c r="QYM723" s="271"/>
      <c r="QYN723" s="271"/>
      <c r="QYO723" s="395"/>
      <c r="QYP723" s="259"/>
      <c r="QYQ723" s="259"/>
      <c r="QYR723" s="394"/>
      <c r="QYS723" s="394"/>
      <c r="QYT723" s="270"/>
      <c r="QYU723" s="263"/>
      <c r="QYV723" s="271"/>
      <c r="QYW723" s="271"/>
      <c r="QYX723" s="271"/>
      <c r="QYY723" s="271"/>
      <c r="QYZ723" s="271"/>
      <c r="QZA723" s="395"/>
      <c r="QZB723" s="259"/>
      <c r="QZC723" s="259"/>
      <c r="QZD723" s="394"/>
      <c r="QZE723" s="394"/>
      <c r="QZF723" s="270"/>
      <c r="QZG723" s="263"/>
      <c r="QZH723" s="271"/>
      <c r="QZI723" s="271"/>
      <c r="QZJ723" s="271"/>
      <c r="QZK723" s="271"/>
      <c r="QZL723" s="271"/>
      <c r="QZM723" s="395"/>
      <c r="QZN723" s="259"/>
      <c r="QZO723" s="259"/>
      <c r="QZP723" s="394"/>
      <c r="QZQ723" s="394"/>
      <c r="QZR723" s="270"/>
      <c r="QZS723" s="263"/>
      <c r="QZT723" s="271"/>
      <c r="QZU723" s="271"/>
      <c r="QZV723" s="271"/>
      <c r="QZW723" s="271"/>
      <c r="QZX723" s="271"/>
      <c r="QZY723" s="395"/>
      <c r="QZZ723" s="259"/>
      <c r="RAA723" s="259"/>
      <c r="RAB723" s="394"/>
      <c r="RAC723" s="394"/>
      <c r="RAD723" s="270"/>
      <c r="RAE723" s="263"/>
      <c r="RAF723" s="271"/>
      <c r="RAG723" s="271"/>
      <c r="RAH723" s="271"/>
      <c r="RAI723" s="271"/>
      <c r="RAJ723" s="271"/>
      <c r="RAK723" s="395"/>
      <c r="RAL723" s="259"/>
      <c r="RAM723" s="259"/>
      <c r="RAN723" s="394"/>
      <c r="RAO723" s="394"/>
      <c r="RAP723" s="270"/>
      <c r="RAQ723" s="263"/>
      <c r="RAR723" s="271"/>
      <c r="RAS723" s="271"/>
      <c r="RAT723" s="271"/>
      <c r="RAU723" s="271"/>
      <c r="RAV723" s="271"/>
      <c r="RAW723" s="395"/>
      <c r="RAX723" s="259"/>
      <c r="RAY723" s="259"/>
      <c r="RAZ723" s="394"/>
      <c r="RBA723" s="394"/>
      <c r="RBB723" s="270"/>
      <c r="RBC723" s="263"/>
      <c r="RBD723" s="271"/>
      <c r="RBE723" s="271"/>
      <c r="RBF723" s="271"/>
      <c r="RBG723" s="271"/>
      <c r="RBH723" s="271"/>
      <c r="RBI723" s="395"/>
      <c r="RBJ723" s="259"/>
      <c r="RBK723" s="259"/>
      <c r="RBL723" s="394"/>
      <c r="RBM723" s="394"/>
      <c r="RBN723" s="270"/>
      <c r="RBO723" s="263"/>
      <c r="RBP723" s="271"/>
      <c r="RBQ723" s="271"/>
      <c r="RBR723" s="271"/>
      <c r="RBS723" s="271"/>
      <c r="RBT723" s="271"/>
      <c r="RBU723" s="395"/>
      <c r="RBV723" s="259"/>
      <c r="RBW723" s="259"/>
      <c r="RBX723" s="394"/>
      <c r="RBY723" s="394"/>
      <c r="RBZ723" s="270"/>
      <c r="RCA723" s="263"/>
      <c r="RCB723" s="271"/>
      <c r="RCC723" s="271"/>
      <c r="RCD723" s="271"/>
      <c r="RCE723" s="271"/>
      <c r="RCF723" s="271"/>
      <c r="RCG723" s="395"/>
      <c r="RCH723" s="259"/>
      <c r="RCI723" s="259"/>
      <c r="RCJ723" s="394"/>
      <c r="RCK723" s="394"/>
      <c r="RCL723" s="270"/>
      <c r="RCM723" s="263"/>
      <c r="RCN723" s="271"/>
      <c r="RCO723" s="271"/>
      <c r="RCP723" s="271"/>
      <c r="RCQ723" s="271"/>
      <c r="RCR723" s="271"/>
      <c r="RCS723" s="395"/>
      <c r="RCT723" s="259"/>
      <c r="RCU723" s="259"/>
      <c r="RCV723" s="394"/>
      <c r="RCW723" s="394"/>
      <c r="RCX723" s="270"/>
      <c r="RCY723" s="263"/>
      <c r="RCZ723" s="271"/>
      <c r="RDA723" s="271"/>
      <c r="RDB723" s="271"/>
      <c r="RDC723" s="271"/>
      <c r="RDD723" s="271"/>
      <c r="RDE723" s="395"/>
      <c r="RDF723" s="259"/>
      <c r="RDG723" s="259"/>
      <c r="RDH723" s="394"/>
      <c r="RDI723" s="394"/>
      <c r="RDJ723" s="270"/>
      <c r="RDK723" s="263"/>
      <c r="RDL723" s="271"/>
      <c r="RDM723" s="271"/>
      <c r="RDN723" s="271"/>
      <c r="RDO723" s="271"/>
      <c r="RDP723" s="271"/>
      <c r="RDQ723" s="395"/>
      <c r="RDR723" s="259"/>
      <c r="RDS723" s="259"/>
      <c r="RDT723" s="394"/>
      <c r="RDU723" s="394"/>
      <c r="RDV723" s="270"/>
      <c r="RDW723" s="263"/>
      <c r="RDX723" s="271"/>
      <c r="RDY723" s="271"/>
      <c r="RDZ723" s="271"/>
      <c r="REA723" s="271"/>
      <c r="REB723" s="271"/>
      <c r="REC723" s="395"/>
      <c r="RED723" s="259"/>
      <c r="REE723" s="259"/>
      <c r="REF723" s="394"/>
      <c r="REG723" s="394"/>
      <c r="REH723" s="270"/>
      <c r="REI723" s="263"/>
      <c r="REJ723" s="271"/>
      <c r="REK723" s="271"/>
      <c r="REL723" s="271"/>
      <c r="REM723" s="271"/>
      <c r="REN723" s="271"/>
      <c r="REO723" s="395"/>
      <c r="REP723" s="259"/>
      <c r="REQ723" s="259"/>
      <c r="RER723" s="394"/>
      <c r="RES723" s="394"/>
      <c r="RET723" s="270"/>
      <c r="REU723" s="263"/>
      <c r="REV723" s="271"/>
      <c r="REW723" s="271"/>
      <c r="REX723" s="271"/>
      <c r="REY723" s="271"/>
      <c r="REZ723" s="271"/>
      <c r="RFA723" s="395"/>
      <c r="RFB723" s="259"/>
      <c r="RFC723" s="259"/>
      <c r="RFD723" s="394"/>
      <c r="RFE723" s="394"/>
      <c r="RFF723" s="270"/>
      <c r="RFG723" s="263"/>
      <c r="RFH723" s="271"/>
      <c r="RFI723" s="271"/>
      <c r="RFJ723" s="271"/>
      <c r="RFK723" s="271"/>
      <c r="RFL723" s="271"/>
      <c r="RFM723" s="395"/>
      <c r="RFN723" s="259"/>
      <c r="RFO723" s="259"/>
      <c r="RFP723" s="394"/>
      <c r="RFQ723" s="394"/>
      <c r="RFR723" s="270"/>
      <c r="RFS723" s="263"/>
      <c r="RFT723" s="271"/>
      <c r="RFU723" s="271"/>
      <c r="RFV723" s="271"/>
      <c r="RFW723" s="271"/>
      <c r="RFX723" s="271"/>
      <c r="RFY723" s="395"/>
      <c r="RFZ723" s="259"/>
      <c r="RGA723" s="259"/>
      <c r="RGB723" s="394"/>
      <c r="RGC723" s="394"/>
      <c r="RGD723" s="270"/>
      <c r="RGE723" s="263"/>
      <c r="RGF723" s="271"/>
      <c r="RGG723" s="271"/>
      <c r="RGH723" s="271"/>
      <c r="RGI723" s="271"/>
      <c r="RGJ723" s="271"/>
      <c r="RGK723" s="395"/>
      <c r="RGL723" s="259"/>
      <c r="RGM723" s="259"/>
      <c r="RGN723" s="394"/>
      <c r="RGO723" s="394"/>
      <c r="RGP723" s="270"/>
      <c r="RGQ723" s="263"/>
      <c r="RGR723" s="271"/>
      <c r="RGS723" s="271"/>
      <c r="RGT723" s="271"/>
      <c r="RGU723" s="271"/>
      <c r="RGV723" s="271"/>
      <c r="RGW723" s="395"/>
      <c r="RGX723" s="259"/>
      <c r="RGY723" s="259"/>
      <c r="RGZ723" s="394"/>
      <c r="RHA723" s="394"/>
      <c r="RHB723" s="270"/>
      <c r="RHC723" s="263"/>
      <c r="RHD723" s="271"/>
      <c r="RHE723" s="271"/>
      <c r="RHF723" s="271"/>
      <c r="RHG723" s="271"/>
      <c r="RHH723" s="271"/>
      <c r="RHI723" s="395"/>
      <c r="RHJ723" s="259"/>
      <c r="RHK723" s="259"/>
      <c r="RHL723" s="394"/>
      <c r="RHM723" s="394"/>
      <c r="RHN723" s="270"/>
      <c r="RHO723" s="263"/>
      <c r="RHP723" s="271"/>
      <c r="RHQ723" s="271"/>
      <c r="RHR723" s="271"/>
      <c r="RHS723" s="271"/>
      <c r="RHT723" s="271"/>
      <c r="RHU723" s="395"/>
      <c r="RHV723" s="259"/>
      <c r="RHW723" s="259"/>
      <c r="RHX723" s="394"/>
      <c r="RHY723" s="394"/>
      <c r="RHZ723" s="270"/>
      <c r="RIA723" s="263"/>
      <c r="RIB723" s="271"/>
      <c r="RIC723" s="271"/>
      <c r="RID723" s="271"/>
      <c r="RIE723" s="271"/>
      <c r="RIF723" s="271"/>
      <c r="RIG723" s="395"/>
      <c r="RIH723" s="259"/>
      <c r="RII723" s="259"/>
      <c r="RIJ723" s="394"/>
      <c r="RIK723" s="394"/>
      <c r="RIL723" s="270"/>
      <c r="RIM723" s="263"/>
      <c r="RIN723" s="271"/>
      <c r="RIO723" s="271"/>
      <c r="RIP723" s="271"/>
      <c r="RIQ723" s="271"/>
      <c r="RIR723" s="271"/>
      <c r="RIS723" s="395"/>
      <c r="RIT723" s="259"/>
      <c r="RIU723" s="259"/>
      <c r="RIV723" s="394"/>
      <c r="RIW723" s="394"/>
      <c r="RIX723" s="270"/>
      <c r="RIY723" s="263"/>
      <c r="RIZ723" s="271"/>
      <c r="RJA723" s="271"/>
      <c r="RJB723" s="271"/>
      <c r="RJC723" s="271"/>
      <c r="RJD723" s="271"/>
      <c r="RJE723" s="395"/>
      <c r="RJF723" s="259"/>
      <c r="RJG723" s="259"/>
      <c r="RJH723" s="394"/>
      <c r="RJI723" s="394"/>
      <c r="RJJ723" s="270"/>
      <c r="RJK723" s="263"/>
      <c r="RJL723" s="271"/>
      <c r="RJM723" s="271"/>
      <c r="RJN723" s="271"/>
      <c r="RJO723" s="271"/>
      <c r="RJP723" s="271"/>
      <c r="RJQ723" s="395"/>
      <c r="RJR723" s="259"/>
      <c r="RJS723" s="259"/>
      <c r="RJT723" s="394"/>
      <c r="RJU723" s="394"/>
      <c r="RJV723" s="270"/>
      <c r="RJW723" s="263"/>
      <c r="RJX723" s="271"/>
      <c r="RJY723" s="271"/>
      <c r="RJZ723" s="271"/>
      <c r="RKA723" s="271"/>
      <c r="RKB723" s="271"/>
      <c r="RKC723" s="395"/>
      <c r="RKD723" s="259"/>
      <c r="RKE723" s="259"/>
      <c r="RKF723" s="394"/>
      <c r="RKG723" s="394"/>
      <c r="RKH723" s="270"/>
      <c r="RKI723" s="263"/>
      <c r="RKJ723" s="271"/>
      <c r="RKK723" s="271"/>
      <c r="RKL723" s="271"/>
      <c r="RKM723" s="271"/>
      <c r="RKN723" s="271"/>
      <c r="RKO723" s="395"/>
      <c r="RKP723" s="259"/>
      <c r="RKQ723" s="259"/>
      <c r="RKR723" s="394"/>
      <c r="RKS723" s="394"/>
      <c r="RKT723" s="270"/>
      <c r="RKU723" s="263"/>
      <c r="RKV723" s="271"/>
      <c r="RKW723" s="271"/>
      <c r="RKX723" s="271"/>
      <c r="RKY723" s="271"/>
      <c r="RKZ723" s="271"/>
      <c r="RLA723" s="395"/>
      <c r="RLB723" s="259"/>
      <c r="RLC723" s="259"/>
      <c r="RLD723" s="394"/>
      <c r="RLE723" s="394"/>
      <c r="RLF723" s="270"/>
      <c r="RLG723" s="263"/>
      <c r="RLH723" s="271"/>
      <c r="RLI723" s="271"/>
      <c r="RLJ723" s="271"/>
      <c r="RLK723" s="271"/>
      <c r="RLL723" s="271"/>
      <c r="RLM723" s="395"/>
      <c r="RLN723" s="259"/>
      <c r="RLO723" s="259"/>
      <c r="RLP723" s="394"/>
      <c r="RLQ723" s="394"/>
      <c r="RLR723" s="270"/>
      <c r="RLS723" s="263"/>
      <c r="RLT723" s="271"/>
      <c r="RLU723" s="271"/>
      <c r="RLV723" s="271"/>
      <c r="RLW723" s="271"/>
      <c r="RLX723" s="271"/>
      <c r="RLY723" s="395"/>
      <c r="RLZ723" s="259"/>
      <c r="RMA723" s="259"/>
      <c r="RMB723" s="394"/>
      <c r="RMC723" s="394"/>
      <c r="RMD723" s="270"/>
      <c r="RME723" s="263"/>
      <c r="RMF723" s="271"/>
      <c r="RMG723" s="271"/>
      <c r="RMH723" s="271"/>
      <c r="RMI723" s="271"/>
      <c r="RMJ723" s="271"/>
      <c r="RMK723" s="395"/>
      <c r="RML723" s="259"/>
      <c r="RMM723" s="259"/>
      <c r="RMN723" s="394"/>
      <c r="RMO723" s="394"/>
      <c r="RMP723" s="270"/>
      <c r="RMQ723" s="263"/>
      <c r="RMR723" s="271"/>
      <c r="RMS723" s="271"/>
      <c r="RMT723" s="271"/>
      <c r="RMU723" s="271"/>
      <c r="RMV723" s="271"/>
      <c r="RMW723" s="395"/>
      <c r="RMX723" s="259"/>
      <c r="RMY723" s="259"/>
      <c r="RMZ723" s="394"/>
      <c r="RNA723" s="394"/>
      <c r="RNB723" s="270"/>
      <c r="RNC723" s="263"/>
      <c r="RND723" s="271"/>
      <c r="RNE723" s="271"/>
      <c r="RNF723" s="271"/>
      <c r="RNG723" s="271"/>
      <c r="RNH723" s="271"/>
      <c r="RNI723" s="395"/>
      <c r="RNJ723" s="259"/>
      <c r="RNK723" s="259"/>
      <c r="RNL723" s="394"/>
      <c r="RNM723" s="394"/>
      <c r="RNN723" s="270"/>
      <c r="RNO723" s="263"/>
      <c r="RNP723" s="271"/>
      <c r="RNQ723" s="271"/>
      <c r="RNR723" s="271"/>
      <c r="RNS723" s="271"/>
      <c r="RNT723" s="271"/>
      <c r="RNU723" s="395"/>
      <c r="RNV723" s="259"/>
      <c r="RNW723" s="259"/>
      <c r="RNX723" s="394"/>
      <c r="RNY723" s="394"/>
      <c r="RNZ723" s="270"/>
      <c r="ROA723" s="263"/>
      <c r="ROB723" s="271"/>
      <c r="ROC723" s="271"/>
      <c r="ROD723" s="271"/>
      <c r="ROE723" s="271"/>
      <c r="ROF723" s="271"/>
      <c r="ROG723" s="395"/>
      <c r="ROH723" s="259"/>
      <c r="ROI723" s="259"/>
      <c r="ROJ723" s="394"/>
      <c r="ROK723" s="394"/>
      <c r="ROL723" s="270"/>
      <c r="ROM723" s="263"/>
      <c r="RON723" s="271"/>
      <c r="ROO723" s="271"/>
      <c r="ROP723" s="271"/>
      <c r="ROQ723" s="271"/>
      <c r="ROR723" s="271"/>
      <c r="ROS723" s="395"/>
      <c r="ROT723" s="259"/>
      <c r="ROU723" s="259"/>
      <c r="ROV723" s="394"/>
      <c r="ROW723" s="394"/>
      <c r="ROX723" s="270"/>
      <c r="ROY723" s="263"/>
      <c r="ROZ723" s="271"/>
      <c r="RPA723" s="271"/>
      <c r="RPB723" s="271"/>
      <c r="RPC723" s="271"/>
      <c r="RPD723" s="271"/>
      <c r="RPE723" s="395"/>
      <c r="RPF723" s="259"/>
      <c r="RPG723" s="259"/>
      <c r="RPH723" s="394"/>
      <c r="RPI723" s="394"/>
      <c r="RPJ723" s="270"/>
      <c r="RPK723" s="263"/>
      <c r="RPL723" s="271"/>
      <c r="RPM723" s="271"/>
      <c r="RPN723" s="271"/>
      <c r="RPO723" s="271"/>
      <c r="RPP723" s="271"/>
      <c r="RPQ723" s="395"/>
      <c r="RPR723" s="259"/>
      <c r="RPS723" s="259"/>
      <c r="RPT723" s="394"/>
      <c r="RPU723" s="394"/>
      <c r="RPV723" s="270"/>
      <c r="RPW723" s="263"/>
      <c r="RPX723" s="271"/>
      <c r="RPY723" s="271"/>
      <c r="RPZ723" s="271"/>
      <c r="RQA723" s="271"/>
      <c r="RQB723" s="271"/>
      <c r="RQC723" s="395"/>
      <c r="RQD723" s="259"/>
      <c r="RQE723" s="259"/>
      <c r="RQF723" s="394"/>
      <c r="RQG723" s="394"/>
      <c r="RQH723" s="270"/>
      <c r="RQI723" s="263"/>
      <c r="RQJ723" s="271"/>
      <c r="RQK723" s="271"/>
      <c r="RQL723" s="271"/>
      <c r="RQM723" s="271"/>
      <c r="RQN723" s="271"/>
      <c r="RQO723" s="395"/>
      <c r="RQP723" s="259"/>
      <c r="RQQ723" s="259"/>
      <c r="RQR723" s="394"/>
      <c r="RQS723" s="394"/>
      <c r="RQT723" s="270"/>
      <c r="RQU723" s="263"/>
      <c r="RQV723" s="271"/>
      <c r="RQW723" s="271"/>
      <c r="RQX723" s="271"/>
      <c r="RQY723" s="271"/>
      <c r="RQZ723" s="271"/>
      <c r="RRA723" s="395"/>
      <c r="RRB723" s="259"/>
      <c r="RRC723" s="259"/>
      <c r="RRD723" s="394"/>
      <c r="RRE723" s="394"/>
      <c r="RRF723" s="270"/>
      <c r="RRG723" s="263"/>
      <c r="RRH723" s="271"/>
      <c r="RRI723" s="271"/>
      <c r="RRJ723" s="271"/>
      <c r="RRK723" s="271"/>
      <c r="RRL723" s="271"/>
      <c r="RRM723" s="395"/>
      <c r="RRN723" s="259"/>
      <c r="RRO723" s="259"/>
      <c r="RRP723" s="394"/>
      <c r="RRQ723" s="394"/>
      <c r="RRR723" s="270"/>
      <c r="RRS723" s="263"/>
      <c r="RRT723" s="271"/>
      <c r="RRU723" s="271"/>
      <c r="RRV723" s="271"/>
      <c r="RRW723" s="271"/>
      <c r="RRX723" s="271"/>
      <c r="RRY723" s="395"/>
      <c r="RRZ723" s="259"/>
      <c r="RSA723" s="259"/>
      <c r="RSB723" s="394"/>
      <c r="RSC723" s="394"/>
      <c r="RSD723" s="270"/>
      <c r="RSE723" s="263"/>
      <c r="RSF723" s="271"/>
      <c r="RSG723" s="271"/>
      <c r="RSH723" s="271"/>
      <c r="RSI723" s="271"/>
      <c r="RSJ723" s="271"/>
      <c r="RSK723" s="395"/>
      <c r="RSL723" s="259"/>
      <c r="RSM723" s="259"/>
      <c r="RSN723" s="394"/>
      <c r="RSO723" s="394"/>
      <c r="RSP723" s="270"/>
      <c r="RSQ723" s="263"/>
      <c r="RSR723" s="271"/>
      <c r="RSS723" s="271"/>
      <c r="RST723" s="271"/>
      <c r="RSU723" s="271"/>
      <c r="RSV723" s="271"/>
      <c r="RSW723" s="395"/>
      <c r="RSX723" s="259"/>
      <c r="RSY723" s="259"/>
      <c r="RSZ723" s="394"/>
      <c r="RTA723" s="394"/>
      <c r="RTB723" s="270"/>
      <c r="RTC723" s="263"/>
      <c r="RTD723" s="271"/>
      <c r="RTE723" s="271"/>
      <c r="RTF723" s="271"/>
      <c r="RTG723" s="271"/>
      <c r="RTH723" s="271"/>
      <c r="RTI723" s="395"/>
      <c r="RTJ723" s="259"/>
      <c r="RTK723" s="259"/>
      <c r="RTL723" s="394"/>
      <c r="RTM723" s="394"/>
      <c r="RTN723" s="270"/>
      <c r="RTO723" s="263"/>
      <c r="RTP723" s="271"/>
      <c r="RTQ723" s="271"/>
      <c r="RTR723" s="271"/>
      <c r="RTS723" s="271"/>
      <c r="RTT723" s="271"/>
      <c r="RTU723" s="395"/>
      <c r="RTV723" s="259"/>
      <c r="RTW723" s="259"/>
      <c r="RTX723" s="394"/>
      <c r="RTY723" s="394"/>
      <c r="RTZ723" s="270"/>
      <c r="RUA723" s="263"/>
      <c r="RUB723" s="271"/>
      <c r="RUC723" s="271"/>
      <c r="RUD723" s="271"/>
      <c r="RUE723" s="271"/>
      <c r="RUF723" s="271"/>
      <c r="RUG723" s="395"/>
      <c r="RUH723" s="259"/>
      <c r="RUI723" s="259"/>
      <c r="RUJ723" s="394"/>
      <c r="RUK723" s="394"/>
      <c r="RUL723" s="270"/>
      <c r="RUM723" s="263"/>
      <c r="RUN723" s="271"/>
      <c r="RUO723" s="271"/>
      <c r="RUP723" s="271"/>
      <c r="RUQ723" s="271"/>
      <c r="RUR723" s="271"/>
      <c r="RUS723" s="395"/>
      <c r="RUT723" s="259"/>
      <c r="RUU723" s="259"/>
      <c r="RUV723" s="394"/>
      <c r="RUW723" s="394"/>
      <c r="RUX723" s="270"/>
      <c r="RUY723" s="263"/>
      <c r="RUZ723" s="271"/>
      <c r="RVA723" s="271"/>
      <c r="RVB723" s="271"/>
      <c r="RVC723" s="271"/>
      <c r="RVD723" s="271"/>
      <c r="RVE723" s="395"/>
      <c r="RVF723" s="259"/>
      <c r="RVG723" s="259"/>
      <c r="RVH723" s="394"/>
      <c r="RVI723" s="394"/>
      <c r="RVJ723" s="270"/>
      <c r="RVK723" s="263"/>
      <c r="RVL723" s="271"/>
      <c r="RVM723" s="271"/>
      <c r="RVN723" s="271"/>
      <c r="RVO723" s="271"/>
      <c r="RVP723" s="271"/>
      <c r="RVQ723" s="395"/>
      <c r="RVR723" s="259"/>
      <c r="RVS723" s="259"/>
      <c r="RVT723" s="394"/>
      <c r="RVU723" s="394"/>
      <c r="RVV723" s="270"/>
      <c r="RVW723" s="263"/>
      <c r="RVX723" s="271"/>
      <c r="RVY723" s="271"/>
      <c r="RVZ723" s="271"/>
      <c r="RWA723" s="271"/>
      <c r="RWB723" s="271"/>
      <c r="RWC723" s="395"/>
      <c r="RWD723" s="259"/>
      <c r="RWE723" s="259"/>
      <c r="RWF723" s="394"/>
      <c r="RWG723" s="394"/>
      <c r="RWH723" s="270"/>
      <c r="RWI723" s="263"/>
      <c r="RWJ723" s="271"/>
      <c r="RWK723" s="271"/>
      <c r="RWL723" s="271"/>
      <c r="RWM723" s="271"/>
      <c r="RWN723" s="271"/>
      <c r="RWO723" s="395"/>
      <c r="RWP723" s="259"/>
      <c r="RWQ723" s="259"/>
      <c r="RWR723" s="394"/>
      <c r="RWS723" s="394"/>
      <c r="RWT723" s="270"/>
      <c r="RWU723" s="263"/>
      <c r="RWV723" s="271"/>
      <c r="RWW723" s="271"/>
      <c r="RWX723" s="271"/>
      <c r="RWY723" s="271"/>
      <c r="RWZ723" s="271"/>
      <c r="RXA723" s="395"/>
      <c r="RXB723" s="259"/>
      <c r="RXC723" s="259"/>
      <c r="RXD723" s="394"/>
      <c r="RXE723" s="394"/>
      <c r="RXF723" s="270"/>
      <c r="RXG723" s="263"/>
      <c r="RXH723" s="271"/>
      <c r="RXI723" s="271"/>
      <c r="RXJ723" s="271"/>
      <c r="RXK723" s="271"/>
      <c r="RXL723" s="271"/>
      <c r="RXM723" s="395"/>
      <c r="RXN723" s="259"/>
      <c r="RXO723" s="259"/>
      <c r="RXP723" s="394"/>
      <c r="RXQ723" s="394"/>
      <c r="RXR723" s="270"/>
      <c r="RXS723" s="263"/>
      <c r="RXT723" s="271"/>
      <c r="RXU723" s="271"/>
      <c r="RXV723" s="271"/>
      <c r="RXW723" s="271"/>
      <c r="RXX723" s="271"/>
      <c r="RXY723" s="395"/>
      <c r="RXZ723" s="259"/>
      <c r="RYA723" s="259"/>
      <c r="RYB723" s="394"/>
      <c r="RYC723" s="394"/>
      <c r="RYD723" s="270"/>
      <c r="RYE723" s="263"/>
      <c r="RYF723" s="271"/>
      <c r="RYG723" s="271"/>
      <c r="RYH723" s="271"/>
      <c r="RYI723" s="271"/>
      <c r="RYJ723" s="271"/>
      <c r="RYK723" s="395"/>
      <c r="RYL723" s="259"/>
      <c r="RYM723" s="259"/>
      <c r="RYN723" s="394"/>
      <c r="RYO723" s="394"/>
      <c r="RYP723" s="270"/>
      <c r="RYQ723" s="263"/>
      <c r="RYR723" s="271"/>
      <c r="RYS723" s="271"/>
      <c r="RYT723" s="271"/>
      <c r="RYU723" s="271"/>
      <c r="RYV723" s="271"/>
      <c r="RYW723" s="395"/>
      <c r="RYX723" s="259"/>
      <c r="RYY723" s="259"/>
      <c r="RYZ723" s="394"/>
      <c r="RZA723" s="394"/>
      <c r="RZB723" s="270"/>
      <c r="RZC723" s="263"/>
      <c r="RZD723" s="271"/>
      <c r="RZE723" s="271"/>
      <c r="RZF723" s="271"/>
      <c r="RZG723" s="271"/>
      <c r="RZH723" s="271"/>
      <c r="RZI723" s="395"/>
      <c r="RZJ723" s="259"/>
      <c r="RZK723" s="259"/>
      <c r="RZL723" s="394"/>
      <c r="RZM723" s="394"/>
      <c r="RZN723" s="270"/>
      <c r="RZO723" s="263"/>
      <c r="RZP723" s="271"/>
      <c r="RZQ723" s="271"/>
      <c r="RZR723" s="271"/>
      <c r="RZS723" s="271"/>
      <c r="RZT723" s="271"/>
      <c r="RZU723" s="395"/>
      <c r="RZV723" s="259"/>
      <c r="RZW723" s="259"/>
      <c r="RZX723" s="394"/>
      <c r="RZY723" s="394"/>
      <c r="RZZ723" s="270"/>
      <c r="SAA723" s="263"/>
      <c r="SAB723" s="271"/>
      <c r="SAC723" s="271"/>
      <c r="SAD723" s="271"/>
      <c r="SAE723" s="271"/>
      <c r="SAF723" s="271"/>
      <c r="SAG723" s="395"/>
      <c r="SAH723" s="259"/>
      <c r="SAI723" s="259"/>
      <c r="SAJ723" s="394"/>
      <c r="SAK723" s="394"/>
      <c r="SAL723" s="270"/>
      <c r="SAM723" s="263"/>
      <c r="SAN723" s="271"/>
      <c r="SAO723" s="271"/>
      <c r="SAP723" s="271"/>
      <c r="SAQ723" s="271"/>
      <c r="SAR723" s="271"/>
      <c r="SAS723" s="395"/>
      <c r="SAT723" s="259"/>
      <c r="SAU723" s="259"/>
      <c r="SAV723" s="394"/>
      <c r="SAW723" s="394"/>
      <c r="SAX723" s="270"/>
      <c r="SAY723" s="263"/>
      <c r="SAZ723" s="271"/>
      <c r="SBA723" s="271"/>
      <c r="SBB723" s="271"/>
      <c r="SBC723" s="271"/>
      <c r="SBD723" s="271"/>
      <c r="SBE723" s="395"/>
      <c r="SBF723" s="259"/>
      <c r="SBG723" s="259"/>
      <c r="SBH723" s="394"/>
      <c r="SBI723" s="394"/>
      <c r="SBJ723" s="270"/>
      <c r="SBK723" s="263"/>
      <c r="SBL723" s="271"/>
      <c r="SBM723" s="271"/>
      <c r="SBN723" s="271"/>
      <c r="SBO723" s="271"/>
      <c r="SBP723" s="271"/>
      <c r="SBQ723" s="395"/>
      <c r="SBR723" s="259"/>
      <c r="SBS723" s="259"/>
      <c r="SBT723" s="394"/>
      <c r="SBU723" s="394"/>
      <c r="SBV723" s="270"/>
      <c r="SBW723" s="263"/>
      <c r="SBX723" s="271"/>
      <c r="SBY723" s="271"/>
      <c r="SBZ723" s="271"/>
      <c r="SCA723" s="271"/>
      <c r="SCB723" s="271"/>
      <c r="SCC723" s="395"/>
      <c r="SCD723" s="259"/>
      <c r="SCE723" s="259"/>
      <c r="SCF723" s="394"/>
      <c r="SCG723" s="394"/>
      <c r="SCH723" s="270"/>
      <c r="SCI723" s="263"/>
      <c r="SCJ723" s="271"/>
      <c r="SCK723" s="271"/>
      <c r="SCL723" s="271"/>
      <c r="SCM723" s="271"/>
      <c r="SCN723" s="271"/>
      <c r="SCO723" s="395"/>
      <c r="SCP723" s="259"/>
      <c r="SCQ723" s="259"/>
      <c r="SCR723" s="394"/>
      <c r="SCS723" s="394"/>
      <c r="SCT723" s="270"/>
      <c r="SCU723" s="263"/>
      <c r="SCV723" s="271"/>
      <c r="SCW723" s="271"/>
      <c r="SCX723" s="271"/>
      <c r="SCY723" s="271"/>
      <c r="SCZ723" s="271"/>
      <c r="SDA723" s="395"/>
      <c r="SDB723" s="259"/>
      <c r="SDC723" s="259"/>
      <c r="SDD723" s="394"/>
      <c r="SDE723" s="394"/>
      <c r="SDF723" s="270"/>
      <c r="SDG723" s="263"/>
      <c r="SDH723" s="271"/>
      <c r="SDI723" s="271"/>
      <c r="SDJ723" s="271"/>
      <c r="SDK723" s="271"/>
      <c r="SDL723" s="271"/>
      <c r="SDM723" s="395"/>
      <c r="SDN723" s="259"/>
      <c r="SDO723" s="259"/>
      <c r="SDP723" s="394"/>
      <c r="SDQ723" s="394"/>
      <c r="SDR723" s="270"/>
      <c r="SDS723" s="263"/>
      <c r="SDT723" s="271"/>
      <c r="SDU723" s="271"/>
      <c r="SDV723" s="271"/>
      <c r="SDW723" s="271"/>
      <c r="SDX723" s="271"/>
      <c r="SDY723" s="395"/>
      <c r="SDZ723" s="259"/>
      <c r="SEA723" s="259"/>
      <c r="SEB723" s="394"/>
      <c r="SEC723" s="394"/>
      <c r="SED723" s="270"/>
      <c r="SEE723" s="263"/>
      <c r="SEF723" s="271"/>
      <c r="SEG723" s="271"/>
      <c r="SEH723" s="271"/>
      <c r="SEI723" s="271"/>
      <c r="SEJ723" s="271"/>
      <c r="SEK723" s="395"/>
      <c r="SEL723" s="259"/>
      <c r="SEM723" s="259"/>
      <c r="SEN723" s="394"/>
      <c r="SEO723" s="394"/>
      <c r="SEP723" s="270"/>
      <c r="SEQ723" s="263"/>
      <c r="SER723" s="271"/>
      <c r="SES723" s="271"/>
      <c r="SET723" s="271"/>
      <c r="SEU723" s="271"/>
      <c r="SEV723" s="271"/>
      <c r="SEW723" s="395"/>
      <c r="SEX723" s="259"/>
      <c r="SEY723" s="259"/>
      <c r="SEZ723" s="394"/>
      <c r="SFA723" s="394"/>
      <c r="SFB723" s="270"/>
      <c r="SFC723" s="263"/>
      <c r="SFD723" s="271"/>
      <c r="SFE723" s="271"/>
      <c r="SFF723" s="271"/>
      <c r="SFG723" s="271"/>
      <c r="SFH723" s="271"/>
      <c r="SFI723" s="395"/>
      <c r="SFJ723" s="259"/>
      <c r="SFK723" s="259"/>
      <c r="SFL723" s="394"/>
      <c r="SFM723" s="394"/>
      <c r="SFN723" s="270"/>
      <c r="SFO723" s="263"/>
      <c r="SFP723" s="271"/>
      <c r="SFQ723" s="271"/>
      <c r="SFR723" s="271"/>
      <c r="SFS723" s="271"/>
      <c r="SFT723" s="271"/>
      <c r="SFU723" s="395"/>
      <c r="SFV723" s="259"/>
      <c r="SFW723" s="259"/>
      <c r="SFX723" s="394"/>
      <c r="SFY723" s="394"/>
      <c r="SFZ723" s="270"/>
      <c r="SGA723" s="263"/>
      <c r="SGB723" s="271"/>
      <c r="SGC723" s="271"/>
      <c r="SGD723" s="271"/>
      <c r="SGE723" s="271"/>
      <c r="SGF723" s="271"/>
      <c r="SGG723" s="395"/>
      <c r="SGH723" s="259"/>
      <c r="SGI723" s="259"/>
      <c r="SGJ723" s="394"/>
      <c r="SGK723" s="394"/>
      <c r="SGL723" s="270"/>
      <c r="SGM723" s="263"/>
      <c r="SGN723" s="271"/>
      <c r="SGO723" s="271"/>
      <c r="SGP723" s="271"/>
      <c r="SGQ723" s="271"/>
      <c r="SGR723" s="271"/>
      <c r="SGS723" s="395"/>
      <c r="SGT723" s="259"/>
      <c r="SGU723" s="259"/>
      <c r="SGV723" s="394"/>
      <c r="SGW723" s="394"/>
      <c r="SGX723" s="270"/>
      <c r="SGY723" s="263"/>
      <c r="SGZ723" s="271"/>
      <c r="SHA723" s="271"/>
      <c r="SHB723" s="271"/>
      <c r="SHC723" s="271"/>
      <c r="SHD723" s="271"/>
      <c r="SHE723" s="395"/>
      <c r="SHF723" s="259"/>
      <c r="SHG723" s="259"/>
      <c r="SHH723" s="394"/>
      <c r="SHI723" s="394"/>
      <c r="SHJ723" s="270"/>
      <c r="SHK723" s="263"/>
      <c r="SHL723" s="271"/>
      <c r="SHM723" s="271"/>
      <c r="SHN723" s="271"/>
      <c r="SHO723" s="271"/>
      <c r="SHP723" s="271"/>
      <c r="SHQ723" s="395"/>
      <c r="SHR723" s="259"/>
      <c r="SHS723" s="259"/>
      <c r="SHT723" s="394"/>
      <c r="SHU723" s="394"/>
      <c r="SHV723" s="270"/>
      <c r="SHW723" s="263"/>
      <c r="SHX723" s="271"/>
      <c r="SHY723" s="271"/>
      <c r="SHZ723" s="271"/>
      <c r="SIA723" s="271"/>
      <c r="SIB723" s="271"/>
      <c r="SIC723" s="395"/>
      <c r="SID723" s="259"/>
      <c r="SIE723" s="259"/>
      <c r="SIF723" s="394"/>
      <c r="SIG723" s="394"/>
      <c r="SIH723" s="270"/>
      <c r="SII723" s="263"/>
      <c r="SIJ723" s="271"/>
      <c r="SIK723" s="271"/>
      <c r="SIL723" s="271"/>
      <c r="SIM723" s="271"/>
      <c r="SIN723" s="271"/>
      <c r="SIO723" s="395"/>
      <c r="SIP723" s="259"/>
      <c r="SIQ723" s="259"/>
      <c r="SIR723" s="394"/>
      <c r="SIS723" s="394"/>
      <c r="SIT723" s="270"/>
      <c r="SIU723" s="263"/>
      <c r="SIV723" s="271"/>
      <c r="SIW723" s="271"/>
      <c r="SIX723" s="271"/>
      <c r="SIY723" s="271"/>
      <c r="SIZ723" s="271"/>
      <c r="SJA723" s="395"/>
      <c r="SJB723" s="259"/>
      <c r="SJC723" s="259"/>
      <c r="SJD723" s="394"/>
      <c r="SJE723" s="394"/>
      <c r="SJF723" s="270"/>
      <c r="SJG723" s="263"/>
      <c r="SJH723" s="271"/>
      <c r="SJI723" s="271"/>
      <c r="SJJ723" s="271"/>
      <c r="SJK723" s="271"/>
      <c r="SJL723" s="271"/>
      <c r="SJM723" s="395"/>
      <c r="SJN723" s="259"/>
      <c r="SJO723" s="259"/>
      <c r="SJP723" s="394"/>
      <c r="SJQ723" s="394"/>
      <c r="SJR723" s="270"/>
      <c r="SJS723" s="263"/>
      <c r="SJT723" s="271"/>
      <c r="SJU723" s="271"/>
      <c r="SJV723" s="271"/>
      <c r="SJW723" s="271"/>
      <c r="SJX723" s="271"/>
      <c r="SJY723" s="395"/>
      <c r="SJZ723" s="259"/>
      <c r="SKA723" s="259"/>
      <c r="SKB723" s="394"/>
      <c r="SKC723" s="394"/>
      <c r="SKD723" s="270"/>
      <c r="SKE723" s="263"/>
      <c r="SKF723" s="271"/>
      <c r="SKG723" s="271"/>
      <c r="SKH723" s="271"/>
      <c r="SKI723" s="271"/>
      <c r="SKJ723" s="271"/>
      <c r="SKK723" s="395"/>
      <c r="SKL723" s="259"/>
      <c r="SKM723" s="259"/>
      <c r="SKN723" s="394"/>
      <c r="SKO723" s="394"/>
      <c r="SKP723" s="270"/>
      <c r="SKQ723" s="263"/>
      <c r="SKR723" s="271"/>
      <c r="SKS723" s="271"/>
      <c r="SKT723" s="271"/>
      <c r="SKU723" s="271"/>
      <c r="SKV723" s="271"/>
      <c r="SKW723" s="395"/>
      <c r="SKX723" s="259"/>
      <c r="SKY723" s="259"/>
      <c r="SKZ723" s="394"/>
      <c r="SLA723" s="394"/>
      <c r="SLB723" s="270"/>
      <c r="SLC723" s="263"/>
      <c r="SLD723" s="271"/>
      <c r="SLE723" s="271"/>
      <c r="SLF723" s="271"/>
      <c r="SLG723" s="271"/>
      <c r="SLH723" s="271"/>
      <c r="SLI723" s="395"/>
      <c r="SLJ723" s="259"/>
      <c r="SLK723" s="259"/>
      <c r="SLL723" s="394"/>
      <c r="SLM723" s="394"/>
      <c r="SLN723" s="270"/>
      <c r="SLO723" s="263"/>
      <c r="SLP723" s="271"/>
      <c r="SLQ723" s="271"/>
      <c r="SLR723" s="271"/>
      <c r="SLS723" s="271"/>
      <c r="SLT723" s="271"/>
      <c r="SLU723" s="395"/>
      <c r="SLV723" s="259"/>
      <c r="SLW723" s="259"/>
      <c r="SLX723" s="394"/>
      <c r="SLY723" s="394"/>
      <c r="SLZ723" s="270"/>
      <c r="SMA723" s="263"/>
      <c r="SMB723" s="271"/>
      <c r="SMC723" s="271"/>
      <c r="SMD723" s="271"/>
      <c r="SME723" s="271"/>
      <c r="SMF723" s="271"/>
      <c r="SMG723" s="395"/>
      <c r="SMH723" s="259"/>
      <c r="SMI723" s="259"/>
      <c r="SMJ723" s="394"/>
      <c r="SMK723" s="394"/>
      <c r="SML723" s="270"/>
      <c r="SMM723" s="263"/>
      <c r="SMN723" s="271"/>
      <c r="SMO723" s="271"/>
      <c r="SMP723" s="271"/>
      <c r="SMQ723" s="271"/>
      <c r="SMR723" s="271"/>
      <c r="SMS723" s="395"/>
      <c r="SMT723" s="259"/>
      <c r="SMU723" s="259"/>
      <c r="SMV723" s="394"/>
      <c r="SMW723" s="394"/>
      <c r="SMX723" s="270"/>
      <c r="SMY723" s="263"/>
      <c r="SMZ723" s="271"/>
      <c r="SNA723" s="271"/>
      <c r="SNB723" s="271"/>
      <c r="SNC723" s="271"/>
      <c r="SND723" s="271"/>
      <c r="SNE723" s="395"/>
      <c r="SNF723" s="259"/>
      <c r="SNG723" s="259"/>
      <c r="SNH723" s="394"/>
      <c r="SNI723" s="394"/>
      <c r="SNJ723" s="270"/>
      <c r="SNK723" s="263"/>
      <c r="SNL723" s="271"/>
      <c r="SNM723" s="271"/>
      <c r="SNN723" s="271"/>
      <c r="SNO723" s="271"/>
      <c r="SNP723" s="271"/>
      <c r="SNQ723" s="395"/>
      <c r="SNR723" s="259"/>
      <c r="SNS723" s="259"/>
      <c r="SNT723" s="394"/>
      <c r="SNU723" s="394"/>
      <c r="SNV723" s="270"/>
      <c r="SNW723" s="263"/>
      <c r="SNX723" s="271"/>
      <c r="SNY723" s="271"/>
      <c r="SNZ723" s="271"/>
      <c r="SOA723" s="271"/>
      <c r="SOB723" s="271"/>
      <c r="SOC723" s="395"/>
      <c r="SOD723" s="259"/>
      <c r="SOE723" s="259"/>
      <c r="SOF723" s="394"/>
      <c r="SOG723" s="394"/>
      <c r="SOH723" s="270"/>
      <c r="SOI723" s="263"/>
      <c r="SOJ723" s="271"/>
      <c r="SOK723" s="271"/>
      <c r="SOL723" s="271"/>
      <c r="SOM723" s="271"/>
      <c r="SON723" s="271"/>
      <c r="SOO723" s="395"/>
      <c r="SOP723" s="259"/>
      <c r="SOQ723" s="259"/>
      <c r="SOR723" s="394"/>
      <c r="SOS723" s="394"/>
      <c r="SOT723" s="270"/>
      <c r="SOU723" s="263"/>
      <c r="SOV723" s="271"/>
      <c r="SOW723" s="271"/>
      <c r="SOX723" s="271"/>
      <c r="SOY723" s="271"/>
      <c r="SOZ723" s="271"/>
      <c r="SPA723" s="395"/>
      <c r="SPB723" s="259"/>
      <c r="SPC723" s="259"/>
      <c r="SPD723" s="394"/>
      <c r="SPE723" s="394"/>
      <c r="SPF723" s="270"/>
      <c r="SPG723" s="263"/>
      <c r="SPH723" s="271"/>
      <c r="SPI723" s="271"/>
      <c r="SPJ723" s="271"/>
      <c r="SPK723" s="271"/>
      <c r="SPL723" s="271"/>
      <c r="SPM723" s="395"/>
      <c r="SPN723" s="259"/>
      <c r="SPO723" s="259"/>
      <c r="SPP723" s="394"/>
      <c r="SPQ723" s="394"/>
      <c r="SPR723" s="270"/>
      <c r="SPS723" s="263"/>
      <c r="SPT723" s="271"/>
      <c r="SPU723" s="271"/>
      <c r="SPV723" s="271"/>
      <c r="SPW723" s="271"/>
      <c r="SPX723" s="271"/>
      <c r="SPY723" s="395"/>
      <c r="SPZ723" s="259"/>
      <c r="SQA723" s="259"/>
      <c r="SQB723" s="394"/>
      <c r="SQC723" s="394"/>
      <c r="SQD723" s="270"/>
      <c r="SQE723" s="263"/>
      <c r="SQF723" s="271"/>
      <c r="SQG723" s="271"/>
      <c r="SQH723" s="271"/>
      <c r="SQI723" s="271"/>
      <c r="SQJ723" s="271"/>
      <c r="SQK723" s="395"/>
      <c r="SQL723" s="259"/>
      <c r="SQM723" s="259"/>
      <c r="SQN723" s="394"/>
      <c r="SQO723" s="394"/>
      <c r="SQP723" s="270"/>
      <c r="SQQ723" s="263"/>
      <c r="SQR723" s="271"/>
      <c r="SQS723" s="271"/>
      <c r="SQT723" s="271"/>
      <c r="SQU723" s="271"/>
      <c r="SQV723" s="271"/>
      <c r="SQW723" s="395"/>
      <c r="SQX723" s="259"/>
      <c r="SQY723" s="259"/>
      <c r="SQZ723" s="394"/>
      <c r="SRA723" s="394"/>
      <c r="SRB723" s="270"/>
      <c r="SRC723" s="263"/>
      <c r="SRD723" s="271"/>
      <c r="SRE723" s="271"/>
      <c r="SRF723" s="271"/>
      <c r="SRG723" s="271"/>
      <c r="SRH723" s="271"/>
      <c r="SRI723" s="395"/>
      <c r="SRJ723" s="259"/>
      <c r="SRK723" s="259"/>
      <c r="SRL723" s="394"/>
      <c r="SRM723" s="394"/>
      <c r="SRN723" s="270"/>
      <c r="SRO723" s="263"/>
      <c r="SRP723" s="271"/>
      <c r="SRQ723" s="271"/>
      <c r="SRR723" s="271"/>
      <c r="SRS723" s="271"/>
      <c r="SRT723" s="271"/>
      <c r="SRU723" s="395"/>
      <c r="SRV723" s="259"/>
      <c r="SRW723" s="259"/>
      <c r="SRX723" s="394"/>
      <c r="SRY723" s="394"/>
      <c r="SRZ723" s="270"/>
      <c r="SSA723" s="263"/>
      <c r="SSB723" s="271"/>
      <c r="SSC723" s="271"/>
      <c r="SSD723" s="271"/>
      <c r="SSE723" s="271"/>
      <c r="SSF723" s="271"/>
      <c r="SSG723" s="395"/>
      <c r="SSH723" s="259"/>
      <c r="SSI723" s="259"/>
      <c r="SSJ723" s="394"/>
      <c r="SSK723" s="394"/>
      <c r="SSL723" s="270"/>
      <c r="SSM723" s="263"/>
      <c r="SSN723" s="271"/>
      <c r="SSO723" s="271"/>
      <c r="SSP723" s="271"/>
      <c r="SSQ723" s="271"/>
      <c r="SSR723" s="271"/>
      <c r="SSS723" s="395"/>
      <c r="SST723" s="259"/>
      <c r="SSU723" s="259"/>
      <c r="SSV723" s="394"/>
      <c r="SSW723" s="394"/>
      <c r="SSX723" s="270"/>
      <c r="SSY723" s="263"/>
      <c r="SSZ723" s="271"/>
      <c r="STA723" s="271"/>
      <c r="STB723" s="271"/>
      <c r="STC723" s="271"/>
      <c r="STD723" s="271"/>
      <c r="STE723" s="395"/>
      <c r="STF723" s="259"/>
      <c r="STG723" s="259"/>
      <c r="STH723" s="394"/>
      <c r="STI723" s="394"/>
      <c r="STJ723" s="270"/>
      <c r="STK723" s="263"/>
      <c r="STL723" s="271"/>
      <c r="STM723" s="271"/>
      <c r="STN723" s="271"/>
      <c r="STO723" s="271"/>
      <c r="STP723" s="271"/>
      <c r="STQ723" s="395"/>
      <c r="STR723" s="259"/>
      <c r="STS723" s="259"/>
      <c r="STT723" s="394"/>
      <c r="STU723" s="394"/>
      <c r="STV723" s="270"/>
      <c r="STW723" s="263"/>
      <c r="STX723" s="271"/>
      <c r="STY723" s="271"/>
      <c r="STZ723" s="271"/>
      <c r="SUA723" s="271"/>
      <c r="SUB723" s="271"/>
      <c r="SUC723" s="395"/>
      <c r="SUD723" s="259"/>
      <c r="SUE723" s="259"/>
      <c r="SUF723" s="394"/>
      <c r="SUG723" s="394"/>
      <c r="SUH723" s="270"/>
      <c r="SUI723" s="263"/>
      <c r="SUJ723" s="271"/>
      <c r="SUK723" s="271"/>
      <c r="SUL723" s="271"/>
      <c r="SUM723" s="271"/>
      <c r="SUN723" s="271"/>
      <c r="SUO723" s="395"/>
      <c r="SUP723" s="259"/>
      <c r="SUQ723" s="259"/>
      <c r="SUR723" s="394"/>
      <c r="SUS723" s="394"/>
      <c r="SUT723" s="270"/>
      <c r="SUU723" s="263"/>
      <c r="SUV723" s="271"/>
      <c r="SUW723" s="271"/>
      <c r="SUX723" s="271"/>
      <c r="SUY723" s="271"/>
      <c r="SUZ723" s="271"/>
      <c r="SVA723" s="395"/>
      <c r="SVB723" s="259"/>
      <c r="SVC723" s="259"/>
      <c r="SVD723" s="394"/>
      <c r="SVE723" s="394"/>
      <c r="SVF723" s="270"/>
      <c r="SVG723" s="263"/>
      <c r="SVH723" s="271"/>
      <c r="SVI723" s="271"/>
      <c r="SVJ723" s="271"/>
      <c r="SVK723" s="271"/>
      <c r="SVL723" s="271"/>
      <c r="SVM723" s="395"/>
      <c r="SVN723" s="259"/>
      <c r="SVO723" s="259"/>
      <c r="SVP723" s="394"/>
      <c r="SVQ723" s="394"/>
      <c r="SVR723" s="270"/>
      <c r="SVS723" s="263"/>
      <c r="SVT723" s="271"/>
      <c r="SVU723" s="271"/>
      <c r="SVV723" s="271"/>
      <c r="SVW723" s="271"/>
      <c r="SVX723" s="271"/>
      <c r="SVY723" s="395"/>
      <c r="SVZ723" s="259"/>
      <c r="SWA723" s="259"/>
      <c r="SWB723" s="394"/>
      <c r="SWC723" s="394"/>
      <c r="SWD723" s="270"/>
      <c r="SWE723" s="263"/>
      <c r="SWF723" s="271"/>
      <c r="SWG723" s="271"/>
      <c r="SWH723" s="271"/>
      <c r="SWI723" s="271"/>
      <c r="SWJ723" s="271"/>
      <c r="SWK723" s="395"/>
      <c r="SWL723" s="259"/>
      <c r="SWM723" s="259"/>
      <c r="SWN723" s="394"/>
      <c r="SWO723" s="394"/>
      <c r="SWP723" s="270"/>
      <c r="SWQ723" s="263"/>
      <c r="SWR723" s="271"/>
      <c r="SWS723" s="271"/>
      <c r="SWT723" s="271"/>
      <c r="SWU723" s="271"/>
      <c r="SWV723" s="271"/>
      <c r="SWW723" s="395"/>
      <c r="SWX723" s="259"/>
      <c r="SWY723" s="259"/>
      <c r="SWZ723" s="394"/>
      <c r="SXA723" s="394"/>
      <c r="SXB723" s="270"/>
      <c r="SXC723" s="263"/>
      <c r="SXD723" s="271"/>
      <c r="SXE723" s="271"/>
      <c r="SXF723" s="271"/>
      <c r="SXG723" s="271"/>
      <c r="SXH723" s="271"/>
      <c r="SXI723" s="395"/>
      <c r="SXJ723" s="259"/>
      <c r="SXK723" s="259"/>
      <c r="SXL723" s="394"/>
      <c r="SXM723" s="394"/>
      <c r="SXN723" s="270"/>
      <c r="SXO723" s="263"/>
      <c r="SXP723" s="271"/>
      <c r="SXQ723" s="271"/>
      <c r="SXR723" s="271"/>
      <c r="SXS723" s="271"/>
      <c r="SXT723" s="271"/>
      <c r="SXU723" s="395"/>
      <c r="SXV723" s="259"/>
      <c r="SXW723" s="259"/>
      <c r="SXX723" s="394"/>
      <c r="SXY723" s="394"/>
      <c r="SXZ723" s="270"/>
      <c r="SYA723" s="263"/>
      <c r="SYB723" s="271"/>
      <c r="SYC723" s="271"/>
      <c r="SYD723" s="271"/>
      <c r="SYE723" s="271"/>
      <c r="SYF723" s="271"/>
      <c r="SYG723" s="395"/>
      <c r="SYH723" s="259"/>
      <c r="SYI723" s="259"/>
      <c r="SYJ723" s="394"/>
      <c r="SYK723" s="394"/>
      <c r="SYL723" s="270"/>
      <c r="SYM723" s="263"/>
      <c r="SYN723" s="271"/>
      <c r="SYO723" s="271"/>
      <c r="SYP723" s="271"/>
      <c r="SYQ723" s="271"/>
      <c r="SYR723" s="271"/>
      <c r="SYS723" s="395"/>
      <c r="SYT723" s="259"/>
      <c r="SYU723" s="259"/>
      <c r="SYV723" s="394"/>
      <c r="SYW723" s="394"/>
      <c r="SYX723" s="270"/>
      <c r="SYY723" s="263"/>
      <c r="SYZ723" s="271"/>
      <c r="SZA723" s="271"/>
      <c r="SZB723" s="271"/>
      <c r="SZC723" s="271"/>
      <c r="SZD723" s="271"/>
      <c r="SZE723" s="395"/>
      <c r="SZF723" s="259"/>
      <c r="SZG723" s="259"/>
      <c r="SZH723" s="394"/>
      <c r="SZI723" s="394"/>
      <c r="SZJ723" s="270"/>
      <c r="SZK723" s="263"/>
      <c r="SZL723" s="271"/>
      <c r="SZM723" s="271"/>
      <c r="SZN723" s="271"/>
      <c r="SZO723" s="271"/>
      <c r="SZP723" s="271"/>
      <c r="SZQ723" s="395"/>
      <c r="SZR723" s="259"/>
      <c r="SZS723" s="259"/>
      <c r="SZT723" s="394"/>
      <c r="SZU723" s="394"/>
      <c r="SZV723" s="270"/>
      <c r="SZW723" s="263"/>
      <c r="SZX723" s="271"/>
      <c r="SZY723" s="271"/>
      <c r="SZZ723" s="271"/>
      <c r="TAA723" s="271"/>
      <c r="TAB723" s="271"/>
      <c r="TAC723" s="395"/>
      <c r="TAD723" s="259"/>
      <c r="TAE723" s="259"/>
      <c r="TAF723" s="394"/>
      <c r="TAG723" s="394"/>
      <c r="TAH723" s="270"/>
      <c r="TAI723" s="263"/>
      <c r="TAJ723" s="271"/>
      <c r="TAK723" s="271"/>
      <c r="TAL723" s="271"/>
      <c r="TAM723" s="271"/>
      <c r="TAN723" s="271"/>
      <c r="TAO723" s="395"/>
      <c r="TAP723" s="259"/>
      <c r="TAQ723" s="259"/>
      <c r="TAR723" s="394"/>
      <c r="TAS723" s="394"/>
      <c r="TAT723" s="270"/>
      <c r="TAU723" s="263"/>
      <c r="TAV723" s="271"/>
      <c r="TAW723" s="271"/>
      <c r="TAX723" s="271"/>
      <c r="TAY723" s="271"/>
      <c r="TAZ723" s="271"/>
      <c r="TBA723" s="395"/>
      <c r="TBB723" s="259"/>
      <c r="TBC723" s="259"/>
      <c r="TBD723" s="394"/>
      <c r="TBE723" s="394"/>
      <c r="TBF723" s="270"/>
      <c r="TBG723" s="263"/>
      <c r="TBH723" s="271"/>
      <c r="TBI723" s="271"/>
      <c r="TBJ723" s="271"/>
      <c r="TBK723" s="271"/>
      <c r="TBL723" s="271"/>
      <c r="TBM723" s="395"/>
      <c r="TBN723" s="259"/>
      <c r="TBO723" s="259"/>
      <c r="TBP723" s="394"/>
      <c r="TBQ723" s="394"/>
      <c r="TBR723" s="270"/>
      <c r="TBS723" s="263"/>
      <c r="TBT723" s="271"/>
      <c r="TBU723" s="271"/>
      <c r="TBV723" s="271"/>
      <c r="TBW723" s="271"/>
      <c r="TBX723" s="271"/>
      <c r="TBY723" s="395"/>
      <c r="TBZ723" s="259"/>
      <c r="TCA723" s="259"/>
      <c r="TCB723" s="394"/>
      <c r="TCC723" s="394"/>
      <c r="TCD723" s="270"/>
      <c r="TCE723" s="263"/>
      <c r="TCF723" s="271"/>
      <c r="TCG723" s="271"/>
      <c r="TCH723" s="271"/>
      <c r="TCI723" s="271"/>
      <c r="TCJ723" s="271"/>
      <c r="TCK723" s="395"/>
      <c r="TCL723" s="259"/>
      <c r="TCM723" s="259"/>
      <c r="TCN723" s="394"/>
      <c r="TCO723" s="394"/>
      <c r="TCP723" s="270"/>
      <c r="TCQ723" s="263"/>
      <c r="TCR723" s="271"/>
      <c r="TCS723" s="271"/>
      <c r="TCT723" s="271"/>
      <c r="TCU723" s="271"/>
      <c r="TCV723" s="271"/>
      <c r="TCW723" s="395"/>
      <c r="TCX723" s="259"/>
      <c r="TCY723" s="259"/>
      <c r="TCZ723" s="394"/>
      <c r="TDA723" s="394"/>
      <c r="TDB723" s="270"/>
      <c r="TDC723" s="263"/>
      <c r="TDD723" s="271"/>
      <c r="TDE723" s="271"/>
      <c r="TDF723" s="271"/>
      <c r="TDG723" s="271"/>
      <c r="TDH723" s="271"/>
      <c r="TDI723" s="395"/>
      <c r="TDJ723" s="259"/>
      <c r="TDK723" s="259"/>
      <c r="TDL723" s="394"/>
      <c r="TDM723" s="394"/>
      <c r="TDN723" s="270"/>
      <c r="TDO723" s="263"/>
      <c r="TDP723" s="271"/>
      <c r="TDQ723" s="271"/>
      <c r="TDR723" s="271"/>
      <c r="TDS723" s="271"/>
      <c r="TDT723" s="271"/>
      <c r="TDU723" s="395"/>
      <c r="TDV723" s="259"/>
      <c r="TDW723" s="259"/>
      <c r="TDX723" s="394"/>
      <c r="TDY723" s="394"/>
      <c r="TDZ723" s="270"/>
      <c r="TEA723" s="263"/>
      <c r="TEB723" s="271"/>
      <c r="TEC723" s="271"/>
      <c r="TED723" s="271"/>
      <c r="TEE723" s="271"/>
      <c r="TEF723" s="271"/>
      <c r="TEG723" s="395"/>
      <c r="TEH723" s="259"/>
      <c r="TEI723" s="259"/>
      <c r="TEJ723" s="394"/>
      <c r="TEK723" s="394"/>
      <c r="TEL723" s="270"/>
      <c r="TEM723" s="263"/>
      <c r="TEN723" s="271"/>
      <c r="TEO723" s="271"/>
      <c r="TEP723" s="271"/>
      <c r="TEQ723" s="271"/>
      <c r="TER723" s="271"/>
      <c r="TES723" s="395"/>
      <c r="TET723" s="259"/>
      <c r="TEU723" s="259"/>
      <c r="TEV723" s="394"/>
      <c r="TEW723" s="394"/>
      <c r="TEX723" s="270"/>
      <c r="TEY723" s="263"/>
      <c r="TEZ723" s="271"/>
      <c r="TFA723" s="271"/>
      <c r="TFB723" s="271"/>
      <c r="TFC723" s="271"/>
      <c r="TFD723" s="271"/>
      <c r="TFE723" s="395"/>
      <c r="TFF723" s="259"/>
      <c r="TFG723" s="259"/>
      <c r="TFH723" s="394"/>
      <c r="TFI723" s="394"/>
      <c r="TFJ723" s="270"/>
      <c r="TFK723" s="263"/>
      <c r="TFL723" s="271"/>
      <c r="TFM723" s="271"/>
      <c r="TFN723" s="271"/>
      <c r="TFO723" s="271"/>
      <c r="TFP723" s="271"/>
      <c r="TFQ723" s="395"/>
      <c r="TFR723" s="259"/>
      <c r="TFS723" s="259"/>
      <c r="TFT723" s="394"/>
      <c r="TFU723" s="394"/>
      <c r="TFV723" s="270"/>
      <c r="TFW723" s="263"/>
      <c r="TFX723" s="271"/>
      <c r="TFY723" s="271"/>
      <c r="TFZ723" s="271"/>
      <c r="TGA723" s="271"/>
      <c r="TGB723" s="271"/>
      <c r="TGC723" s="395"/>
      <c r="TGD723" s="259"/>
      <c r="TGE723" s="259"/>
      <c r="TGF723" s="394"/>
      <c r="TGG723" s="394"/>
      <c r="TGH723" s="270"/>
      <c r="TGI723" s="263"/>
      <c r="TGJ723" s="271"/>
      <c r="TGK723" s="271"/>
      <c r="TGL723" s="271"/>
      <c r="TGM723" s="271"/>
      <c r="TGN723" s="271"/>
      <c r="TGO723" s="395"/>
      <c r="TGP723" s="259"/>
      <c r="TGQ723" s="259"/>
      <c r="TGR723" s="394"/>
      <c r="TGS723" s="394"/>
      <c r="TGT723" s="270"/>
      <c r="TGU723" s="263"/>
      <c r="TGV723" s="271"/>
      <c r="TGW723" s="271"/>
      <c r="TGX723" s="271"/>
      <c r="TGY723" s="271"/>
      <c r="TGZ723" s="271"/>
      <c r="THA723" s="395"/>
      <c r="THB723" s="259"/>
      <c r="THC723" s="259"/>
      <c r="THD723" s="394"/>
      <c r="THE723" s="394"/>
      <c r="THF723" s="270"/>
      <c r="THG723" s="263"/>
      <c r="THH723" s="271"/>
      <c r="THI723" s="271"/>
      <c r="THJ723" s="271"/>
      <c r="THK723" s="271"/>
      <c r="THL723" s="271"/>
      <c r="THM723" s="395"/>
      <c r="THN723" s="259"/>
      <c r="THO723" s="259"/>
      <c r="THP723" s="394"/>
      <c r="THQ723" s="394"/>
      <c r="THR723" s="270"/>
      <c r="THS723" s="263"/>
      <c r="THT723" s="271"/>
      <c r="THU723" s="271"/>
      <c r="THV723" s="271"/>
      <c r="THW723" s="271"/>
      <c r="THX723" s="271"/>
      <c r="THY723" s="395"/>
      <c r="THZ723" s="259"/>
      <c r="TIA723" s="259"/>
      <c r="TIB723" s="394"/>
      <c r="TIC723" s="394"/>
      <c r="TID723" s="270"/>
      <c r="TIE723" s="263"/>
      <c r="TIF723" s="271"/>
      <c r="TIG723" s="271"/>
      <c r="TIH723" s="271"/>
      <c r="TII723" s="271"/>
      <c r="TIJ723" s="271"/>
      <c r="TIK723" s="395"/>
      <c r="TIL723" s="259"/>
      <c r="TIM723" s="259"/>
      <c r="TIN723" s="394"/>
      <c r="TIO723" s="394"/>
      <c r="TIP723" s="270"/>
      <c r="TIQ723" s="263"/>
      <c r="TIR723" s="271"/>
      <c r="TIS723" s="271"/>
      <c r="TIT723" s="271"/>
      <c r="TIU723" s="271"/>
      <c r="TIV723" s="271"/>
      <c r="TIW723" s="395"/>
      <c r="TIX723" s="259"/>
      <c r="TIY723" s="259"/>
      <c r="TIZ723" s="394"/>
      <c r="TJA723" s="394"/>
      <c r="TJB723" s="270"/>
      <c r="TJC723" s="263"/>
      <c r="TJD723" s="271"/>
      <c r="TJE723" s="271"/>
      <c r="TJF723" s="271"/>
      <c r="TJG723" s="271"/>
      <c r="TJH723" s="271"/>
      <c r="TJI723" s="395"/>
      <c r="TJJ723" s="259"/>
      <c r="TJK723" s="259"/>
      <c r="TJL723" s="394"/>
      <c r="TJM723" s="394"/>
      <c r="TJN723" s="270"/>
      <c r="TJO723" s="263"/>
      <c r="TJP723" s="271"/>
      <c r="TJQ723" s="271"/>
      <c r="TJR723" s="271"/>
      <c r="TJS723" s="271"/>
      <c r="TJT723" s="271"/>
      <c r="TJU723" s="395"/>
      <c r="TJV723" s="259"/>
      <c r="TJW723" s="259"/>
      <c r="TJX723" s="394"/>
      <c r="TJY723" s="394"/>
      <c r="TJZ723" s="270"/>
      <c r="TKA723" s="263"/>
      <c r="TKB723" s="271"/>
      <c r="TKC723" s="271"/>
      <c r="TKD723" s="271"/>
      <c r="TKE723" s="271"/>
      <c r="TKF723" s="271"/>
      <c r="TKG723" s="395"/>
      <c r="TKH723" s="259"/>
      <c r="TKI723" s="259"/>
      <c r="TKJ723" s="394"/>
      <c r="TKK723" s="394"/>
      <c r="TKL723" s="270"/>
      <c r="TKM723" s="263"/>
      <c r="TKN723" s="271"/>
      <c r="TKO723" s="271"/>
      <c r="TKP723" s="271"/>
      <c r="TKQ723" s="271"/>
      <c r="TKR723" s="271"/>
      <c r="TKS723" s="395"/>
      <c r="TKT723" s="259"/>
      <c r="TKU723" s="259"/>
      <c r="TKV723" s="394"/>
      <c r="TKW723" s="394"/>
      <c r="TKX723" s="270"/>
      <c r="TKY723" s="263"/>
      <c r="TKZ723" s="271"/>
      <c r="TLA723" s="271"/>
      <c r="TLB723" s="271"/>
      <c r="TLC723" s="271"/>
      <c r="TLD723" s="271"/>
      <c r="TLE723" s="395"/>
      <c r="TLF723" s="259"/>
      <c r="TLG723" s="259"/>
      <c r="TLH723" s="394"/>
      <c r="TLI723" s="394"/>
      <c r="TLJ723" s="270"/>
      <c r="TLK723" s="263"/>
      <c r="TLL723" s="271"/>
      <c r="TLM723" s="271"/>
      <c r="TLN723" s="271"/>
      <c r="TLO723" s="271"/>
      <c r="TLP723" s="271"/>
      <c r="TLQ723" s="395"/>
      <c r="TLR723" s="259"/>
      <c r="TLS723" s="259"/>
      <c r="TLT723" s="394"/>
      <c r="TLU723" s="394"/>
      <c r="TLV723" s="270"/>
      <c r="TLW723" s="263"/>
      <c r="TLX723" s="271"/>
      <c r="TLY723" s="271"/>
      <c r="TLZ723" s="271"/>
      <c r="TMA723" s="271"/>
      <c r="TMB723" s="271"/>
      <c r="TMC723" s="395"/>
      <c r="TMD723" s="259"/>
      <c r="TME723" s="259"/>
      <c r="TMF723" s="394"/>
      <c r="TMG723" s="394"/>
      <c r="TMH723" s="270"/>
      <c r="TMI723" s="263"/>
      <c r="TMJ723" s="271"/>
      <c r="TMK723" s="271"/>
      <c r="TML723" s="271"/>
      <c r="TMM723" s="271"/>
      <c r="TMN723" s="271"/>
      <c r="TMO723" s="395"/>
      <c r="TMP723" s="259"/>
      <c r="TMQ723" s="259"/>
      <c r="TMR723" s="394"/>
      <c r="TMS723" s="394"/>
      <c r="TMT723" s="270"/>
      <c r="TMU723" s="263"/>
      <c r="TMV723" s="271"/>
      <c r="TMW723" s="271"/>
      <c r="TMX723" s="271"/>
      <c r="TMY723" s="271"/>
      <c r="TMZ723" s="271"/>
      <c r="TNA723" s="395"/>
      <c r="TNB723" s="259"/>
      <c r="TNC723" s="259"/>
      <c r="TND723" s="394"/>
      <c r="TNE723" s="394"/>
      <c r="TNF723" s="270"/>
      <c r="TNG723" s="263"/>
      <c r="TNH723" s="271"/>
      <c r="TNI723" s="271"/>
      <c r="TNJ723" s="271"/>
      <c r="TNK723" s="271"/>
      <c r="TNL723" s="271"/>
      <c r="TNM723" s="395"/>
      <c r="TNN723" s="259"/>
      <c r="TNO723" s="259"/>
      <c r="TNP723" s="394"/>
      <c r="TNQ723" s="394"/>
      <c r="TNR723" s="270"/>
      <c r="TNS723" s="263"/>
      <c r="TNT723" s="271"/>
      <c r="TNU723" s="271"/>
      <c r="TNV723" s="271"/>
      <c r="TNW723" s="271"/>
      <c r="TNX723" s="271"/>
      <c r="TNY723" s="395"/>
      <c r="TNZ723" s="259"/>
      <c r="TOA723" s="259"/>
      <c r="TOB723" s="394"/>
      <c r="TOC723" s="394"/>
      <c r="TOD723" s="270"/>
      <c r="TOE723" s="263"/>
      <c r="TOF723" s="271"/>
      <c r="TOG723" s="271"/>
      <c r="TOH723" s="271"/>
      <c r="TOI723" s="271"/>
      <c r="TOJ723" s="271"/>
      <c r="TOK723" s="395"/>
      <c r="TOL723" s="259"/>
      <c r="TOM723" s="259"/>
      <c r="TON723" s="394"/>
      <c r="TOO723" s="394"/>
      <c r="TOP723" s="270"/>
      <c r="TOQ723" s="263"/>
      <c r="TOR723" s="271"/>
      <c r="TOS723" s="271"/>
      <c r="TOT723" s="271"/>
      <c r="TOU723" s="271"/>
      <c r="TOV723" s="271"/>
      <c r="TOW723" s="395"/>
      <c r="TOX723" s="259"/>
      <c r="TOY723" s="259"/>
      <c r="TOZ723" s="394"/>
      <c r="TPA723" s="394"/>
      <c r="TPB723" s="270"/>
      <c r="TPC723" s="263"/>
      <c r="TPD723" s="271"/>
      <c r="TPE723" s="271"/>
      <c r="TPF723" s="271"/>
      <c r="TPG723" s="271"/>
      <c r="TPH723" s="271"/>
      <c r="TPI723" s="395"/>
      <c r="TPJ723" s="259"/>
      <c r="TPK723" s="259"/>
      <c r="TPL723" s="394"/>
      <c r="TPM723" s="394"/>
      <c r="TPN723" s="270"/>
      <c r="TPO723" s="263"/>
      <c r="TPP723" s="271"/>
      <c r="TPQ723" s="271"/>
      <c r="TPR723" s="271"/>
      <c r="TPS723" s="271"/>
      <c r="TPT723" s="271"/>
      <c r="TPU723" s="395"/>
      <c r="TPV723" s="259"/>
      <c r="TPW723" s="259"/>
      <c r="TPX723" s="394"/>
      <c r="TPY723" s="394"/>
      <c r="TPZ723" s="270"/>
      <c r="TQA723" s="263"/>
      <c r="TQB723" s="271"/>
      <c r="TQC723" s="271"/>
      <c r="TQD723" s="271"/>
      <c r="TQE723" s="271"/>
      <c r="TQF723" s="271"/>
      <c r="TQG723" s="395"/>
      <c r="TQH723" s="259"/>
      <c r="TQI723" s="259"/>
      <c r="TQJ723" s="394"/>
      <c r="TQK723" s="394"/>
      <c r="TQL723" s="270"/>
      <c r="TQM723" s="263"/>
      <c r="TQN723" s="271"/>
      <c r="TQO723" s="271"/>
      <c r="TQP723" s="271"/>
      <c r="TQQ723" s="271"/>
      <c r="TQR723" s="271"/>
      <c r="TQS723" s="395"/>
      <c r="TQT723" s="259"/>
      <c r="TQU723" s="259"/>
      <c r="TQV723" s="394"/>
      <c r="TQW723" s="394"/>
      <c r="TQX723" s="270"/>
      <c r="TQY723" s="263"/>
      <c r="TQZ723" s="271"/>
      <c r="TRA723" s="271"/>
      <c r="TRB723" s="271"/>
      <c r="TRC723" s="271"/>
      <c r="TRD723" s="271"/>
      <c r="TRE723" s="395"/>
      <c r="TRF723" s="259"/>
      <c r="TRG723" s="259"/>
      <c r="TRH723" s="394"/>
      <c r="TRI723" s="394"/>
      <c r="TRJ723" s="270"/>
      <c r="TRK723" s="263"/>
      <c r="TRL723" s="271"/>
      <c r="TRM723" s="271"/>
      <c r="TRN723" s="271"/>
      <c r="TRO723" s="271"/>
      <c r="TRP723" s="271"/>
      <c r="TRQ723" s="395"/>
      <c r="TRR723" s="259"/>
      <c r="TRS723" s="259"/>
      <c r="TRT723" s="394"/>
      <c r="TRU723" s="394"/>
      <c r="TRV723" s="270"/>
      <c r="TRW723" s="263"/>
      <c r="TRX723" s="271"/>
      <c r="TRY723" s="271"/>
      <c r="TRZ723" s="271"/>
      <c r="TSA723" s="271"/>
      <c r="TSB723" s="271"/>
      <c r="TSC723" s="395"/>
      <c r="TSD723" s="259"/>
      <c r="TSE723" s="259"/>
      <c r="TSF723" s="394"/>
      <c r="TSG723" s="394"/>
      <c r="TSH723" s="270"/>
      <c r="TSI723" s="263"/>
      <c r="TSJ723" s="271"/>
      <c r="TSK723" s="271"/>
      <c r="TSL723" s="271"/>
      <c r="TSM723" s="271"/>
      <c r="TSN723" s="271"/>
      <c r="TSO723" s="395"/>
      <c r="TSP723" s="259"/>
      <c r="TSQ723" s="259"/>
      <c r="TSR723" s="394"/>
      <c r="TSS723" s="394"/>
      <c r="TST723" s="270"/>
      <c r="TSU723" s="263"/>
      <c r="TSV723" s="271"/>
      <c r="TSW723" s="271"/>
      <c r="TSX723" s="271"/>
      <c r="TSY723" s="271"/>
      <c r="TSZ723" s="271"/>
      <c r="TTA723" s="395"/>
      <c r="TTB723" s="259"/>
      <c r="TTC723" s="259"/>
      <c r="TTD723" s="394"/>
      <c r="TTE723" s="394"/>
      <c r="TTF723" s="270"/>
      <c r="TTG723" s="263"/>
      <c r="TTH723" s="271"/>
      <c r="TTI723" s="271"/>
      <c r="TTJ723" s="271"/>
      <c r="TTK723" s="271"/>
      <c r="TTL723" s="271"/>
      <c r="TTM723" s="395"/>
      <c r="TTN723" s="259"/>
      <c r="TTO723" s="259"/>
      <c r="TTP723" s="394"/>
      <c r="TTQ723" s="394"/>
      <c r="TTR723" s="270"/>
      <c r="TTS723" s="263"/>
      <c r="TTT723" s="271"/>
      <c r="TTU723" s="271"/>
      <c r="TTV723" s="271"/>
      <c r="TTW723" s="271"/>
      <c r="TTX723" s="271"/>
      <c r="TTY723" s="395"/>
      <c r="TTZ723" s="259"/>
      <c r="TUA723" s="259"/>
      <c r="TUB723" s="394"/>
      <c r="TUC723" s="394"/>
      <c r="TUD723" s="270"/>
      <c r="TUE723" s="263"/>
      <c r="TUF723" s="271"/>
      <c r="TUG723" s="271"/>
      <c r="TUH723" s="271"/>
      <c r="TUI723" s="271"/>
      <c r="TUJ723" s="271"/>
      <c r="TUK723" s="395"/>
      <c r="TUL723" s="259"/>
      <c r="TUM723" s="259"/>
      <c r="TUN723" s="394"/>
      <c r="TUO723" s="394"/>
      <c r="TUP723" s="270"/>
      <c r="TUQ723" s="263"/>
      <c r="TUR723" s="271"/>
      <c r="TUS723" s="271"/>
      <c r="TUT723" s="271"/>
      <c r="TUU723" s="271"/>
      <c r="TUV723" s="271"/>
      <c r="TUW723" s="395"/>
      <c r="TUX723" s="259"/>
      <c r="TUY723" s="259"/>
      <c r="TUZ723" s="394"/>
      <c r="TVA723" s="394"/>
      <c r="TVB723" s="270"/>
      <c r="TVC723" s="263"/>
      <c r="TVD723" s="271"/>
      <c r="TVE723" s="271"/>
      <c r="TVF723" s="271"/>
      <c r="TVG723" s="271"/>
      <c r="TVH723" s="271"/>
      <c r="TVI723" s="395"/>
      <c r="TVJ723" s="259"/>
      <c r="TVK723" s="259"/>
      <c r="TVL723" s="394"/>
      <c r="TVM723" s="394"/>
      <c r="TVN723" s="270"/>
      <c r="TVO723" s="263"/>
      <c r="TVP723" s="271"/>
      <c r="TVQ723" s="271"/>
      <c r="TVR723" s="271"/>
      <c r="TVS723" s="271"/>
      <c r="TVT723" s="271"/>
      <c r="TVU723" s="395"/>
      <c r="TVV723" s="259"/>
      <c r="TVW723" s="259"/>
      <c r="TVX723" s="394"/>
      <c r="TVY723" s="394"/>
      <c r="TVZ723" s="270"/>
      <c r="TWA723" s="263"/>
      <c r="TWB723" s="271"/>
      <c r="TWC723" s="271"/>
      <c r="TWD723" s="271"/>
      <c r="TWE723" s="271"/>
      <c r="TWF723" s="271"/>
      <c r="TWG723" s="395"/>
      <c r="TWH723" s="259"/>
      <c r="TWI723" s="259"/>
      <c r="TWJ723" s="394"/>
      <c r="TWK723" s="394"/>
      <c r="TWL723" s="270"/>
      <c r="TWM723" s="263"/>
      <c r="TWN723" s="271"/>
      <c r="TWO723" s="271"/>
      <c r="TWP723" s="271"/>
      <c r="TWQ723" s="271"/>
      <c r="TWR723" s="271"/>
      <c r="TWS723" s="395"/>
      <c r="TWT723" s="259"/>
      <c r="TWU723" s="259"/>
      <c r="TWV723" s="394"/>
      <c r="TWW723" s="394"/>
      <c r="TWX723" s="270"/>
      <c r="TWY723" s="263"/>
      <c r="TWZ723" s="271"/>
      <c r="TXA723" s="271"/>
      <c r="TXB723" s="271"/>
      <c r="TXC723" s="271"/>
      <c r="TXD723" s="271"/>
      <c r="TXE723" s="395"/>
      <c r="TXF723" s="259"/>
      <c r="TXG723" s="259"/>
      <c r="TXH723" s="394"/>
      <c r="TXI723" s="394"/>
      <c r="TXJ723" s="270"/>
      <c r="TXK723" s="263"/>
      <c r="TXL723" s="271"/>
      <c r="TXM723" s="271"/>
      <c r="TXN723" s="271"/>
      <c r="TXO723" s="271"/>
      <c r="TXP723" s="271"/>
      <c r="TXQ723" s="395"/>
      <c r="TXR723" s="259"/>
      <c r="TXS723" s="259"/>
      <c r="TXT723" s="394"/>
      <c r="TXU723" s="394"/>
      <c r="TXV723" s="270"/>
      <c r="TXW723" s="263"/>
      <c r="TXX723" s="271"/>
      <c r="TXY723" s="271"/>
      <c r="TXZ723" s="271"/>
      <c r="TYA723" s="271"/>
      <c r="TYB723" s="271"/>
      <c r="TYC723" s="395"/>
      <c r="TYD723" s="259"/>
      <c r="TYE723" s="259"/>
      <c r="TYF723" s="394"/>
      <c r="TYG723" s="394"/>
      <c r="TYH723" s="270"/>
      <c r="TYI723" s="263"/>
      <c r="TYJ723" s="271"/>
      <c r="TYK723" s="271"/>
      <c r="TYL723" s="271"/>
      <c r="TYM723" s="271"/>
      <c r="TYN723" s="271"/>
      <c r="TYO723" s="395"/>
      <c r="TYP723" s="259"/>
      <c r="TYQ723" s="259"/>
      <c r="TYR723" s="394"/>
      <c r="TYS723" s="394"/>
      <c r="TYT723" s="270"/>
      <c r="TYU723" s="263"/>
      <c r="TYV723" s="271"/>
      <c r="TYW723" s="271"/>
      <c r="TYX723" s="271"/>
      <c r="TYY723" s="271"/>
      <c r="TYZ723" s="271"/>
      <c r="TZA723" s="395"/>
      <c r="TZB723" s="259"/>
      <c r="TZC723" s="259"/>
      <c r="TZD723" s="394"/>
      <c r="TZE723" s="394"/>
      <c r="TZF723" s="270"/>
      <c r="TZG723" s="263"/>
      <c r="TZH723" s="271"/>
      <c r="TZI723" s="271"/>
      <c r="TZJ723" s="271"/>
      <c r="TZK723" s="271"/>
      <c r="TZL723" s="271"/>
      <c r="TZM723" s="395"/>
      <c r="TZN723" s="259"/>
      <c r="TZO723" s="259"/>
      <c r="TZP723" s="394"/>
      <c r="TZQ723" s="394"/>
      <c r="TZR723" s="270"/>
      <c r="TZS723" s="263"/>
      <c r="TZT723" s="271"/>
      <c r="TZU723" s="271"/>
      <c r="TZV723" s="271"/>
      <c r="TZW723" s="271"/>
      <c r="TZX723" s="271"/>
      <c r="TZY723" s="395"/>
      <c r="TZZ723" s="259"/>
      <c r="UAA723" s="259"/>
      <c r="UAB723" s="394"/>
      <c r="UAC723" s="394"/>
      <c r="UAD723" s="270"/>
      <c r="UAE723" s="263"/>
      <c r="UAF723" s="271"/>
      <c r="UAG723" s="271"/>
      <c r="UAH723" s="271"/>
      <c r="UAI723" s="271"/>
      <c r="UAJ723" s="271"/>
      <c r="UAK723" s="395"/>
      <c r="UAL723" s="259"/>
      <c r="UAM723" s="259"/>
      <c r="UAN723" s="394"/>
      <c r="UAO723" s="394"/>
      <c r="UAP723" s="270"/>
      <c r="UAQ723" s="263"/>
      <c r="UAR723" s="271"/>
      <c r="UAS723" s="271"/>
      <c r="UAT723" s="271"/>
      <c r="UAU723" s="271"/>
      <c r="UAV723" s="271"/>
      <c r="UAW723" s="395"/>
      <c r="UAX723" s="259"/>
      <c r="UAY723" s="259"/>
      <c r="UAZ723" s="394"/>
      <c r="UBA723" s="394"/>
      <c r="UBB723" s="270"/>
      <c r="UBC723" s="263"/>
      <c r="UBD723" s="271"/>
      <c r="UBE723" s="271"/>
      <c r="UBF723" s="271"/>
      <c r="UBG723" s="271"/>
      <c r="UBH723" s="271"/>
      <c r="UBI723" s="395"/>
      <c r="UBJ723" s="259"/>
      <c r="UBK723" s="259"/>
      <c r="UBL723" s="394"/>
      <c r="UBM723" s="394"/>
      <c r="UBN723" s="270"/>
      <c r="UBO723" s="263"/>
      <c r="UBP723" s="271"/>
      <c r="UBQ723" s="271"/>
      <c r="UBR723" s="271"/>
      <c r="UBS723" s="271"/>
      <c r="UBT723" s="271"/>
      <c r="UBU723" s="395"/>
      <c r="UBV723" s="259"/>
      <c r="UBW723" s="259"/>
      <c r="UBX723" s="394"/>
      <c r="UBY723" s="394"/>
      <c r="UBZ723" s="270"/>
      <c r="UCA723" s="263"/>
      <c r="UCB723" s="271"/>
      <c r="UCC723" s="271"/>
      <c r="UCD723" s="271"/>
      <c r="UCE723" s="271"/>
      <c r="UCF723" s="271"/>
      <c r="UCG723" s="395"/>
      <c r="UCH723" s="259"/>
      <c r="UCI723" s="259"/>
      <c r="UCJ723" s="394"/>
      <c r="UCK723" s="394"/>
      <c r="UCL723" s="270"/>
      <c r="UCM723" s="263"/>
      <c r="UCN723" s="271"/>
      <c r="UCO723" s="271"/>
      <c r="UCP723" s="271"/>
      <c r="UCQ723" s="271"/>
      <c r="UCR723" s="271"/>
      <c r="UCS723" s="395"/>
      <c r="UCT723" s="259"/>
      <c r="UCU723" s="259"/>
      <c r="UCV723" s="394"/>
      <c r="UCW723" s="394"/>
      <c r="UCX723" s="270"/>
      <c r="UCY723" s="263"/>
      <c r="UCZ723" s="271"/>
      <c r="UDA723" s="271"/>
      <c r="UDB723" s="271"/>
      <c r="UDC723" s="271"/>
      <c r="UDD723" s="271"/>
      <c r="UDE723" s="395"/>
      <c r="UDF723" s="259"/>
      <c r="UDG723" s="259"/>
      <c r="UDH723" s="394"/>
      <c r="UDI723" s="394"/>
      <c r="UDJ723" s="270"/>
      <c r="UDK723" s="263"/>
      <c r="UDL723" s="271"/>
      <c r="UDM723" s="271"/>
      <c r="UDN723" s="271"/>
      <c r="UDO723" s="271"/>
      <c r="UDP723" s="271"/>
      <c r="UDQ723" s="395"/>
      <c r="UDR723" s="259"/>
      <c r="UDS723" s="259"/>
      <c r="UDT723" s="394"/>
      <c r="UDU723" s="394"/>
      <c r="UDV723" s="270"/>
      <c r="UDW723" s="263"/>
      <c r="UDX723" s="271"/>
      <c r="UDY723" s="271"/>
      <c r="UDZ723" s="271"/>
      <c r="UEA723" s="271"/>
      <c r="UEB723" s="271"/>
      <c r="UEC723" s="395"/>
      <c r="UED723" s="259"/>
      <c r="UEE723" s="259"/>
      <c r="UEF723" s="394"/>
      <c r="UEG723" s="394"/>
      <c r="UEH723" s="270"/>
      <c r="UEI723" s="263"/>
      <c r="UEJ723" s="271"/>
      <c r="UEK723" s="271"/>
      <c r="UEL723" s="271"/>
      <c r="UEM723" s="271"/>
      <c r="UEN723" s="271"/>
      <c r="UEO723" s="395"/>
      <c r="UEP723" s="259"/>
      <c r="UEQ723" s="259"/>
      <c r="UER723" s="394"/>
      <c r="UES723" s="394"/>
      <c r="UET723" s="270"/>
      <c r="UEU723" s="263"/>
      <c r="UEV723" s="271"/>
      <c r="UEW723" s="271"/>
      <c r="UEX723" s="271"/>
      <c r="UEY723" s="271"/>
      <c r="UEZ723" s="271"/>
      <c r="UFA723" s="395"/>
      <c r="UFB723" s="259"/>
      <c r="UFC723" s="259"/>
      <c r="UFD723" s="394"/>
      <c r="UFE723" s="394"/>
      <c r="UFF723" s="270"/>
      <c r="UFG723" s="263"/>
      <c r="UFH723" s="271"/>
      <c r="UFI723" s="271"/>
      <c r="UFJ723" s="271"/>
      <c r="UFK723" s="271"/>
      <c r="UFL723" s="271"/>
      <c r="UFM723" s="395"/>
      <c r="UFN723" s="259"/>
      <c r="UFO723" s="259"/>
      <c r="UFP723" s="394"/>
      <c r="UFQ723" s="394"/>
      <c r="UFR723" s="270"/>
      <c r="UFS723" s="263"/>
      <c r="UFT723" s="271"/>
      <c r="UFU723" s="271"/>
      <c r="UFV723" s="271"/>
      <c r="UFW723" s="271"/>
      <c r="UFX723" s="271"/>
      <c r="UFY723" s="395"/>
      <c r="UFZ723" s="259"/>
      <c r="UGA723" s="259"/>
      <c r="UGB723" s="394"/>
      <c r="UGC723" s="394"/>
      <c r="UGD723" s="270"/>
      <c r="UGE723" s="263"/>
      <c r="UGF723" s="271"/>
      <c r="UGG723" s="271"/>
      <c r="UGH723" s="271"/>
      <c r="UGI723" s="271"/>
      <c r="UGJ723" s="271"/>
      <c r="UGK723" s="395"/>
      <c r="UGL723" s="259"/>
      <c r="UGM723" s="259"/>
      <c r="UGN723" s="394"/>
      <c r="UGO723" s="394"/>
      <c r="UGP723" s="270"/>
      <c r="UGQ723" s="263"/>
      <c r="UGR723" s="271"/>
      <c r="UGS723" s="271"/>
      <c r="UGT723" s="271"/>
      <c r="UGU723" s="271"/>
      <c r="UGV723" s="271"/>
      <c r="UGW723" s="395"/>
      <c r="UGX723" s="259"/>
      <c r="UGY723" s="259"/>
      <c r="UGZ723" s="394"/>
      <c r="UHA723" s="394"/>
      <c r="UHB723" s="270"/>
      <c r="UHC723" s="263"/>
      <c r="UHD723" s="271"/>
      <c r="UHE723" s="271"/>
      <c r="UHF723" s="271"/>
      <c r="UHG723" s="271"/>
      <c r="UHH723" s="271"/>
      <c r="UHI723" s="395"/>
      <c r="UHJ723" s="259"/>
      <c r="UHK723" s="259"/>
      <c r="UHL723" s="394"/>
      <c r="UHM723" s="394"/>
      <c r="UHN723" s="270"/>
      <c r="UHO723" s="263"/>
      <c r="UHP723" s="271"/>
      <c r="UHQ723" s="271"/>
      <c r="UHR723" s="271"/>
      <c r="UHS723" s="271"/>
      <c r="UHT723" s="271"/>
      <c r="UHU723" s="395"/>
      <c r="UHV723" s="259"/>
      <c r="UHW723" s="259"/>
      <c r="UHX723" s="394"/>
      <c r="UHY723" s="394"/>
      <c r="UHZ723" s="270"/>
      <c r="UIA723" s="263"/>
      <c r="UIB723" s="271"/>
      <c r="UIC723" s="271"/>
      <c r="UID723" s="271"/>
      <c r="UIE723" s="271"/>
      <c r="UIF723" s="271"/>
      <c r="UIG723" s="395"/>
      <c r="UIH723" s="259"/>
      <c r="UII723" s="259"/>
      <c r="UIJ723" s="394"/>
      <c r="UIK723" s="394"/>
      <c r="UIL723" s="270"/>
      <c r="UIM723" s="263"/>
      <c r="UIN723" s="271"/>
      <c r="UIO723" s="271"/>
      <c r="UIP723" s="271"/>
      <c r="UIQ723" s="271"/>
      <c r="UIR723" s="271"/>
      <c r="UIS723" s="395"/>
      <c r="UIT723" s="259"/>
      <c r="UIU723" s="259"/>
      <c r="UIV723" s="394"/>
      <c r="UIW723" s="394"/>
      <c r="UIX723" s="270"/>
      <c r="UIY723" s="263"/>
      <c r="UIZ723" s="271"/>
      <c r="UJA723" s="271"/>
      <c r="UJB723" s="271"/>
      <c r="UJC723" s="271"/>
      <c r="UJD723" s="271"/>
      <c r="UJE723" s="395"/>
      <c r="UJF723" s="259"/>
      <c r="UJG723" s="259"/>
      <c r="UJH723" s="394"/>
      <c r="UJI723" s="394"/>
      <c r="UJJ723" s="270"/>
      <c r="UJK723" s="263"/>
      <c r="UJL723" s="271"/>
      <c r="UJM723" s="271"/>
      <c r="UJN723" s="271"/>
      <c r="UJO723" s="271"/>
      <c r="UJP723" s="271"/>
      <c r="UJQ723" s="395"/>
      <c r="UJR723" s="259"/>
      <c r="UJS723" s="259"/>
      <c r="UJT723" s="394"/>
      <c r="UJU723" s="394"/>
      <c r="UJV723" s="270"/>
      <c r="UJW723" s="263"/>
      <c r="UJX723" s="271"/>
      <c r="UJY723" s="271"/>
      <c r="UJZ723" s="271"/>
      <c r="UKA723" s="271"/>
      <c r="UKB723" s="271"/>
      <c r="UKC723" s="395"/>
      <c r="UKD723" s="259"/>
      <c r="UKE723" s="259"/>
      <c r="UKF723" s="394"/>
      <c r="UKG723" s="394"/>
      <c r="UKH723" s="270"/>
      <c r="UKI723" s="263"/>
      <c r="UKJ723" s="271"/>
      <c r="UKK723" s="271"/>
      <c r="UKL723" s="271"/>
      <c r="UKM723" s="271"/>
      <c r="UKN723" s="271"/>
      <c r="UKO723" s="395"/>
      <c r="UKP723" s="259"/>
      <c r="UKQ723" s="259"/>
      <c r="UKR723" s="394"/>
      <c r="UKS723" s="394"/>
      <c r="UKT723" s="270"/>
      <c r="UKU723" s="263"/>
      <c r="UKV723" s="271"/>
      <c r="UKW723" s="271"/>
      <c r="UKX723" s="271"/>
      <c r="UKY723" s="271"/>
      <c r="UKZ723" s="271"/>
      <c r="ULA723" s="395"/>
      <c r="ULB723" s="259"/>
      <c r="ULC723" s="259"/>
      <c r="ULD723" s="394"/>
      <c r="ULE723" s="394"/>
      <c r="ULF723" s="270"/>
      <c r="ULG723" s="263"/>
      <c r="ULH723" s="271"/>
      <c r="ULI723" s="271"/>
      <c r="ULJ723" s="271"/>
      <c r="ULK723" s="271"/>
      <c r="ULL723" s="271"/>
      <c r="ULM723" s="395"/>
      <c r="ULN723" s="259"/>
      <c r="ULO723" s="259"/>
      <c r="ULP723" s="394"/>
      <c r="ULQ723" s="394"/>
      <c r="ULR723" s="270"/>
      <c r="ULS723" s="263"/>
      <c r="ULT723" s="271"/>
      <c r="ULU723" s="271"/>
      <c r="ULV723" s="271"/>
      <c r="ULW723" s="271"/>
      <c r="ULX723" s="271"/>
      <c r="ULY723" s="395"/>
      <c r="ULZ723" s="259"/>
      <c r="UMA723" s="259"/>
      <c r="UMB723" s="394"/>
      <c r="UMC723" s="394"/>
      <c r="UMD723" s="270"/>
      <c r="UME723" s="263"/>
      <c r="UMF723" s="271"/>
      <c r="UMG723" s="271"/>
      <c r="UMH723" s="271"/>
      <c r="UMI723" s="271"/>
      <c r="UMJ723" s="271"/>
      <c r="UMK723" s="395"/>
      <c r="UML723" s="259"/>
      <c r="UMM723" s="259"/>
      <c r="UMN723" s="394"/>
      <c r="UMO723" s="394"/>
      <c r="UMP723" s="270"/>
      <c r="UMQ723" s="263"/>
      <c r="UMR723" s="271"/>
      <c r="UMS723" s="271"/>
      <c r="UMT723" s="271"/>
      <c r="UMU723" s="271"/>
      <c r="UMV723" s="271"/>
      <c r="UMW723" s="395"/>
      <c r="UMX723" s="259"/>
      <c r="UMY723" s="259"/>
      <c r="UMZ723" s="394"/>
      <c r="UNA723" s="394"/>
      <c r="UNB723" s="270"/>
      <c r="UNC723" s="263"/>
      <c r="UND723" s="271"/>
      <c r="UNE723" s="271"/>
      <c r="UNF723" s="271"/>
      <c r="UNG723" s="271"/>
      <c r="UNH723" s="271"/>
      <c r="UNI723" s="395"/>
      <c r="UNJ723" s="259"/>
      <c r="UNK723" s="259"/>
      <c r="UNL723" s="394"/>
      <c r="UNM723" s="394"/>
      <c r="UNN723" s="270"/>
      <c r="UNO723" s="263"/>
      <c r="UNP723" s="271"/>
      <c r="UNQ723" s="271"/>
      <c r="UNR723" s="271"/>
      <c r="UNS723" s="271"/>
      <c r="UNT723" s="271"/>
      <c r="UNU723" s="395"/>
      <c r="UNV723" s="259"/>
      <c r="UNW723" s="259"/>
      <c r="UNX723" s="394"/>
      <c r="UNY723" s="394"/>
      <c r="UNZ723" s="270"/>
      <c r="UOA723" s="263"/>
      <c r="UOB723" s="271"/>
      <c r="UOC723" s="271"/>
      <c r="UOD723" s="271"/>
      <c r="UOE723" s="271"/>
      <c r="UOF723" s="271"/>
      <c r="UOG723" s="395"/>
      <c r="UOH723" s="259"/>
      <c r="UOI723" s="259"/>
      <c r="UOJ723" s="394"/>
      <c r="UOK723" s="394"/>
      <c r="UOL723" s="270"/>
      <c r="UOM723" s="263"/>
      <c r="UON723" s="271"/>
      <c r="UOO723" s="271"/>
      <c r="UOP723" s="271"/>
      <c r="UOQ723" s="271"/>
      <c r="UOR723" s="271"/>
      <c r="UOS723" s="395"/>
      <c r="UOT723" s="259"/>
      <c r="UOU723" s="259"/>
      <c r="UOV723" s="394"/>
      <c r="UOW723" s="394"/>
      <c r="UOX723" s="270"/>
      <c r="UOY723" s="263"/>
      <c r="UOZ723" s="271"/>
      <c r="UPA723" s="271"/>
      <c r="UPB723" s="271"/>
      <c r="UPC723" s="271"/>
      <c r="UPD723" s="271"/>
      <c r="UPE723" s="395"/>
      <c r="UPF723" s="259"/>
      <c r="UPG723" s="259"/>
      <c r="UPH723" s="394"/>
      <c r="UPI723" s="394"/>
      <c r="UPJ723" s="270"/>
      <c r="UPK723" s="263"/>
      <c r="UPL723" s="271"/>
      <c r="UPM723" s="271"/>
      <c r="UPN723" s="271"/>
      <c r="UPO723" s="271"/>
      <c r="UPP723" s="271"/>
      <c r="UPQ723" s="395"/>
      <c r="UPR723" s="259"/>
      <c r="UPS723" s="259"/>
      <c r="UPT723" s="394"/>
      <c r="UPU723" s="394"/>
      <c r="UPV723" s="270"/>
      <c r="UPW723" s="263"/>
      <c r="UPX723" s="271"/>
      <c r="UPY723" s="271"/>
      <c r="UPZ723" s="271"/>
      <c r="UQA723" s="271"/>
      <c r="UQB723" s="271"/>
      <c r="UQC723" s="395"/>
      <c r="UQD723" s="259"/>
      <c r="UQE723" s="259"/>
      <c r="UQF723" s="394"/>
      <c r="UQG723" s="394"/>
      <c r="UQH723" s="270"/>
      <c r="UQI723" s="263"/>
      <c r="UQJ723" s="271"/>
      <c r="UQK723" s="271"/>
      <c r="UQL723" s="271"/>
      <c r="UQM723" s="271"/>
      <c r="UQN723" s="271"/>
      <c r="UQO723" s="395"/>
      <c r="UQP723" s="259"/>
      <c r="UQQ723" s="259"/>
      <c r="UQR723" s="394"/>
      <c r="UQS723" s="394"/>
      <c r="UQT723" s="270"/>
      <c r="UQU723" s="263"/>
      <c r="UQV723" s="271"/>
      <c r="UQW723" s="271"/>
      <c r="UQX723" s="271"/>
      <c r="UQY723" s="271"/>
      <c r="UQZ723" s="271"/>
      <c r="URA723" s="395"/>
      <c r="URB723" s="259"/>
      <c r="URC723" s="259"/>
      <c r="URD723" s="394"/>
      <c r="URE723" s="394"/>
      <c r="URF723" s="270"/>
      <c r="URG723" s="263"/>
      <c r="URH723" s="271"/>
      <c r="URI723" s="271"/>
      <c r="URJ723" s="271"/>
      <c r="URK723" s="271"/>
      <c r="URL723" s="271"/>
      <c r="URM723" s="395"/>
      <c r="URN723" s="259"/>
      <c r="URO723" s="259"/>
      <c r="URP723" s="394"/>
      <c r="URQ723" s="394"/>
      <c r="URR723" s="270"/>
      <c r="URS723" s="263"/>
      <c r="URT723" s="271"/>
      <c r="URU723" s="271"/>
      <c r="URV723" s="271"/>
      <c r="URW723" s="271"/>
      <c r="URX723" s="271"/>
      <c r="URY723" s="395"/>
      <c r="URZ723" s="259"/>
      <c r="USA723" s="259"/>
      <c r="USB723" s="394"/>
      <c r="USC723" s="394"/>
      <c r="USD723" s="270"/>
      <c r="USE723" s="263"/>
      <c r="USF723" s="271"/>
      <c r="USG723" s="271"/>
      <c r="USH723" s="271"/>
      <c r="USI723" s="271"/>
      <c r="USJ723" s="271"/>
      <c r="USK723" s="395"/>
      <c r="USL723" s="259"/>
      <c r="USM723" s="259"/>
      <c r="USN723" s="394"/>
      <c r="USO723" s="394"/>
      <c r="USP723" s="270"/>
      <c r="USQ723" s="263"/>
      <c r="USR723" s="271"/>
      <c r="USS723" s="271"/>
      <c r="UST723" s="271"/>
      <c r="USU723" s="271"/>
      <c r="USV723" s="271"/>
      <c r="USW723" s="395"/>
      <c r="USX723" s="259"/>
      <c r="USY723" s="259"/>
      <c r="USZ723" s="394"/>
      <c r="UTA723" s="394"/>
      <c r="UTB723" s="270"/>
      <c r="UTC723" s="263"/>
      <c r="UTD723" s="271"/>
      <c r="UTE723" s="271"/>
      <c r="UTF723" s="271"/>
      <c r="UTG723" s="271"/>
      <c r="UTH723" s="271"/>
      <c r="UTI723" s="395"/>
      <c r="UTJ723" s="259"/>
      <c r="UTK723" s="259"/>
      <c r="UTL723" s="394"/>
      <c r="UTM723" s="394"/>
      <c r="UTN723" s="270"/>
      <c r="UTO723" s="263"/>
      <c r="UTP723" s="271"/>
      <c r="UTQ723" s="271"/>
      <c r="UTR723" s="271"/>
      <c r="UTS723" s="271"/>
      <c r="UTT723" s="271"/>
      <c r="UTU723" s="395"/>
      <c r="UTV723" s="259"/>
      <c r="UTW723" s="259"/>
      <c r="UTX723" s="394"/>
      <c r="UTY723" s="394"/>
      <c r="UTZ723" s="270"/>
      <c r="UUA723" s="263"/>
      <c r="UUB723" s="271"/>
      <c r="UUC723" s="271"/>
      <c r="UUD723" s="271"/>
      <c r="UUE723" s="271"/>
      <c r="UUF723" s="271"/>
      <c r="UUG723" s="395"/>
      <c r="UUH723" s="259"/>
      <c r="UUI723" s="259"/>
      <c r="UUJ723" s="394"/>
      <c r="UUK723" s="394"/>
      <c r="UUL723" s="270"/>
      <c r="UUM723" s="263"/>
      <c r="UUN723" s="271"/>
      <c r="UUO723" s="271"/>
      <c r="UUP723" s="271"/>
      <c r="UUQ723" s="271"/>
      <c r="UUR723" s="271"/>
      <c r="UUS723" s="395"/>
      <c r="UUT723" s="259"/>
      <c r="UUU723" s="259"/>
      <c r="UUV723" s="394"/>
      <c r="UUW723" s="394"/>
      <c r="UUX723" s="270"/>
      <c r="UUY723" s="263"/>
      <c r="UUZ723" s="271"/>
      <c r="UVA723" s="271"/>
      <c r="UVB723" s="271"/>
      <c r="UVC723" s="271"/>
      <c r="UVD723" s="271"/>
      <c r="UVE723" s="395"/>
      <c r="UVF723" s="259"/>
      <c r="UVG723" s="259"/>
      <c r="UVH723" s="394"/>
      <c r="UVI723" s="394"/>
      <c r="UVJ723" s="270"/>
      <c r="UVK723" s="263"/>
      <c r="UVL723" s="271"/>
      <c r="UVM723" s="271"/>
      <c r="UVN723" s="271"/>
      <c r="UVO723" s="271"/>
      <c r="UVP723" s="271"/>
      <c r="UVQ723" s="395"/>
      <c r="UVR723" s="259"/>
      <c r="UVS723" s="259"/>
      <c r="UVT723" s="394"/>
      <c r="UVU723" s="394"/>
      <c r="UVV723" s="270"/>
      <c r="UVW723" s="263"/>
      <c r="UVX723" s="271"/>
      <c r="UVY723" s="271"/>
      <c r="UVZ723" s="271"/>
      <c r="UWA723" s="271"/>
      <c r="UWB723" s="271"/>
      <c r="UWC723" s="395"/>
      <c r="UWD723" s="259"/>
      <c r="UWE723" s="259"/>
      <c r="UWF723" s="394"/>
      <c r="UWG723" s="394"/>
      <c r="UWH723" s="270"/>
      <c r="UWI723" s="263"/>
      <c r="UWJ723" s="271"/>
      <c r="UWK723" s="271"/>
      <c r="UWL723" s="271"/>
      <c r="UWM723" s="271"/>
      <c r="UWN723" s="271"/>
      <c r="UWO723" s="395"/>
      <c r="UWP723" s="259"/>
      <c r="UWQ723" s="259"/>
      <c r="UWR723" s="394"/>
      <c r="UWS723" s="394"/>
      <c r="UWT723" s="270"/>
      <c r="UWU723" s="263"/>
      <c r="UWV723" s="271"/>
      <c r="UWW723" s="271"/>
      <c r="UWX723" s="271"/>
      <c r="UWY723" s="271"/>
      <c r="UWZ723" s="271"/>
      <c r="UXA723" s="395"/>
      <c r="UXB723" s="259"/>
      <c r="UXC723" s="259"/>
      <c r="UXD723" s="394"/>
      <c r="UXE723" s="394"/>
      <c r="UXF723" s="270"/>
      <c r="UXG723" s="263"/>
      <c r="UXH723" s="271"/>
      <c r="UXI723" s="271"/>
      <c r="UXJ723" s="271"/>
      <c r="UXK723" s="271"/>
      <c r="UXL723" s="271"/>
      <c r="UXM723" s="395"/>
      <c r="UXN723" s="259"/>
      <c r="UXO723" s="259"/>
      <c r="UXP723" s="394"/>
      <c r="UXQ723" s="394"/>
      <c r="UXR723" s="270"/>
      <c r="UXS723" s="263"/>
      <c r="UXT723" s="271"/>
      <c r="UXU723" s="271"/>
      <c r="UXV723" s="271"/>
      <c r="UXW723" s="271"/>
      <c r="UXX723" s="271"/>
      <c r="UXY723" s="395"/>
      <c r="UXZ723" s="259"/>
      <c r="UYA723" s="259"/>
      <c r="UYB723" s="394"/>
      <c r="UYC723" s="394"/>
      <c r="UYD723" s="270"/>
      <c r="UYE723" s="263"/>
      <c r="UYF723" s="271"/>
      <c r="UYG723" s="271"/>
      <c r="UYH723" s="271"/>
      <c r="UYI723" s="271"/>
      <c r="UYJ723" s="271"/>
      <c r="UYK723" s="395"/>
      <c r="UYL723" s="259"/>
      <c r="UYM723" s="259"/>
      <c r="UYN723" s="394"/>
      <c r="UYO723" s="394"/>
      <c r="UYP723" s="270"/>
      <c r="UYQ723" s="263"/>
      <c r="UYR723" s="271"/>
      <c r="UYS723" s="271"/>
      <c r="UYT723" s="271"/>
      <c r="UYU723" s="271"/>
      <c r="UYV723" s="271"/>
      <c r="UYW723" s="395"/>
      <c r="UYX723" s="259"/>
      <c r="UYY723" s="259"/>
      <c r="UYZ723" s="394"/>
      <c r="UZA723" s="394"/>
      <c r="UZB723" s="270"/>
      <c r="UZC723" s="263"/>
      <c r="UZD723" s="271"/>
      <c r="UZE723" s="271"/>
      <c r="UZF723" s="271"/>
      <c r="UZG723" s="271"/>
      <c r="UZH723" s="271"/>
      <c r="UZI723" s="395"/>
      <c r="UZJ723" s="259"/>
      <c r="UZK723" s="259"/>
      <c r="UZL723" s="394"/>
      <c r="UZM723" s="394"/>
      <c r="UZN723" s="270"/>
      <c r="UZO723" s="263"/>
      <c r="UZP723" s="271"/>
      <c r="UZQ723" s="271"/>
      <c r="UZR723" s="271"/>
      <c r="UZS723" s="271"/>
      <c r="UZT723" s="271"/>
      <c r="UZU723" s="395"/>
      <c r="UZV723" s="259"/>
      <c r="UZW723" s="259"/>
      <c r="UZX723" s="394"/>
      <c r="UZY723" s="394"/>
      <c r="UZZ723" s="270"/>
      <c r="VAA723" s="263"/>
      <c r="VAB723" s="271"/>
      <c r="VAC723" s="271"/>
      <c r="VAD723" s="271"/>
      <c r="VAE723" s="271"/>
      <c r="VAF723" s="271"/>
      <c r="VAG723" s="395"/>
      <c r="VAH723" s="259"/>
      <c r="VAI723" s="259"/>
      <c r="VAJ723" s="394"/>
      <c r="VAK723" s="394"/>
      <c r="VAL723" s="270"/>
      <c r="VAM723" s="263"/>
      <c r="VAN723" s="271"/>
      <c r="VAO723" s="271"/>
      <c r="VAP723" s="271"/>
      <c r="VAQ723" s="271"/>
      <c r="VAR723" s="271"/>
      <c r="VAS723" s="395"/>
      <c r="VAT723" s="259"/>
      <c r="VAU723" s="259"/>
      <c r="VAV723" s="394"/>
      <c r="VAW723" s="394"/>
      <c r="VAX723" s="270"/>
      <c r="VAY723" s="263"/>
      <c r="VAZ723" s="271"/>
      <c r="VBA723" s="271"/>
      <c r="VBB723" s="271"/>
      <c r="VBC723" s="271"/>
      <c r="VBD723" s="271"/>
      <c r="VBE723" s="395"/>
      <c r="VBF723" s="259"/>
      <c r="VBG723" s="259"/>
      <c r="VBH723" s="394"/>
      <c r="VBI723" s="394"/>
      <c r="VBJ723" s="270"/>
      <c r="VBK723" s="263"/>
      <c r="VBL723" s="271"/>
      <c r="VBM723" s="271"/>
      <c r="VBN723" s="271"/>
      <c r="VBO723" s="271"/>
      <c r="VBP723" s="271"/>
      <c r="VBQ723" s="395"/>
      <c r="VBR723" s="259"/>
      <c r="VBS723" s="259"/>
      <c r="VBT723" s="394"/>
      <c r="VBU723" s="394"/>
      <c r="VBV723" s="270"/>
      <c r="VBW723" s="263"/>
      <c r="VBX723" s="271"/>
      <c r="VBY723" s="271"/>
      <c r="VBZ723" s="271"/>
      <c r="VCA723" s="271"/>
      <c r="VCB723" s="271"/>
      <c r="VCC723" s="395"/>
      <c r="VCD723" s="259"/>
      <c r="VCE723" s="259"/>
      <c r="VCF723" s="394"/>
      <c r="VCG723" s="394"/>
      <c r="VCH723" s="270"/>
      <c r="VCI723" s="263"/>
      <c r="VCJ723" s="271"/>
      <c r="VCK723" s="271"/>
      <c r="VCL723" s="271"/>
      <c r="VCM723" s="271"/>
      <c r="VCN723" s="271"/>
      <c r="VCO723" s="395"/>
      <c r="VCP723" s="259"/>
      <c r="VCQ723" s="259"/>
      <c r="VCR723" s="394"/>
      <c r="VCS723" s="394"/>
      <c r="VCT723" s="270"/>
      <c r="VCU723" s="263"/>
      <c r="VCV723" s="271"/>
      <c r="VCW723" s="271"/>
      <c r="VCX723" s="271"/>
      <c r="VCY723" s="271"/>
      <c r="VCZ723" s="271"/>
      <c r="VDA723" s="395"/>
      <c r="VDB723" s="259"/>
      <c r="VDC723" s="259"/>
      <c r="VDD723" s="394"/>
      <c r="VDE723" s="394"/>
      <c r="VDF723" s="270"/>
      <c r="VDG723" s="263"/>
      <c r="VDH723" s="271"/>
      <c r="VDI723" s="271"/>
      <c r="VDJ723" s="271"/>
      <c r="VDK723" s="271"/>
      <c r="VDL723" s="271"/>
      <c r="VDM723" s="395"/>
      <c r="VDN723" s="259"/>
      <c r="VDO723" s="259"/>
      <c r="VDP723" s="394"/>
      <c r="VDQ723" s="394"/>
      <c r="VDR723" s="270"/>
      <c r="VDS723" s="263"/>
      <c r="VDT723" s="271"/>
      <c r="VDU723" s="271"/>
      <c r="VDV723" s="271"/>
      <c r="VDW723" s="271"/>
      <c r="VDX723" s="271"/>
      <c r="VDY723" s="395"/>
      <c r="VDZ723" s="259"/>
      <c r="VEA723" s="259"/>
      <c r="VEB723" s="394"/>
      <c r="VEC723" s="394"/>
      <c r="VED723" s="270"/>
      <c r="VEE723" s="263"/>
      <c r="VEF723" s="271"/>
      <c r="VEG723" s="271"/>
      <c r="VEH723" s="271"/>
      <c r="VEI723" s="271"/>
      <c r="VEJ723" s="271"/>
      <c r="VEK723" s="395"/>
      <c r="VEL723" s="259"/>
      <c r="VEM723" s="259"/>
      <c r="VEN723" s="394"/>
      <c r="VEO723" s="394"/>
      <c r="VEP723" s="270"/>
      <c r="VEQ723" s="263"/>
      <c r="VER723" s="271"/>
      <c r="VES723" s="271"/>
      <c r="VET723" s="271"/>
      <c r="VEU723" s="271"/>
      <c r="VEV723" s="271"/>
      <c r="VEW723" s="395"/>
      <c r="VEX723" s="259"/>
      <c r="VEY723" s="259"/>
      <c r="VEZ723" s="394"/>
      <c r="VFA723" s="394"/>
      <c r="VFB723" s="270"/>
      <c r="VFC723" s="263"/>
      <c r="VFD723" s="271"/>
      <c r="VFE723" s="271"/>
      <c r="VFF723" s="271"/>
      <c r="VFG723" s="271"/>
      <c r="VFH723" s="271"/>
      <c r="VFI723" s="395"/>
      <c r="VFJ723" s="259"/>
      <c r="VFK723" s="259"/>
      <c r="VFL723" s="394"/>
      <c r="VFM723" s="394"/>
      <c r="VFN723" s="270"/>
      <c r="VFO723" s="263"/>
      <c r="VFP723" s="271"/>
      <c r="VFQ723" s="271"/>
      <c r="VFR723" s="271"/>
      <c r="VFS723" s="271"/>
      <c r="VFT723" s="271"/>
      <c r="VFU723" s="395"/>
      <c r="VFV723" s="259"/>
      <c r="VFW723" s="259"/>
      <c r="VFX723" s="394"/>
      <c r="VFY723" s="394"/>
      <c r="VFZ723" s="270"/>
      <c r="VGA723" s="263"/>
      <c r="VGB723" s="271"/>
      <c r="VGC723" s="271"/>
      <c r="VGD723" s="271"/>
      <c r="VGE723" s="271"/>
      <c r="VGF723" s="271"/>
      <c r="VGG723" s="395"/>
      <c r="VGH723" s="259"/>
      <c r="VGI723" s="259"/>
      <c r="VGJ723" s="394"/>
      <c r="VGK723" s="394"/>
      <c r="VGL723" s="270"/>
      <c r="VGM723" s="263"/>
      <c r="VGN723" s="271"/>
      <c r="VGO723" s="271"/>
      <c r="VGP723" s="271"/>
      <c r="VGQ723" s="271"/>
      <c r="VGR723" s="271"/>
      <c r="VGS723" s="395"/>
      <c r="VGT723" s="259"/>
      <c r="VGU723" s="259"/>
      <c r="VGV723" s="394"/>
      <c r="VGW723" s="394"/>
      <c r="VGX723" s="270"/>
      <c r="VGY723" s="263"/>
      <c r="VGZ723" s="271"/>
      <c r="VHA723" s="271"/>
      <c r="VHB723" s="271"/>
      <c r="VHC723" s="271"/>
      <c r="VHD723" s="271"/>
      <c r="VHE723" s="395"/>
      <c r="VHF723" s="259"/>
      <c r="VHG723" s="259"/>
      <c r="VHH723" s="394"/>
      <c r="VHI723" s="394"/>
      <c r="VHJ723" s="270"/>
      <c r="VHK723" s="263"/>
      <c r="VHL723" s="271"/>
      <c r="VHM723" s="271"/>
      <c r="VHN723" s="271"/>
      <c r="VHO723" s="271"/>
      <c r="VHP723" s="271"/>
      <c r="VHQ723" s="395"/>
      <c r="VHR723" s="259"/>
      <c r="VHS723" s="259"/>
      <c r="VHT723" s="394"/>
      <c r="VHU723" s="394"/>
      <c r="VHV723" s="270"/>
      <c r="VHW723" s="263"/>
      <c r="VHX723" s="271"/>
      <c r="VHY723" s="271"/>
      <c r="VHZ723" s="271"/>
      <c r="VIA723" s="271"/>
      <c r="VIB723" s="271"/>
      <c r="VIC723" s="395"/>
      <c r="VID723" s="259"/>
      <c r="VIE723" s="259"/>
      <c r="VIF723" s="394"/>
      <c r="VIG723" s="394"/>
      <c r="VIH723" s="270"/>
      <c r="VII723" s="263"/>
      <c r="VIJ723" s="271"/>
      <c r="VIK723" s="271"/>
      <c r="VIL723" s="271"/>
      <c r="VIM723" s="271"/>
      <c r="VIN723" s="271"/>
      <c r="VIO723" s="395"/>
      <c r="VIP723" s="259"/>
      <c r="VIQ723" s="259"/>
      <c r="VIR723" s="394"/>
      <c r="VIS723" s="394"/>
      <c r="VIT723" s="270"/>
      <c r="VIU723" s="263"/>
      <c r="VIV723" s="271"/>
      <c r="VIW723" s="271"/>
      <c r="VIX723" s="271"/>
      <c r="VIY723" s="271"/>
      <c r="VIZ723" s="271"/>
      <c r="VJA723" s="395"/>
      <c r="VJB723" s="259"/>
      <c r="VJC723" s="259"/>
      <c r="VJD723" s="394"/>
      <c r="VJE723" s="394"/>
      <c r="VJF723" s="270"/>
      <c r="VJG723" s="263"/>
      <c r="VJH723" s="271"/>
      <c r="VJI723" s="271"/>
      <c r="VJJ723" s="271"/>
      <c r="VJK723" s="271"/>
      <c r="VJL723" s="271"/>
      <c r="VJM723" s="395"/>
      <c r="VJN723" s="259"/>
      <c r="VJO723" s="259"/>
      <c r="VJP723" s="394"/>
      <c r="VJQ723" s="394"/>
      <c r="VJR723" s="270"/>
      <c r="VJS723" s="263"/>
      <c r="VJT723" s="271"/>
      <c r="VJU723" s="271"/>
      <c r="VJV723" s="271"/>
      <c r="VJW723" s="271"/>
      <c r="VJX723" s="271"/>
      <c r="VJY723" s="395"/>
      <c r="VJZ723" s="259"/>
      <c r="VKA723" s="259"/>
      <c r="VKB723" s="394"/>
      <c r="VKC723" s="394"/>
      <c r="VKD723" s="270"/>
      <c r="VKE723" s="263"/>
      <c r="VKF723" s="271"/>
      <c r="VKG723" s="271"/>
      <c r="VKH723" s="271"/>
      <c r="VKI723" s="271"/>
      <c r="VKJ723" s="271"/>
      <c r="VKK723" s="395"/>
      <c r="VKL723" s="259"/>
      <c r="VKM723" s="259"/>
      <c r="VKN723" s="394"/>
      <c r="VKO723" s="394"/>
      <c r="VKP723" s="270"/>
      <c r="VKQ723" s="263"/>
      <c r="VKR723" s="271"/>
      <c r="VKS723" s="271"/>
      <c r="VKT723" s="271"/>
      <c r="VKU723" s="271"/>
      <c r="VKV723" s="271"/>
      <c r="VKW723" s="395"/>
      <c r="VKX723" s="259"/>
      <c r="VKY723" s="259"/>
      <c r="VKZ723" s="394"/>
      <c r="VLA723" s="394"/>
      <c r="VLB723" s="270"/>
      <c r="VLC723" s="263"/>
      <c r="VLD723" s="271"/>
      <c r="VLE723" s="271"/>
      <c r="VLF723" s="271"/>
      <c r="VLG723" s="271"/>
      <c r="VLH723" s="271"/>
      <c r="VLI723" s="395"/>
      <c r="VLJ723" s="259"/>
      <c r="VLK723" s="259"/>
      <c r="VLL723" s="394"/>
      <c r="VLM723" s="394"/>
      <c r="VLN723" s="270"/>
      <c r="VLO723" s="263"/>
      <c r="VLP723" s="271"/>
      <c r="VLQ723" s="271"/>
      <c r="VLR723" s="271"/>
      <c r="VLS723" s="271"/>
      <c r="VLT723" s="271"/>
      <c r="VLU723" s="395"/>
      <c r="VLV723" s="259"/>
      <c r="VLW723" s="259"/>
      <c r="VLX723" s="394"/>
      <c r="VLY723" s="394"/>
      <c r="VLZ723" s="270"/>
      <c r="VMA723" s="263"/>
      <c r="VMB723" s="271"/>
      <c r="VMC723" s="271"/>
      <c r="VMD723" s="271"/>
      <c r="VME723" s="271"/>
      <c r="VMF723" s="271"/>
      <c r="VMG723" s="395"/>
      <c r="VMH723" s="259"/>
      <c r="VMI723" s="259"/>
      <c r="VMJ723" s="394"/>
      <c r="VMK723" s="394"/>
      <c r="VML723" s="270"/>
      <c r="VMM723" s="263"/>
      <c r="VMN723" s="271"/>
      <c r="VMO723" s="271"/>
      <c r="VMP723" s="271"/>
      <c r="VMQ723" s="271"/>
      <c r="VMR723" s="271"/>
      <c r="VMS723" s="395"/>
      <c r="VMT723" s="259"/>
      <c r="VMU723" s="259"/>
      <c r="VMV723" s="394"/>
      <c r="VMW723" s="394"/>
      <c r="VMX723" s="270"/>
      <c r="VMY723" s="263"/>
      <c r="VMZ723" s="271"/>
      <c r="VNA723" s="271"/>
      <c r="VNB723" s="271"/>
      <c r="VNC723" s="271"/>
      <c r="VND723" s="271"/>
      <c r="VNE723" s="395"/>
      <c r="VNF723" s="259"/>
      <c r="VNG723" s="259"/>
      <c r="VNH723" s="394"/>
      <c r="VNI723" s="394"/>
      <c r="VNJ723" s="270"/>
      <c r="VNK723" s="263"/>
      <c r="VNL723" s="271"/>
      <c r="VNM723" s="271"/>
      <c r="VNN723" s="271"/>
      <c r="VNO723" s="271"/>
      <c r="VNP723" s="271"/>
      <c r="VNQ723" s="395"/>
      <c r="VNR723" s="259"/>
      <c r="VNS723" s="259"/>
      <c r="VNT723" s="394"/>
      <c r="VNU723" s="394"/>
      <c r="VNV723" s="270"/>
      <c r="VNW723" s="263"/>
      <c r="VNX723" s="271"/>
      <c r="VNY723" s="271"/>
      <c r="VNZ723" s="271"/>
      <c r="VOA723" s="271"/>
      <c r="VOB723" s="271"/>
      <c r="VOC723" s="395"/>
      <c r="VOD723" s="259"/>
      <c r="VOE723" s="259"/>
      <c r="VOF723" s="394"/>
      <c r="VOG723" s="394"/>
      <c r="VOH723" s="270"/>
      <c r="VOI723" s="263"/>
      <c r="VOJ723" s="271"/>
      <c r="VOK723" s="271"/>
      <c r="VOL723" s="271"/>
      <c r="VOM723" s="271"/>
      <c r="VON723" s="271"/>
      <c r="VOO723" s="395"/>
      <c r="VOP723" s="259"/>
      <c r="VOQ723" s="259"/>
      <c r="VOR723" s="394"/>
      <c r="VOS723" s="394"/>
      <c r="VOT723" s="270"/>
      <c r="VOU723" s="263"/>
      <c r="VOV723" s="271"/>
      <c r="VOW723" s="271"/>
      <c r="VOX723" s="271"/>
      <c r="VOY723" s="271"/>
      <c r="VOZ723" s="271"/>
      <c r="VPA723" s="395"/>
      <c r="VPB723" s="259"/>
      <c r="VPC723" s="259"/>
      <c r="VPD723" s="394"/>
      <c r="VPE723" s="394"/>
      <c r="VPF723" s="270"/>
      <c r="VPG723" s="263"/>
      <c r="VPH723" s="271"/>
      <c r="VPI723" s="271"/>
      <c r="VPJ723" s="271"/>
      <c r="VPK723" s="271"/>
      <c r="VPL723" s="271"/>
      <c r="VPM723" s="395"/>
      <c r="VPN723" s="259"/>
      <c r="VPO723" s="259"/>
      <c r="VPP723" s="394"/>
      <c r="VPQ723" s="394"/>
      <c r="VPR723" s="270"/>
      <c r="VPS723" s="263"/>
      <c r="VPT723" s="271"/>
      <c r="VPU723" s="271"/>
      <c r="VPV723" s="271"/>
      <c r="VPW723" s="271"/>
      <c r="VPX723" s="271"/>
      <c r="VPY723" s="395"/>
      <c r="VPZ723" s="259"/>
      <c r="VQA723" s="259"/>
      <c r="VQB723" s="394"/>
      <c r="VQC723" s="394"/>
      <c r="VQD723" s="270"/>
      <c r="VQE723" s="263"/>
      <c r="VQF723" s="271"/>
      <c r="VQG723" s="271"/>
      <c r="VQH723" s="271"/>
      <c r="VQI723" s="271"/>
      <c r="VQJ723" s="271"/>
      <c r="VQK723" s="395"/>
      <c r="VQL723" s="259"/>
      <c r="VQM723" s="259"/>
      <c r="VQN723" s="394"/>
      <c r="VQO723" s="394"/>
      <c r="VQP723" s="270"/>
      <c r="VQQ723" s="263"/>
      <c r="VQR723" s="271"/>
      <c r="VQS723" s="271"/>
      <c r="VQT723" s="271"/>
      <c r="VQU723" s="271"/>
      <c r="VQV723" s="271"/>
      <c r="VQW723" s="395"/>
      <c r="VQX723" s="259"/>
      <c r="VQY723" s="259"/>
      <c r="VQZ723" s="394"/>
      <c r="VRA723" s="394"/>
      <c r="VRB723" s="270"/>
      <c r="VRC723" s="263"/>
      <c r="VRD723" s="271"/>
      <c r="VRE723" s="271"/>
      <c r="VRF723" s="271"/>
      <c r="VRG723" s="271"/>
      <c r="VRH723" s="271"/>
      <c r="VRI723" s="395"/>
      <c r="VRJ723" s="259"/>
      <c r="VRK723" s="259"/>
      <c r="VRL723" s="394"/>
      <c r="VRM723" s="394"/>
      <c r="VRN723" s="270"/>
      <c r="VRO723" s="263"/>
      <c r="VRP723" s="271"/>
      <c r="VRQ723" s="271"/>
      <c r="VRR723" s="271"/>
      <c r="VRS723" s="271"/>
      <c r="VRT723" s="271"/>
      <c r="VRU723" s="395"/>
      <c r="VRV723" s="259"/>
      <c r="VRW723" s="259"/>
      <c r="VRX723" s="394"/>
      <c r="VRY723" s="394"/>
      <c r="VRZ723" s="270"/>
      <c r="VSA723" s="263"/>
      <c r="VSB723" s="271"/>
      <c r="VSC723" s="271"/>
      <c r="VSD723" s="271"/>
      <c r="VSE723" s="271"/>
      <c r="VSF723" s="271"/>
      <c r="VSG723" s="395"/>
      <c r="VSH723" s="259"/>
      <c r="VSI723" s="259"/>
      <c r="VSJ723" s="394"/>
      <c r="VSK723" s="394"/>
      <c r="VSL723" s="270"/>
      <c r="VSM723" s="263"/>
      <c r="VSN723" s="271"/>
      <c r="VSO723" s="271"/>
      <c r="VSP723" s="271"/>
      <c r="VSQ723" s="271"/>
      <c r="VSR723" s="271"/>
      <c r="VSS723" s="395"/>
      <c r="VST723" s="259"/>
      <c r="VSU723" s="259"/>
      <c r="VSV723" s="394"/>
      <c r="VSW723" s="394"/>
      <c r="VSX723" s="270"/>
      <c r="VSY723" s="263"/>
      <c r="VSZ723" s="271"/>
      <c r="VTA723" s="271"/>
      <c r="VTB723" s="271"/>
      <c r="VTC723" s="271"/>
      <c r="VTD723" s="271"/>
      <c r="VTE723" s="395"/>
      <c r="VTF723" s="259"/>
      <c r="VTG723" s="259"/>
      <c r="VTH723" s="394"/>
      <c r="VTI723" s="394"/>
      <c r="VTJ723" s="270"/>
      <c r="VTK723" s="263"/>
      <c r="VTL723" s="271"/>
      <c r="VTM723" s="271"/>
      <c r="VTN723" s="271"/>
      <c r="VTO723" s="271"/>
      <c r="VTP723" s="271"/>
      <c r="VTQ723" s="395"/>
      <c r="VTR723" s="259"/>
      <c r="VTS723" s="259"/>
      <c r="VTT723" s="394"/>
      <c r="VTU723" s="394"/>
      <c r="VTV723" s="270"/>
      <c r="VTW723" s="263"/>
      <c r="VTX723" s="271"/>
      <c r="VTY723" s="271"/>
      <c r="VTZ723" s="271"/>
      <c r="VUA723" s="271"/>
      <c r="VUB723" s="271"/>
      <c r="VUC723" s="395"/>
      <c r="VUD723" s="259"/>
      <c r="VUE723" s="259"/>
      <c r="VUF723" s="394"/>
      <c r="VUG723" s="394"/>
      <c r="VUH723" s="270"/>
      <c r="VUI723" s="263"/>
      <c r="VUJ723" s="271"/>
      <c r="VUK723" s="271"/>
      <c r="VUL723" s="271"/>
      <c r="VUM723" s="271"/>
      <c r="VUN723" s="271"/>
      <c r="VUO723" s="395"/>
      <c r="VUP723" s="259"/>
      <c r="VUQ723" s="259"/>
      <c r="VUR723" s="394"/>
      <c r="VUS723" s="394"/>
      <c r="VUT723" s="270"/>
      <c r="VUU723" s="263"/>
      <c r="VUV723" s="271"/>
      <c r="VUW723" s="271"/>
      <c r="VUX723" s="271"/>
      <c r="VUY723" s="271"/>
      <c r="VUZ723" s="271"/>
      <c r="VVA723" s="395"/>
      <c r="VVB723" s="259"/>
      <c r="VVC723" s="259"/>
      <c r="VVD723" s="394"/>
      <c r="VVE723" s="394"/>
      <c r="VVF723" s="270"/>
      <c r="VVG723" s="263"/>
      <c r="VVH723" s="271"/>
      <c r="VVI723" s="271"/>
      <c r="VVJ723" s="271"/>
      <c r="VVK723" s="271"/>
      <c r="VVL723" s="271"/>
      <c r="VVM723" s="395"/>
      <c r="VVN723" s="259"/>
      <c r="VVO723" s="259"/>
      <c r="VVP723" s="394"/>
      <c r="VVQ723" s="394"/>
      <c r="VVR723" s="270"/>
      <c r="VVS723" s="263"/>
      <c r="VVT723" s="271"/>
      <c r="VVU723" s="271"/>
      <c r="VVV723" s="271"/>
      <c r="VVW723" s="271"/>
      <c r="VVX723" s="271"/>
      <c r="VVY723" s="395"/>
      <c r="VVZ723" s="259"/>
      <c r="VWA723" s="259"/>
      <c r="VWB723" s="394"/>
      <c r="VWC723" s="394"/>
      <c r="VWD723" s="270"/>
      <c r="VWE723" s="263"/>
      <c r="VWF723" s="271"/>
      <c r="VWG723" s="271"/>
      <c r="VWH723" s="271"/>
      <c r="VWI723" s="271"/>
      <c r="VWJ723" s="271"/>
      <c r="VWK723" s="395"/>
      <c r="VWL723" s="259"/>
      <c r="VWM723" s="259"/>
      <c r="VWN723" s="394"/>
      <c r="VWO723" s="394"/>
      <c r="VWP723" s="270"/>
      <c r="VWQ723" s="263"/>
      <c r="VWR723" s="271"/>
      <c r="VWS723" s="271"/>
      <c r="VWT723" s="271"/>
      <c r="VWU723" s="271"/>
      <c r="VWV723" s="271"/>
      <c r="VWW723" s="395"/>
      <c r="VWX723" s="259"/>
      <c r="VWY723" s="259"/>
      <c r="VWZ723" s="394"/>
      <c r="VXA723" s="394"/>
      <c r="VXB723" s="270"/>
      <c r="VXC723" s="263"/>
      <c r="VXD723" s="271"/>
      <c r="VXE723" s="271"/>
      <c r="VXF723" s="271"/>
      <c r="VXG723" s="271"/>
      <c r="VXH723" s="271"/>
      <c r="VXI723" s="395"/>
      <c r="VXJ723" s="259"/>
      <c r="VXK723" s="259"/>
      <c r="VXL723" s="394"/>
      <c r="VXM723" s="394"/>
      <c r="VXN723" s="270"/>
      <c r="VXO723" s="263"/>
      <c r="VXP723" s="271"/>
      <c r="VXQ723" s="271"/>
      <c r="VXR723" s="271"/>
      <c r="VXS723" s="271"/>
      <c r="VXT723" s="271"/>
      <c r="VXU723" s="395"/>
      <c r="VXV723" s="259"/>
      <c r="VXW723" s="259"/>
      <c r="VXX723" s="394"/>
      <c r="VXY723" s="394"/>
      <c r="VXZ723" s="270"/>
      <c r="VYA723" s="263"/>
      <c r="VYB723" s="271"/>
      <c r="VYC723" s="271"/>
      <c r="VYD723" s="271"/>
      <c r="VYE723" s="271"/>
      <c r="VYF723" s="271"/>
      <c r="VYG723" s="395"/>
      <c r="VYH723" s="259"/>
      <c r="VYI723" s="259"/>
      <c r="VYJ723" s="394"/>
      <c r="VYK723" s="394"/>
      <c r="VYL723" s="270"/>
      <c r="VYM723" s="263"/>
      <c r="VYN723" s="271"/>
      <c r="VYO723" s="271"/>
      <c r="VYP723" s="271"/>
      <c r="VYQ723" s="271"/>
      <c r="VYR723" s="271"/>
      <c r="VYS723" s="395"/>
      <c r="VYT723" s="259"/>
      <c r="VYU723" s="259"/>
      <c r="VYV723" s="394"/>
      <c r="VYW723" s="394"/>
      <c r="VYX723" s="270"/>
      <c r="VYY723" s="263"/>
      <c r="VYZ723" s="271"/>
      <c r="VZA723" s="271"/>
      <c r="VZB723" s="271"/>
      <c r="VZC723" s="271"/>
      <c r="VZD723" s="271"/>
      <c r="VZE723" s="395"/>
      <c r="VZF723" s="259"/>
      <c r="VZG723" s="259"/>
      <c r="VZH723" s="394"/>
      <c r="VZI723" s="394"/>
      <c r="VZJ723" s="270"/>
      <c r="VZK723" s="263"/>
      <c r="VZL723" s="271"/>
      <c r="VZM723" s="271"/>
      <c r="VZN723" s="271"/>
      <c r="VZO723" s="271"/>
      <c r="VZP723" s="271"/>
      <c r="VZQ723" s="395"/>
      <c r="VZR723" s="259"/>
      <c r="VZS723" s="259"/>
      <c r="VZT723" s="394"/>
      <c r="VZU723" s="394"/>
      <c r="VZV723" s="270"/>
      <c r="VZW723" s="263"/>
      <c r="VZX723" s="271"/>
      <c r="VZY723" s="271"/>
      <c r="VZZ723" s="271"/>
      <c r="WAA723" s="271"/>
      <c r="WAB723" s="271"/>
      <c r="WAC723" s="395"/>
      <c r="WAD723" s="259"/>
      <c r="WAE723" s="259"/>
      <c r="WAF723" s="394"/>
      <c r="WAG723" s="394"/>
      <c r="WAH723" s="270"/>
      <c r="WAI723" s="263"/>
      <c r="WAJ723" s="271"/>
      <c r="WAK723" s="271"/>
      <c r="WAL723" s="271"/>
      <c r="WAM723" s="271"/>
      <c r="WAN723" s="271"/>
      <c r="WAO723" s="395"/>
      <c r="WAP723" s="259"/>
      <c r="WAQ723" s="259"/>
      <c r="WAR723" s="394"/>
      <c r="WAS723" s="394"/>
      <c r="WAT723" s="270"/>
      <c r="WAU723" s="263"/>
      <c r="WAV723" s="271"/>
      <c r="WAW723" s="271"/>
      <c r="WAX723" s="271"/>
      <c r="WAY723" s="271"/>
      <c r="WAZ723" s="271"/>
      <c r="WBA723" s="395"/>
      <c r="WBB723" s="259"/>
      <c r="WBC723" s="259"/>
      <c r="WBD723" s="394"/>
      <c r="WBE723" s="394"/>
      <c r="WBF723" s="270"/>
      <c r="WBG723" s="263"/>
      <c r="WBH723" s="271"/>
      <c r="WBI723" s="271"/>
      <c r="WBJ723" s="271"/>
      <c r="WBK723" s="271"/>
      <c r="WBL723" s="271"/>
      <c r="WBM723" s="395"/>
      <c r="WBN723" s="259"/>
      <c r="WBO723" s="259"/>
      <c r="WBP723" s="394"/>
      <c r="WBQ723" s="394"/>
      <c r="WBR723" s="270"/>
      <c r="WBS723" s="263"/>
      <c r="WBT723" s="271"/>
      <c r="WBU723" s="271"/>
      <c r="WBV723" s="271"/>
      <c r="WBW723" s="271"/>
      <c r="WBX723" s="271"/>
      <c r="WBY723" s="395"/>
      <c r="WBZ723" s="259"/>
      <c r="WCA723" s="259"/>
      <c r="WCB723" s="394"/>
      <c r="WCC723" s="394"/>
      <c r="WCD723" s="270"/>
      <c r="WCE723" s="263"/>
      <c r="WCF723" s="271"/>
      <c r="WCG723" s="271"/>
      <c r="WCH723" s="271"/>
      <c r="WCI723" s="271"/>
      <c r="WCJ723" s="271"/>
      <c r="WCK723" s="395"/>
      <c r="WCL723" s="259"/>
      <c r="WCM723" s="259"/>
      <c r="WCN723" s="394"/>
      <c r="WCO723" s="394"/>
      <c r="WCP723" s="270"/>
      <c r="WCQ723" s="263"/>
      <c r="WCR723" s="271"/>
      <c r="WCS723" s="271"/>
      <c r="WCT723" s="271"/>
      <c r="WCU723" s="271"/>
      <c r="WCV723" s="271"/>
      <c r="WCW723" s="395"/>
      <c r="WCX723" s="259"/>
      <c r="WCY723" s="259"/>
      <c r="WCZ723" s="394"/>
      <c r="WDA723" s="394"/>
      <c r="WDB723" s="270"/>
      <c r="WDC723" s="263"/>
      <c r="WDD723" s="271"/>
      <c r="WDE723" s="271"/>
      <c r="WDF723" s="271"/>
      <c r="WDG723" s="271"/>
      <c r="WDH723" s="271"/>
      <c r="WDI723" s="395"/>
      <c r="WDJ723" s="259"/>
      <c r="WDK723" s="259"/>
      <c r="WDL723" s="394"/>
      <c r="WDM723" s="394"/>
      <c r="WDN723" s="270"/>
      <c r="WDO723" s="263"/>
      <c r="WDP723" s="271"/>
      <c r="WDQ723" s="271"/>
      <c r="WDR723" s="271"/>
      <c r="WDS723" s="271"/>
      <c r="WDT723" s="271"/>
      <c r="WDU723" s="395"/>
      <c r="WDV723" s="259"/>
      <c r="WDW723" s="259"/>
      <c r="WDX723" s="394"/>
      <c r="WDY723" s="394"/>
      <c r="WDZ723" s="270"/>
      <c r="WEA723" s="263"/>
      <c r="WEB723" s="271"/>
      <c r="WEC723" s="271"/>
      <c r="WED723" s="271"/>
      <c r="WEE723" s="271"/>
      <c r="WEF723" s="271"/>
      <c r="WEG723" s="395"/>
      <c r="WEH723" s="259"/>
      <c r="WEI723" s="259"/>
      <c r="WEJ723" s="394"/>
      <c r="WEK723" s="394"/>
      <c r="WEL723" s="270"/>
      <c r="WEM723" s="263"/>
      <c r="WEN723" s="271"/>
      <c r="WEO723" s="271"/>
      <c r="WEP723" s="271"/>
      <c r="WEQ723" s="271"/>
      <c r="WER723" s="271"/>
      <c r="WES723" s="395"/>
      <c r="WET723" s="259"/>
      <c r="WEU723" s="259"/>
      <c r="WEV723" s="394"/>
      <c r="WEW723" s="394"/>
      <c r="WEX723" s="270"/>
      <c r="WEY723" s="263"/>
      <c r="WEZ723" s="271"/>
      <c r="WFA723" s="271"/>
      <c r="WFB723" s="271"/>
      <c r="WFC723" s="271"/>
      <c r="WFD723" s="271"/>
      <c r="WFE723" s="395"/>
      <c r="WFF723" s="259"/>
      <c r="WFG723" s="259"/>
      <c r="WFH723" s="394"/>
      <c r="WFI723" s="394"/>
      <c r="WFJ723" s="270"/>
      <c r="WFK723" s="263"/>
      <c r="WFL723" s="271"/>
      <c r="WFM723" s="271"/>
      <c r="WFN723" s="271"/>
      <c r="WFO723" s="271"/>
      <c r="WFP723" s="271"/>
      <c r="WFQ723" s="395"/>
      <c r="WFR723" s="259"/>
      <c r="WFS723" s="259"/>
      <c r="WFT723" s="394"/>
      <c r="WFU723" s="394"/>
      <c r="WFV723" s="270"/>
      <c r="WFW723" s="263"/>
      <c r="WFX723" s="271"/>
      <c r="WFY723" s="271"/>
      <c r="WFZ723" s="271"/>
      <c r="WGA723" s="271"/>
      <c r="WGB723" s="271"/>
      <c r="WGC723" s="395"/>
      <c r="WGD723" s="259"/>
      <c r="WGE723" s="259"/>
      <c r="WGF723" s="394"/>
      <c r="WGG723" s="394"/>
      <c r="WGH723" s="270"/>
      <c r="WGI723" s="263"/>
      <c r="WGJ723" s="271"/>
      <c r="WGK723" s="271"/>
      <c r="WGL723" s="271"/>
      <c r="WGM723" s="271"/>
      <c r="WGN723" s="271"/>
      <c r="WGO723" s="395"/>
      <c r="WGP723" s="259"/>
      <c r="WGQ723" s="259"/>
      <c r="WGR723" s="394"/>
      <c r="WGS723" s="394"/>
      <c r="WGT723" s="270"/>
      <c r="WGU723" s="263"/>
      <c r="WGV723" s="271"/>
      <c r="WGW723" s="271"/>
      <c r="WGX723" s="271"/>
      <c r="WGY723" s="271"/>
      <c r="WGZ723" s="271"/>
      <c r="WHA723" s="395"/>
      <c r="WHB723" s="259"/>
      <c r="WHC723" s="259"/>
      <c r="WHD723" s="394"/>
      <c r="WHE723" s="394"/>
      <c r="WHF723" s="270"/>
      <c r="WHG723" s="263"/>
      <c r="WHH723" s="271"/>
      <c r="WHI723" s="271"/>
      <c r="WHJ723" s="271"/>
      <c r="WHK723" s="271"/>
      <c r="WHL723" s="271"/>
      <c r="WHM723" s="395"/>
      <c r="WHN723" s="259"/>
      <c r="WHO723" s="259"/>
      <c r="WHP723" s="394"/>
      <c r="WHQ723" s="394"/>
      <c r="WHR723" s="270"/>
      <c r="WHS723" s="263"/>
      <c r="WHT723" s="271"/>
      <c r="WHU723" s="271"/>
      <c r="WHV723" s="271"/>
      <c r="WHW723" s="271"/>
      <c r="WHX723" s="271"/>
      <c r="WHY723" s="395"/>
      <c r="WHZ723" s="259"/>
      <c r="WIA723" s="259"/>
      <c r="WIB723" s="394"/>
      <c r="WIC723" s="394"/>
      <c r="WID723" s="270"/>
      <c r="WIE723" s="263"/>
      <c r="WIF723" s="271"/>
      <c r="WIG723" s="271"/>
      <c r="WIH723" s="271"/>
      <c r="WII723" s="271"/>
      <c r="WIJ723" s="271"/>
      <c r="WIK723" s="395"/>
      <c r="WIL723" s="259"/>
      <c r="WIM723" s="259"/>
      <c r="WIN723" s="394"/>
      <c r="WIO723" s="394"/>
      <c r="WIP723" s="270"/>
      <c r="WIQ723" s="263"/>
      <c r="WIR723" s="271"/>
      <c r="WIS723" s="271"/>
      <c r="WIT723" s="271"/>
      <c r="WIU723" s="271"/>
      <c r="WIV723" s="271"/>
      <c r="WIW723" s="395"/>
      <c r="WIX723" s="259"/>
      <c r="WIY723" s="259"/>
      <c r="WIZ723" s="394"/>
      <c r="WJA723" s="394"/>
      <c r="WJB723" s="270"/>
      <c r="WJC723" s="263"/>
      <c r="WJD723" s="271"/>
      <c r="WJE723" s="271"/>
      <c r="WJF723" s="271"/>
      <c r="WJG723" s="271"/>
      <c r="WJH723" s="271"/>
      <c r="WJI723" s="395"/>
      <c r="WJJ723" s="259"/>
      <c r="WJK723" s="259"/>
      <c r="WJL723" s="394"/>
      <c r="WJM723" s="394"/>
      <c r="WJN723" s="270"/>
      <c r="WJO723" s="263"/>
      <c r="WJP723" s="271"/>
      <c r="WJQ723" s="271"/>
      <c r="WJR723" s="271"/>
      <c r="WJS723" s="271"/>
      <c r="WJT723" s="271"/>
      <c r="WJU723" s="395"/>
      <c r="WJV723" s="259"/>
      <c r="WJW723" s="259"/>
      <c r="WJX723" s="394"/>
      <c r="WJY723" s="394"/>
      <c r="WJZ723" s="270"/>
      <c r="WKA723" s="263"/>
      <c r="WKB723" s="271"/>
      <c r="WKC723" s="271"/>
      <c r="WKD723" s="271"/>
      <c r="WKE723" s="271"/>
      <c r="WKF723" s="271"/>
      <c r="WKG723" s="395"/>
      <c r="WKH723" s="259"/>
      <c r="WKI723" s="259"/>
      <c r="WKJ723" s="394"/>
      <c r="WKK723" s="394"/>
      <c r="WKL723" s="270"/>
      <c r="WKM723" s="263"/>
      <c r="WKN723" s="271"/>
      <c r="WKO723" s="271"/>
      <c r="WKP723" s="271"/>
      <c r="WKQ723" s="271"/>
      <c r="WKR723" s="271"/>
      <c r="WKS723" s="395"/>
      <c r="WKT723" s="259"/>
      <c r="WKU723" s="259"/>
      <c r="WKV723" s="394"/>
      <c r="WKW723" s="394"/>
      <c r="WKX723" s="270"/>
      <c r="WKY723" s="263"/>
      <c r="WKZ723" s="271"/>
      <c r="WLA723" s="271"/>
      <c r="WLB723" s="271"/>
      <c r="WLC723" s="271"/>
      <c r="WLD723" s="271"/>
      <c r="WLE723" s="395"/>
      <c r="WLF723" s="259"/>
      <c r="WLG723" s="259"/>
      <c r="WLH723" s="394"/>
      <c r="WLI723" s="394"/>
      <c r="WLJ723" s="270"/>
      <c r="WLK723" s="263"/>
      <c r="WLL723" s="271"/>
      <c r="WLM723" s="271"/>
      <c r="WLN723" s="271"/>
      <c r="WLO723" s="271"/>
      <c r="WLP723" s="271"/>
      <c r="WLQ723" s="395"/>
      <c r="WLR723" s="259"/>
      <c r="WLS723" s="259"/>
      <c r="WLT723" s="394"/>
      <c r="WLU723" s="394"/>
      <c r="WLV723" s="270"/>
      <c r="WLW723" s="263"/>
      <c r="WLX723" s="271"/>
      <c r="WLY723" s="271"/>
      <c r="WLZ723" s="271"/>
      <c r="WMA723" s="271"/>
      <c r="WMB723" s="271"/>
      <c r="WMC723" s="395"/>
      <c r="WMD723" s="259"/>
      <c r="WME723" s="259"/>
      <c r="WMF723" s="394"/>
      <c r="WMG723" s="394"/>
      <c r="WMH723" s="270"/>
      <c r="WMI723" s="263"/>
      <c r="WMJ723" s="271"/>
      <c r="WMK723" s="271"/>
      <c r="WML723" s="271"/>
      <c r="WMM723" s="271"/>
      <c r="WMN723" s="271"/>
      <c r="WMO723" s="395"/>
      <c r="WMP723" s="259"/>
      <c r="WMQ723" s="259"/>
      <c r="WMR723" s="394"/>
      <c r="WMS723" s="394"/>
      <c r="WMT723" s="270"/>
      <c r="WMU723" s="263"/>
      <c r="WMV723" s="271"/>
      <c r="WMW723" s="271"/>
      <c r="WMX723" s="271"/>
      <c r="WMY723" s="271"/>
      <c r="WMZ723" s="271"/>
      <c r="WNA723" s="395"/>
      <c r="WNB723" s="259"/>
      <c r="WNC723" s="259"/>
      <c r="WND723" s="394"/>
      <c r="WNE723" s="394"/>
      <c r="WNF723" s="270"/>
      <c r="WNG723" s="263"/>
      <c r="WNH723" s="271"/>
      <c r="WNI723" s="271"/>
      <c r="WNJ723" s="271"/>
      <c r="WNK723" s="271"/>
      <c r="WNL723" s="271"/>
      <c r="WNM723" s="395"/>
      <c r="WNN723" s="259"/>
      <c r="WNO723" s="259"/>
      <c r="WNP723" s="394"/>
      <c r="WNQ723" s="394"/>
      <c r="WNR723" s="270"/>
      <c r="WNS723" s="263"/>
      <c r="WNT723" s="271"/>
      <c r="WNU723" s="271"/>
      <c r="WNV723" s="271"/>
      <c r="WNW723" s="271"/>
      <c r="WNX723" s="271"/>
      <c r="WNY723" s="395"/>
      <c r="WNZ723" s="259"/>
      <c r="WOA723" s="259"/>
      <c r="WOB723" s="394"/>
      <c r="WOC723" s="394"/>
      <c r="WOD723" s="270"/>
      <c r="WOE723" s="263"/>
      <c r="WOF723" s="271"/>
      <c r="WOG723" s="271"/>
      <c r="WOH723" s="271"/>
      <c r="WOI723" s="271"/>
      <c r="WOJ723" s="271"/>
      <c r="WOK723" s="395"/>
      <c r="WOL723" s="259"/>
      <c r="WOM723" s="259"/>
      <c r="WON723" s="394"/>
      <c r="WOO723" s="394"/>
      <c r="WOP723" s="270"/>
      <c r="WOQ723" s="263"/>
      <c r="WOR723" s="271"/>
      <c r="WOS723" s="271"/>
      <c r="WOT723" s="271"/>
      <c r="WOU723" s="271"/>
      <c r="WOV723" s="271"/>
      <c r="WOW723" s="395"/>
      <c r="WOX723" s="259"/>
      <c r="WOY723" s="259"/>
      <c r="WOZ723" s="394"/>
      <c r="WPA723" s="394"/>
      <c r="WPB723" s="270"/>
      <c r="WPC723" s="263"/>
      <c r="WPD723" s="271"/>
      <c r="WPE723" s="271"/>
      <c r="WPF723" s="271"/>
      <c r="WPG723" s="271"/>
      <c r="WPH723" s="271"/>
      <c r="WPI723" s="395"/>
      <c r="WPJ723" s="259"/>
      <c r="WPK723" s="259"/>
      <c r="WPL723" s="394"/>
      <c r="WPM723" s="394"/>
      <c r="WPN723" s="270"/>
      <c r="WPO723" s="263"/>
      <c r="WPP723" s="271"/>
      <c r="WPQ723" s="271"/>
      <c r="WPR723" s="271"/>
      <c r="WPS723" s="271"/>
      <c r="WPT723" s="271"/>
      <c r="WPU723" s="395"/>
      <c r="WPV723" s="259"/>
      <c r="WPW723" s="259"/>
      <c r="WPX723" s="394"/>
      <c r="WPY723" s="394"/>
      <c r="WPZ723" s="270"/>
      <c r="WQA723" s="263"/>
      <c r="WQB723" s="271"/>
      <c r="WQC723" s="271"/>
      <c r="WQD723" s="271"/>
      <c r="WQE723" s="271"/>
      <c r="WQF723" s="271"/>
      <c r="WQG723" s="395"/>
      <c r="WQH723" s="259"/>
      <c r="WQI723" s="259"/>
      <c r="WQJ723" s="394"/>
      <c r="WQK723" s="394"/>
      <c r="WQL723" s="270"/>
      <c r="WQM723" s="263"/>
      <c r="WQN723" s="271"/>
      <c r="WQO723" s="271"/>
      <c r="WQP723" s="271"/>
      <c r="WQQ723" s="271"/>
      <c r="WQR723" s="271"/>
      <c r="WQS723" s="395"/>
      <c r="WQT723" s="259"/>
      <c r="WQU723" s="259"/>
      <c r="WQV723" s="394"/>
      <c r="WQW723" s="394"/>
      <c r="WQX723" s="270"/>
      <c r="WQY723" s="263"/>
      <c r="WQZ723" s="271"/>
      <c r="WRA723" s="271"/>
      <c r="WRB723" s="271"/>
      <c r="WRC723" s="271"/>
      <c r="WRD723" s="271"/>
      <c r="WRE723" s="395"/>
      <c r="WRF723" s="259"/>
      <c r="WRG723" s="259"/>
      <c r="WRH723" s="394"/>
      <c r="WRI723" s="394"/>
      <c r="WRJ723" s="270"/>
      <c r="WRK723" s="263"/>
      <c r="WRL723" s="271"/>
      <c r="WRM723" s="271"/>
      <c r="WRN723" s="271"/>
      <c r="WRO723" s="271"/>
      <c r="WRP723" s="271"/>
      <c r="WRQ723" s="395"/>
      <c r="WRR723" s="259"/>
      <c r="WRS723" s="259"/>
      <c r="WRT723" s="394"/>
      <c r="WRU723" s="394"/>
      <c r="WRV723" s="270"/>
      <c r="WRW723" s="263"/>
      <c r="WRX723" s="271"/>
      <c r="WRY723" s="271"/>
      <c r="WRZ723" s="271"/>
      <c r="WSA723" s="271"/>
      <c r="WSB723" s="271"/>
      <c r="WSC723" s="395"/>
      <c r="WSD723" s="259"/>
      <c r="WSE723" s="259"/>
      <c r="WSF723" s="394"/>
      <c r="WSG723" s="394"/>
      <c r="WSH723" s="270"/>
      <c r="WSI723" s="263"/>
      <c r="WSJ723" s="271"/>
      <c r="WSK723" s="271"/>
      <c r="WSL723" s="271"/>
      <c r="WSM723" s="271"/>
      <c r="WSN723" s="271"/>
      <c r="WSO723" s="395"/>
      <c r="WSP723" s="259"/>
      <c r="WSQ723" s="259"/>
      <c r="WSR723" s="394"/>
      <c r="WSS723" s="394"/>
      <c r="WST723" s="270"/>
      <c r="WSU723" s="263"/>
      <c r="WSV723" s="271"/>
      <c r="WSW723" s="271"/>
      <c r="WSX723" s="271"/>
      <c r="WSY723" s="271"/>
      <c r="WSZ723" s="271"/>
      <c r="WTA723" s="395"/>
      <c r="WTB723" s="259"/>
      <c r="WTC723" s="259"/>
      <c r="WTD723" s="394"/>
      <c r="WTE723" s="394"/>
      <c r="WTF723" s="270"/>
      <c r="WTG723" s="263"/>
      <c r="WTH723" s="271"/>
      <c r="WTI723" s="271"/>
      <c r="WTJ723" s="271"/>
      <c r="WTK723" s="271"/>
      <c r="WTL723" s="271"/>
      <c r="WTM723" s="395"/>
      <c r="WTN723" s="259"/>
      <c r="WTO723" s="259"/>
      <c r="WTP723" s="394"/>
      <c r="WTQ723" s="394"/>
      <c r="WTR723" s="270"/>
      <c r="WTS723" s="263"/>
      <c r="WTT723" s="271"/>
      <c r="WTU723" s="271"/>
      <c r="WTV723" s="271"/>
      <c r="WTW723" s="271"/>
      <c r="WTX723" s="271"/>
      <c r="WTY723" s="395"/>
      <c r="WTZ723" s="259"/>
      <c r="WUA723" s="259"/>
      <c r="WUB723" s="394"/>
      <c r="WUC723" s="394"/>
      <c r="WUD723" s="270"/>
      <c r="WUE723" s="263"/>
      <c r="WUF723" s="271"/>
      <c r="WUG723" s="271"/>
      <c r="WUH723" s="271"/>
      <c r="WUI723" s="271"/>
      <c r="WUJ723" s="271"/>
      <c r="WUK723" s="395"/>
      <c r="WUL723" s="259"/>
      <c r="WUM723" s="259"/>
      <c r="WUN723" s="394"/>
      <c r="WUO723" s="394"/>
      <c r="WUP723" s="270"/>
      <c r="WUQ723" s="263"/>
      <c r="WUR723" s="271"/>
      <c r="WUS723" s="271"/>
      <c r="WUT723" s="271"/>
      <c r="WUU723" s="271"/>
      <c r="WUV723" s="271"/>
      <c r="WUW723" s="395"/>
      <c r="WUX723" s="259"/>
      <c r="WUY723" s="259"/>
      <c r="WUZ723" s="394"/>
      <c r="WVA723" s="394"/>
      <c r="WVB723" s="270"/>
      <c r="WVC723" s="263"/>
      <c r="WVD723" s="271"/>
      <c r="WVE723" s="271"/>
      <c r="WVF723" s="271"/>
      <c r="WVG723" s="271"/>
      <c r="WVH723" s="271"/>
      <c r="WVI723" s="395"/>
      <c r="WVJ723" s="259"/>
      <c r="WVK723" s="259"/>
      <c r="WVL723" s="394"/>
      <c r="WVM723" s="394"/>
      <c r="WVN723" s="270"/>
      <c r="WVO723" s="263"/>
      <c r="WVP723" s="271"/>
      <c r="WVQ723" s="271"/>
      <c r="WVR723" s="271"/>
      <c r="WVS723" s="271"/>
      <c r="WVT723" s="271"/>
      <c r="WVU723" s="395"/>
      <c r="WVV723" s="259"/>
      <c r="WVW723" s="259"/>
      <c r="WVX723" s="394"/>
      <c r="WVY723" s="394"/>
      <c r="WVZ723" s="270"/>
      <c r="WWA723" s="263"/>
      <c r="WWB723" s="271"/>
      <c r="WWC723" s="271"/>
      <c r="WWD723" s="271"/>
      <c r="WWE723" s="271"/>
      <c r="WWF723" s="271"/>
      <c r="WWG723" s="395"/>
      <c r="WWH723" s="259"/>
      <c r="WWI723" s="259"/>
      <c r="WWJ723" s="394"/>
      <c r="WWK723" s="394"/>
      <c r="WWL723" s="270"/>
      <c r="WWM723" s="263"/>
      <c r="WWN723" s="271"/>
      <c r="WWO723" s="271"/>
      <c r="WWP723" s="271"/>
      <c r="WWQ723" s="271"/>
      <c r="WWR723" s="271"/>
      <c r="WWS723" s="395"/>
      <c r="WWT723" s="259"/>
      <c r="WWU723" s="259"/>
      <c r="WWV723" s="394"/>
      <c r="WWW723" s="394"/>
      <c r="WWX723" s="270"/>
      <c r="WWY723" s="263"/>
      <c r="WWZ723" s="271"/>
      <c r="WXA723" s="271"/>
      <c r="WXB723" s="271"/>
      <c r="WXC723" s="271"/>
      <c r="WXD723" s="271"/>
      <c r="WXE723" s="395"/>
      <c r="WXF723" s="259"/>
      <c r="WXG723" s="259"/>
      <c r="WXH723" s="394"/>
      <c r="WXI723" s="394"/>
      <c r="WXJ723" s="270"/>
      <c r="WXK723" s="263"/>
      <c r="WXL723" s="271"/>
      <c r="WXM723" s="271"/>
      <c r="WXN723" s="271"/>
      <c r="WXO723" s="271"/>
      <c r="WXP723" s="271"/>
      <c r="WXQ723" s="395"/>
      <c r="WXR723" s="259"/>
      <c r="WXS723" s="259"/>
      <c r="WXT723" s="394"/>
      <c r="WXU723" s="394"/>
      <c r="WXV723" s="270"/>
      <c r="WXW723" s="263"/>
      <c r="WXX723" s="271"/>
      <c r="WXY723" s="271"/>
      <c r="WXZ723" s="271"/>
      <c r="WYA723" s="271"/>
      <c r="WYB723" s="271"/>
      <c r="WYC723" s="395"/>
      <c r="WYD723" s="259"/>
      <c r="WYE723" s="259"/>
      <c r="WYF723" s="394"/>
      <c r="WYG723" s="394"/>
      <c r="WYH723" s="270"/>
      <c r="WYI723" s="263"/>
      <c r="WYJ723" s="271"/>
      <c r="WYK723" s="271"/>
      <c r="WYL723" s="271"/>
      <c r="WYM723" s="271"/>
      <c r="WYN723" s="271"/>
      <c r="WYO723" s="395"/>
      <c r="WYP723" s="259"/>
      <c r="WYQ723" s="259"/>
      <c r="WYR723" s="394"/>
      <c r="WYS723" s="394"/>
      <c r="WYT723" s="270"/>
      <c r="WYU723" s="263"/>
      <c r="WYV723" s="271"/>
      <c r="WYW723" s="271"/>
      <c r="WYX723" s="271"/>
      <c r="WYY723" s="271"/>
      <c r="WYZ723" s="271"/>
      <c r="WZA723" s="395"/>
      <c r="WZB723" s="259"/>
      <c r="WZC723" s="259"/>
      <c r="WZD723" s="394"/>
      <c r="WZE723" s="394"/>
      <c r="WZF723" s="270"/>
      <c r="WZG723" s="263"/>
      <c r="WZH723" s="271"/>
      <c r="WZI723" s="271"/>
      <c r="WZJ723" s="271"/>
      <c r="WZK723" s="271"/>
      <c r="WZL723" s="271"/>
      <c r="WZM723" s="395"/>
      <c r="WZN723" s="259"/>
      <c r="WZO723" s="259"/>
      <c r="WZP723" s="394"/>
      <c r="WZQ723" s="394"/>
      <c r="WZR723" s="270"/>
      <c r="WZS723" s="263"/>
      <c r="WZT723" s="271"/>
      <c r="WZU723" s="271"/>
      <c r="WZV723" s="271"/>
      <c r="WZW723" s="271"/>
      <c r="WZX723" s="271"/>
      <c r="WZY723" s="395"/>
      <c r="WZZ723" s="259"/>
      <c r="XAA723" s="259"/>
      <c r="XAB723" s="394"/>
      <c r="XAC723" s="394"/>
      <c r="XAD723" s="270"/>
      <c r="XAE723" s="263"/>
      <c r="XAF723" s="271"/>
      <c r="XAG723" s="271"/>
      <c r="XAH723" s="271"/>
      <c r="XAI723" s="271"/>
      <c r="XAJ723" s="271"/>
      <c r="XAK723" s="395"/>
      <c r="XAL723" s="259"/>
      <c r="XAM723" s="259"/>
      <c r="XAN723" s="394"/>
      <c r="XAO723" s="394"/>
      <c r="XAP723" s="270"/>
      <c r="XAQ723" s="263"/>
      <c r="XAR723" s="271"/>
      <c r="XAS723" s="271"/>
      <c r="XAT723" s="271"/>
      <c r="XAU723" s="271"/>
      <c r="XAV723" s="271"/>
      <c r="XAW723" s="395"/>
      <c r="XAX723" s="259"/>
      <c r="XAY723" s="259"/>
      <c r="XAZ723" s="394"/>
      <c r="XBA723" s="394"/>
      <c r="XBB723" s="270"/>
      <c r="XBC723" s="263"/>
      <c r="XBD723" s="271"/>
      <c r="XBE723" s="271"/>
      <c r="XBF723" s="271"/>
      <c r="XBG723" s="271"/>
      <c r="XBH723" s="271"/>
      <c r="XBI723" s="395"/>
      <c r="XBJ723" s="259"/>
      <c r="XBK723" s="259"/>
      <c r="XBL723" s="394"/>
      <c r="XBM723" s="394"/>
      <c r="XBN723" s="270"/>
      <c r="XBO723" s="263"/>
      <c r="XBP723" s="271"/>
      <c r="XBQ723" s="271"/>
      <c r="XBR723" s="271"/>
      <c r="XBS723" s="271"/>
      <c r="XBT723" s="271"/>
      <c r="XBU723" s="395"/>
      <c r="XBV723" s="259"/>
      <c r="XBW723" s="259"/>
      <c r="XBX723" s="394"/>
      <c r="XBY723" s="394"/>
      <c r="XBZ723" s="270"/>
      <c r="XCA723" s="263"/>
      <c r="XCB723" s="271"/>
      <c r="XCC723" s="271"/>
      <c r="XCD723" s="271"/>
      <c r="XCE723" s="271"/>
      <c r="XCF723" s="271"/>
      <c r="XCG723" s="395"/>
      <c r="XCH723" s="259"/>
      <c r="XCI723" s="259"/>
      <c r="XCJ723" s="394"/>
      <c r="XCK723" s="394"/>
      <c r="XCL723" s="270"/>
      <c r="XCM723" s="263"/>
      <c r="XCN723" s="271"/>
      <c r="XCO723" s="271"/>
      <c r="XCP723" s="271"/>
      <c r="XCQ723" s="271"/>
      <c r="XCR723" s="271"/>
      <c r="XCS723" s="395"/>
      <c r="XCT723" s="259"/>
      <c r="XCU723" s="259"/>
      <c r="XCV723" s="394"/>
      <c r="XCW723" s="394"/>
      <c r="XCX723" s="270"/>
      <c r="XCY723" s="263"/>
      <c r="XCZ723" s="271"/>
      <c r="XDA723" s="271"/>
      <c r="XDB723" s="271"/>
      <c r="XDC723" s="271"/>
      <c r="XDD723" s="271"/>
      <c r="XDE723" s="395"/>
      <c r="XDF723" s="259"/>
      <c r="XDG723" s="259"/>
      <c r="XDH723" s="394"/>
      <c r="XDI723" s="394"/>
      <c r="XDJ723" s="270"/>
      <c r="XDK723" s="263"/>
      <c r="XDL723" s="271"/>
      <c r="XDM723" s="271"/>
      <c r="XDN723" s="271"/>
      <c r="XDO723" s="271"/>
      <c r="XDP723" s="271"/>
      <c r="XDQ723" s="395"/>
      <c r="XDR723" s="259"/>
      <c r="XDS723" s="259"/>
      <c r="XDT723" s="394"/>
      <c r="XDU723" s="394"/>
      <c r="XDV723" s="270"/>
      <c r="XDW723" s="263"/>
      <c r="XDX723" s="271"/>
      <c r="XDY723" s="271"/>
      <c r="XDZ723" s="271"/>
      <c r="XEA723" s="271"/>
      <c r="XEB723" s="271"/>
      <c r="XEC723" s="395"/>
      <c r="XED723" s="259"/>
      <c r="XEE723" s="259"/>
      <c r="XEF723" s="394"/>
      <c r="XEG723" s="394"/>
      <c r="XEH723" s="270"/>
      <c r="XEI723" s="263"/>
      <c r="XEJ723" s="271"/>
      <c r="XEK723" s="271"/>
      <c r="XEL723" s="271"/>
      <c r="XEM723" s="271"/>
      <c r="XEN723" s="271"/>
      <c r="XEO723" s="395"/>
      <c r="XEP723" s="259"/>
      <c r="XEQ723" s="259"/>
      <c r="XER723" s="394"/>
    </row>
    <row r="724" spans="1:16372" s="320" customFormat="1" x14ac:dyDescent="0.25">
      <c r="A724" s="241" t="s">
        <v>663</v>
      </c>
      <c r="B724" s="330" t="s">
        <v>714</v>
      </c>
      <c r="C724" s="330">
        <v>12</v>
      </c>
      <c r="D724" s="331"/>
      <c r="E724" s="332">
        <v>31</v>
      </c>
      <c r="F724" s="333"/>
      <c r="G724" s="334"/>
      <c r="H724" s="335">
        <f t="shared" ref="H724" si="274">H725+H727</f>
        <v>6000</v>
      </c>
    </row>
    <row r="725" spans="1:16372" s="318" customFormat="1" x14ac:dyDescent="0.25">
      <c r="A725" s="241" t="s">
        <v>663</v>
      </c>
      <c r="B725" s="336" t="s">
        <v>714</v>
      </c>
      <c r="C725" s="336">
        <v>12</v>
      </c>
      <c r="D725" s="337"/>
      <c r="E725" s="338">
        <v>311</v>
      </c>
      <c r="F725" s="339"/>
      <c r="G725" s="191"/>
      <c r="H725" s="264">
        <f t="shared" ref="H725" si="275">SUM(H726)</f>
        <v>4000</v>
      </c>
    </row>
    <row r="726" spans="1:16372" s="318" customFormat="1" x14ac:dyDescent="0.25">
      <c r="A726" s="241" t="s">
        <v>663</v>
      </c>
      <c r="B726" s="340" t="s">
        <v>714</v>
      </c>
      <c r="C726" s="340">
        <v>12</v>
      </c>
      <c r="D726" s="341" t="s">
        <v>25</v>
      </c>
      <c r="E726" s="342">
        <v>3111</v>
      </c>
      <c r="F726" s="343" t="s">
        <v>19</v>
      </c>
      <c r="G726" s="191"/>
      <c r="H726" s="234">
        <v>4000</v>
      </c>
    </row>
    <row r="727" spans="1:16372" s="318" customFormat="1" x14ac:dyDescent="0.25">
      <c r="A727" s="241" t="s">
        <v>663</v>
      </c>
      <c r="B727" s="336" t="s">
        <v>714</v>
      </c>
      <c r="C727" s="336">
        <v>12</v>
      </c>
      <c r="D727" s="337"/>
      <c r="E727" s="338">
        <v>313</v>
      </c>
      <c r="F727" s="339"/>
      <c r="G727" s="191"/>
      <c r="H727" s="264">
        <f t="shared" ref="H727" si="276">SUM(H728:H729)</f>
        <v>2000</v>
      </c>
    </row>
    <row r="728" spans="1:16372" s="318" customFormat="1" ht="31.2" customHeight="1" x14ac:dyDescent="0.25">
      <c r="A728" s="241" t="s">
        <v>663</v>
      </c>
      <c r="B728" s="340" t="s">
        <v>714</v>
      </c>
      <c r="C728" s="340">
        <v>12</v>
      </c>
      <c r="D728" s="341" t="s">
        <v>25</v>
      </c>
      <c r="E728" s="342">
        <v>3132</v>
      </c>
      <c r="F728" s="343" t="s">
        <v>280</v>
      </c>
      <c r="G728" s="191"/>
      <c r="H728" s="234">
        <v>1000</v>
      </c>
    </row>
    <row r="729" spans="1:16372" s="318" customFormat="1" ht="30" x14ac:dyDescent="0.25">
      <c r="A729" s="241" t="s">
        <v>663</v>
      </c>
      <c r="B729" s="340" t="s">
        <v>714</v>
      </c>
      <c r="C729" s="340">
        <v>12</v>
      </c>
      <c r="D729" s="341" t="s">
        <v>25</v>
      </c>
      <c r="E729" s="342">
        <v>3133</v>
      </c>
      <c r="F729" s="343" t="s">
        <v>687</v>
      </c>
      <c r="G729" s="191"/>
      <c r="H729" s="234">
        <v>1000</v>
      </c>
    </row>
    <row r="730" spans="1:16372" s="318" customFormat="1" x14ac:dyDescent="0.25">
      <c r="A730" s="241" t="s">
        <v>663</v>
      </c>
      <c r="B730" s="344" t="s">
        <v>714</v>
      </c>
      <c r="C730" s="344">
        <v>12</v>
      </c>
      <c r="D730" s="345"/>
      <c r="E730" s="346">
        <v>32</v>
      </c>
      <c r="F730" s="347"/>
      <c r="G730" s="334"/>
      <c r="H730" s="335">
        <f>H731</f>
        <v>5000</v>
      </c>
    </row>
    <row r="731" spans="1:16372" s="318" customFormat="1" x14ac:dyDescent="0.25">
      <c r="A731" s="241" t="s">
        <v>663</v>
      </c>
      <c r="B731" s="336" t="s">
        <v>714</v>
      </c>
      <c r="C731" s="336">
        <v>12</v>
      </c>
      <c r="D731" s="337"/>
      <c r="E731" s="338">
        <v>329</v>
      </c>
      <c r="F731" s="339"/>
      <c r="G731" s="191"/>
      <c r="H731" s="264">
        <f t="shared" ref="H731" si="277">SUM(H732)</f>
        <v>5000</v>
      </c>
    </row>
    <row r="732" spans="1:16372" s="318" customFormat="1" x14ac:dyDescent="0.25">
      <c r="A732" s="241" t="s">
        <v>663</v>
      </c>
      <c r="B732" s="340" t="s">
        <v>714</v>
      </c>
      <c r="C732" s="340">
        <v>12</v>
      </c>
      <c r="D732" s="341" t="s">
        <v>25</v>
      </c>
      <c r="E732" s="342">
        <v>3293</v>
      </c>
      <c r="F732" s="343" t="s">
        <v>124</v>
      </c>
      <c r="G732" s="191"/>
      <c r="H732" s="234">
        <v>5000</v>
      </c>
    </row>
    <row r="733" spans="1:16372" s="318" customFormat="1" x14ac:dyDescent="0.25">
      <c r="A733" s="241" t="s">
        <v>663</v>
      </c>
      <c r="B733" s="330" t="s">
        <v>714</v>
      </c>
      <c r="C733" s="330">
        <v>563</v>
      </c>
      <c r="D733" s="345"/>
      <c r="E733" s="332">
        <v>31</v>
      </c>
      <c r="F733" s="333"/>
      <c r="G733" s="334"/>
      <c r="H733" s="335">
        <f t="shared" ref="H733" si="278">H734+H736</f>
        <v>26000</v>
      </c>
    </row>
    <row r="734" spans="1:16372" s="318" customFormat="1" x14ac:dyDescent="0.25">
      <c r="A734" s="241" t="s">
        <v>663</v>
      </c>
      <c r="B734" s="336" t="s">
        <v>714</v>
      </c>
      <c r="C734" s="336">
        <v>563</v>
      </c>
      <c r="D734" s="337"/>
      <c r="E734" s="338">
        <v>311</v>
      </c>
      <c r="F734" s="339"/>
      <c r="G734" s="191"/>
      <c r="H734" s="264">
        <f t="shared" ref="H734" si="279">SUM(H735)</f>
        <v>20000</v>
      </c>
    </row>
    <row r="735" spans="1:16372" s="318" customFormat="1" x14ac:dyDescent="0.25">
      <c r="A735" s="241" t="s">
        <v>663</v>
      </c>
      <c r="B735" s="340" t="s">
        <v>714</v>
      </c>
      <c r="C735" s="340">
        <v>563</v>
      </c>
      <c r="D735" s="341" t="s">
        <v>25</v>
      </c>
      <c r="E735" s="342">
        <v>3111</v>
      </c>
      <c r="F735" s="343" t="s">
        <v>19</v>
      </c>
      <c r="G735" s="191"/>
      <c r="H735" s="234">
        <v>20000</v>
      </c>
    </row>
    <row r="736" spans="1:16372" s="318" customFormat="1" x14ac:dyDescent="0.25">
      <c r="A736" s="241" t="s">
        <v>663</v>
      </c>
      <c r="B736" s="336" t="s">
        <v>714</v>
      </c>
      <c r="C736" s="336">
        <v>563</v>
      </c>
      <c r="D736" s="337"/>
      <c r="E736" s="338">
        <v>313</v>
      </c>
      <c r="F736" s="339"/>
      <c r="G736" s="191"/>
      <c r="H736" s="264">
        <f t="shared" ref="H736" si="280">SUM(H737:H738)</f>
        <v>6000</v>
      </c>
    </row>
    <row r="737" spans="1:16372" s="318" customFormat="1" ht="33" customHeight="1" x14ac:dyDescent="0.25">
      <c r="A737" s="241" t="s">
        <v>663</v>
      </c>
      <c r="B737" s="340" t="s">
        <v>714</v>
      </c>
      <c r="C737" s="340">
        <v>563</v>
      </c>
      <c r="D737" s="341" t="s">
        <v>25</v>
      </c>
      <c r="E737" s="342">
        <v>3132</v>
      </c>
      <c r="F737" s="343" t="s">
        <v>280</v>
      </c>
      <c r="G737" s="191"/>
      <c r="H737" s="234">
        <v>4000</v>
      </c>
    </row>
    <row r="738" spans="1:16372" s="318" customFormat="1" ht="30" x14ac:dyDescent="0.25">
      <c r="A738" s="241" t="s">
        <v>663</v>
      </c>
      <c r="B738" s="340" t="s">
        <v>714</v>
      </c>
      <c r="C738" s="340">
        <v>563</v>
      </c>
      <c r="D738" s="341" t="s">
        <v>25</v>
      </c>
      <c r="E738" s="342">
        <v>3133</v>
      </c>
      <c r="F738" s="343" t="s">
        <v>687</v>
      </c>
      <c r="G738" s="191"/>
      <c r="H738" s="234">
        <v>2000</v>
      </c>
    </row>
    <row r="739" spans="1:16372" s="318" customFormat="1" x14ac:dyDescent="0.25">
      <c r="A739" s="241" t="s">
        <v>663</v>
      </c>
      <c r="B739" s="344" t="s">
        <v>714</v>
      </c>
      <c r="C739" s="344">
        <v>563</v>
      </c>
      <c r="D739" s="345"/>
      <c r="E739" s="346">
        <v>32</v>
      </c>
      <c r="F739" s="347"/>
      <c r="G739" s="334"/>
      <c r="H739" s="335">
        <f>H740</f>
        <v>15000</v>
      </c>
    </row>
    <row r="740" spans="1:16372" s="318" customFormat="1" x14ac:dyDescent="0.25">
      <c r="A740" s="241" t="s">
        <v>663</v>
      </c>
      <c r="B740" s="336" t="s">
        <v>714</v>
      </c>
      <c r="C740" s="336">
        <v>563</v>
      </c>
      <c r="D740" s="337"/>
      <c r="E740" s="338">
        <v>329</v>
      </c>
      <c r="F740" s="339"/>
      <c r="G740" s="191"/>
      <c r="H740" s="264">
        <f t="shared" ref="H740" si="281">SUM(H741)</f>
        <v>15000</v>
      </c>
    </row>
    <row r="741" spans="1:16372" s="318" customFormat="1" x14ac:dyDescent="0.25">
      <c r="A741" s="241" t="s">
        <v>663</v>
      </c>
      <c r="B741" s="340" t="s">
        <v>714</v>
      </c>
      <c r="C741" s="340">
        <v>563</v>
      </c>
      <c r="D741" s="341" t="s">
        <v>25</v>
      </c>
      <c r="E741" s="342">
        <v>3293</v>
      </c>
      <c r="F741" s="343" t="s">
        <v>124</v>
      </c>
      <c r="G741" s="191"/>
      <c r="H741" s="234">
        <v>15000</v>
      </c>
    </row>
    <row r="742" spans="1:16372" s="396" customFormat="1" ht="51" x14ac:dyDescent="0.25">
      <c r="A742" s="354" t="s">
        <v>663</v>
      </c>
      <c r="B742" s="292" t="s">
        <v>728</v>
      </c>
      <c r="C742" s="292"/>
      <c r="D742" s="293"/>
      <c r="E742" s="293"/>
      <c r="F742" s="294" t="s">
        <v>729</v>
      </c>
      <c r="G742" s="295" t="s">
        <v>658</v>
      </c>
      <c r="H742" s="296">
        <f>H743+H749+H754+H757+H763+H768+H771+H777+H782</f>
        <v>2682000</v>
      </c>
      <c r="I742" s="271"/>
      <c r="J742" s="271"/>
      <c r="K742" s="271"/>
      <c r="L742" s="271"/>
      <c r="M742" s="395"/>
      <c r="N742" s="259"/>
      <c r="O742" s="259"/>
      <c r="P742" s="394"/>
      <c r="Q742" s="394"/>
      <c r="R742" s="270"/>
      <c r="S742" s="263"/>
      <c r="T742" s="271"/>
      <c r="U742" s="271"/>
      <c r="V742" s="271"/>
      <c r="W742" s="271"/>
      <c r="X742" s="271"/>
      <c r="Y742" s="395"/>
      <c r="Z742" s="259"/>
      <c r="AA742" s="259"/>
      <c r="AB742" s="394"/>
      <c r="AC742" s="394"/>
      <c r="AD742" s="270"/>
      <c r="AE742" s="263"/>
      <c r="AF742" s="271"/>
      <c r="AG742" s="271"/>
      <c r="AH742" s="271"/>
      <c r="AI742" s="271"/>
      <c r="AJ742" s="271"/>
      <c r="AK742" s="395"/>
      <c r="AL742" s="259"/>
      <c r="AM742" s="259"/>
      <c r="AN742" s="394"/>
      <c r="AO742" s="394"/>
      <c r="AP742" s="270"/>
      <c r="AQ742" s="263"/>
      <c r="AR742" s="271"/>
      <c r="AS742" s="271"/>
      <c r="AT742" s="271"/>
      <c r="AU742" s="271"/>
      <c r="AV742" s="271"/>
      <c r="AW742" s="395"/>
      <c r="AX742" s="259"/>
      <c r="AY742" s="259"/>
      <c r="AZ742" s="394"/>
      <c r="BA742" s="394"/>
      <c r="BB742" s="270"/>
      <c r="BC742" s="263"/>
      <c r="BD742" s="271"/>
      <c r="BE742" s="271"/>
      <c r="BF742" s="271"/>
      <c r="BG742" s="271"/>
      <c r="BH742" s="271"/>
      <c r="BI742" s="395"/>
      <c r="BJ742" s="259"/>
      <c r="BK742" s="259"/>
      <c r="BL742" s="394"/>
      <c r="BM742" s="394"/>
      <c r="BN742" s="270"/>
      <c r="BO742" s="263"/>
      <c r="BP742" s="271"/>
      <c r="BQ742" s="271"/>
      <c r="BR742" s="271"/>
      <c r="BS742" s="271"/>
      <c r="BT742" s="271"/>
      <c r="BU742" s="395"/>
      <c r="BV742" s="259"/>
      <c r="BW742" s="259"/>
      <c r="BX742" s="394"/>
      <c r="BY742" s="394"/>
      <c r="BZ742" s="270"/>
      <c r="CA742" s="263"/>
      <c r="CB742" s="271"/>
      <c r="CC742" s="271"/>
      <c r="CD742" s="271"/>
      <c r="CE742" s="271"/>
      <c r="CF742" s="271"/>
      <c r="CG742" s="395"/>
      <c r="CH742" s="259"/>
      <c r="CI742" s="259"/>
      <c r="CJ742" s="394"/>
      <c r="CK742" s="394"/>
      <c r="CL742" s="270"/>
      <c r="CM742" s="263"/>
      <c r="CN742" s="271"/>
      <c r="CO742" s="271"/>
      <c r="CP742" s="271"/>
      <c r="CQ742" s="271"/>
      <c r="CR742" s="271"/>
      <c r="CS742" s="395"/>
      <c r="CT742" s="259"/>
      <c r="CU742" s="259"/>
      <c r="CV742" s="394"/>
      <c r="CW742" s="394"/>
      <c r="CX742" s="270"/>
      <c r="CY742" s="263"/>
      <c r="CZ742" s="271"/>
      <c r="DA742" s="271"/>
      <c r="DB742" s="271"/>
      <c r="DC742" s="271"/>
      <c r="DD742" s="271"/>
      <c r="DE742" s="395"/>
      <c r="DF742" s="259"/>
      <c r="DG742" s="259"/>
      <c r="DH742" s="394"/>
      <c r="DI742" s="394"/>
      <c r="DJ742" s="270"/>
      <c r="DK742" s="263"/>
      <c r="DL742" s="271"/>
      <c r="DM742" s="271"/>
      <c r="DN742" s="271"/>
      <c r="DO742" s="271"/>
      <c r="DP742" s="271"/>
      <c r="DQ742" s="395"/>
      <c r="DR742" s="259"/>
      <c r="DS742" s="259"/>
      <c r="DT742" s="394"/>
      <c r="DU742" s="394"/>
      <c r="DV742" s="270"/>
      <c r="DW742" s="263"/>
      <c r="DX742" s="271"/>
      <c r="DY742" s="271"/>
      <c r="DZ742" s="271"/>
      <c r="EA742" s="271"/>
      <c r="EB742" s="271"/>
      <c r="EC742" s="395"/>
      <c r="ED742" s="259"/>
      <c r="EE742" s="259"/>
      <c r="EF742" s="394"/>
      <c r="EG742" s="394"/>
      <c r="EH742" s="270"/>
      <c r="EI742" s="263"/>
      <c r="EJ742" s="271"/>
      <c r="EK742" s="271"/>
      <c r="EL742" s="271"/>
      <c r="EM742" s="271"/>
      <c r="EN742" s="271"/>
      <c r="EO742" s="395"/>
      <c r="EP742" s="259"/>
      <c r="EQ742" s="259"/>
      <c r="ER742" s="394"/>
      <c r="ES742" s="394"/>
      <c r="ET742" s="270"/>
      <c r="EU742" s="263"/>
      <c r="EV742" s="271"/>
      <c r="EW742" s="271"/>
      <c r="EX742" s="271"/>
      <c r="EY742" s="271"/>
      <c r="EZ742" s="271"/>
      <c r="FA742" s="395"/>
      <c r="FB742" s="259"/>
      <c r="FC742" s="259"/>
      <c r="FD742" s="394"/>
      <c r="FE742" s="394"/>
      <c r="FF742" s="270"/>
      <c r="FG742" s="263"/>
      <c r="FH742" s="271"/>
      <c r="FI742" s="271"/>
      <c r="FJ742" s="271"/>
      <c r="FK742" s="271"/>
      <c r="FL742" s="271"/>
      <c r="FM742" s="395"/>
      <c r="FN742" s="259"/>
      <c r="FO742" s="259"/>
      <c r="FP742" s="394"/>
      <c r="FQ742" s="394"/>
      <c r="FR742" s="270"/>
      <c r="FS742" s="263"/>
      <c r="FT742" s="271"/>
      <c r="FU742" s="271"/>
      <c r="FV742" s="271"/>
      <c r="FW742" s="271"/>
      <c r="FX742" s="271"/>
      <c r="FY742" s="395"/>
      <c r="FZ742" s="259"/>
      <c r="GA742" s="259"/>
      <c r="GB742" s="394"/>
      <c r="GC742" s="394"/>
      <c r="GD742" s="270"/>
      <c r="GE742" s="263"/>
      <c r="GF742" s="271"/>
      <c r="GG742" s="271"/>
      <c r="GH742" s="271"/>
      <c r="GI742" s="271"/>
      <c r="GJ742" s="271"/>
      <c r="GK742" s="395"/>
      <c r="GL742" s="259"/>
      <c r="GM742" s="259"/>
      <c r="GN742" s="394"/>
      <c r="GO742" s="394"/>
      <c r="GP742" s="270"/>
      <c r="GQ742" s="263"/>
      <c r="GR742" s="271"/>
      <c r="GS742" s="271"/>
      <c r="GT742" s="271"/>
      <c r="GU742" s="271"/>
      <c r="GV742" s="271"/>
      <c r="GW742" s="395"/>
      <c r="GX742" s="259"/>
      <c r="GY742" s="259"/>
      <c r="GZ742" s="394"/>
      <c r="HA742" s="394"/>
      <c r="HB742" s="270"/>
      <c r="HC742" s="263"/>
      <c r="HD742" s="271"/>
      <c r="HE742" s="271"/>
      <c r="HF742" s="271"/>
      <c r="HG742" s="271"/>
      <c r="HH742" s="271"/>
      <c r="HI742" s="395"/>
      <c r="HJ742" s="259"/>
      <c r="HK742" s="259"/>
      <c r="HL742" s="394"/>
      <c r="HM742" s="394"/>
      <c r="HN742" s="270"/>
      <c r="HO742" s="263"/>
      <c r="HP742" s="271"/>
      <c r="HQ742" s="271"/>
      <c r="HR742" s="271"/>
      <c r="HS742" s="271"/>
      <c r="HT742" s="271"/>
      <c r="HU742" s="395"/>
      <c r="HV742" s="259"/>
      <c r="HW742" s="259"/>
      <c r="HX742" s="394"/>
      <c r="HY742" s="394"/>
      <c r="HZ742" s="270"/>
      <c r="IA742" s="263"/>
      <c r="IB742" s="271"/>
      <c r="IC742" s="271"/>
      <c r="ID742" s="271"/>
      <c r="IE742" s="271"/>
      <c r="IF742" s="271"/>
      <c r="IG742" s="395"/>
      <c r="IH742" s="259"/>
      <c r="II742" s="259"/>
      <c r="IJ742" s="394"/>
      <c r="IK742" s="394"/>
      <c r="IL742" s="270"/>
      <c r="IM742" s="263"/>
      <c r="IN742" s="271"/>
      <c r="IO742" s="271"/>
      <c r="IP742" s="271"/>
      <c r="IQ742" s="271"/>
      <c r="IR742" s="271"/>
      <c r="IS742" s="395"/>
      <c r="IT742" s="259"/>
      <c r="IU742" s="259"/>
      <c r="IV742" s="394"/>
      <c r="IW742" s="394"/>
      <c r="IX742" s="270"/>
      <c r="IY742" s="263"/>
      <c r="IZ742" s="271"/>
      <c r="JA742" s="271"/>
      <c r="JB742" s="271"/>
      <c r="JC742" s="271"/>
      <c r="JD742" s="271"/>
      <c r="JE742" s="395"/>
      <c r="JF742" s="259"/>
      <c r="JG742" s="259"/>
      <c r="JH742" s="394"/>
      <c r="JI742" s="394"/>
      <c r="JJ742" s="270"/>
      <c r="JK742" s="263"/>
      <c r="JL742" s="271"/>
      <c r="JM742" s="271"/>
      <c r="JN742" s="271"/>
      <c r="JO742" s="271"/>
      <c r="JP742" s="271"/>
      <c r="JQ742" s="395"/>
      <c r="JR742" s="259"/>
      <c r="JS742" s="259"/>
      <c r="JT742" s="394"/>
      <c r="JU742" s="394"/>
      <c r="JV742" s="270"/>
      <c r="JW742" s="263"/>
      <c r="JX742" s="271"/>
      <c r="JY742" s="271"/>
      <c r="JZ742" s="271"/>
      <c r="KA742" s="271"/>
      <c r="KB742" s="271"/>
      <c r="KC742" s="395"/>
      <c r="KD742" s="259"/>
      <c r="KE742" s="259"/>
      <c r="KF742" s="394"/>
      <c r="KG742" s="394"/>
      <c r="KH742" s="270"/>
      <c r="KI742" s="263"/>
      <c r="KJ742" s="271"/>
      <c r="KK742" s="271"/>
      <c r="KL742" s="271"/>
      <c r="KM742" s="271"/>
      <c r="KN742" s="271"/>
      <c r="KO742" s="395"/>
      <c r="KP742" s="259"/>
      <c r="KQ742" s="259"/>
      <c r="KR742" s="394"/>
      <c r="KS742" s="394"/>
      <c r="KT742" s="270"/>
      <c r="KU742" s="263"/>
      <c r="KV742" s="271"/>
      <c r="KW742" s="271"/>
      <c r="KX742" s="271"/>
      <c r="KY742" s="271"/>
      <c r="KZ742" s="271"/>
      <c r="LA742" s="395"/>
      <c r="LB742" s="259"/>
      <c r="LC742" s="259"/>
      <c r="LD742" s="394"/>
      <c r="LE742" s="394"/>
      <c r="LF742" s="270"/>
      <c r="LG742" s="263"/>
      <c r="LH742" s="271"/>
      <c r="LI742" s="271"/>
      <c r="LJ742" s="271"/>
      <c r="LK742" s="271"/>
      <c r="LL742" s="271"/>
      <c r="LM742" s="395"/>
      <c r="LN742" s="259"/>
      <c r="LO742" s="259"/>
      <c r="LP742" s="394"/>
      <c r="LQ742" s="394"/>
      <c r="LR742" s="270"/>
      <c r="LS742" s="263"/>
      <c r="LT742" s="271"/>
      <c r="LU742" s="271"/>
      <c r="LV742" s="271"/>
      <c r="LW742" s="271"/>
      <c r="LX742" s="271"/>
      <c r="LY742" s="395"/>
      <c r="LZ742" s="259"/>
      <c r="MA742" s="259"/>
      <c r="MB742" s="394"/>
      <c r="MC742" s="394"/>
      <c r="MD742" s="270"/>
      <c r="ME742" s="263"/>
      <c r="MF742" s="271"/>
      <c r="MG742" s="271"/>
      <c r="MH742" s="271"/>
      <c r="MI742" s="271"/>
      <c r="MJ742" s="271"/>
      <c r="MK742" s="395"/>
      <c r="ML742" s="259"/>
      <c r="MM742" s="259"/>
      <c r="MN742" s="394"/>
      <c r="MO742" s="394"/>
      <c r="MP742" s="270"/>
      <c r="MQ742" s="263"/>
      <c r="MR742" s="271"/>
      <c r="MS742" s="271"/>
      <c r="MT742" s="271"/>
      <c r="MU742" s="271"/>
      <c r="MV742" s="271"/>
      <c r="MW742" s="395"/>
      <c r="MX742" s="259"/>
      <c r="MY742" s="259"/>
      <c r="MZ742" s="394"/>
      <c r="NA742" s="394"/>
      <c r="NB742" s="270"/>
      <c r="NC742" s="263"/>
      <c r="ND742" s="271"/>
      <c r="NE742" s="271"/>
      <c r="NF742" s="271"/>
      <c r="NG742" s="271"/>
      <c r="NH742" s="271"/>
      <c r="NI742" s="395"/>
      <c r="NJ742" s="259"/>
      <c r="NK742" s="259"/>
      <c r="NL742" s="394"/>
      <c r="NM742" s="394"/>
      <c r="NN742" s="270"/>
      <c r="NO742" s="263"/>
      <c r="NP742" s="271"/>
      <c r="NQ742" s="271"/>
      <c r="NR742" s="271"/>
      <c r="NS742" s="271"/>
      <c r="NT742" s="271"/>
      <c r="NU742" s="395"/>
      <c r="NV742" s="259"/>
      <c r="NW742" s="259"/>
      <c r="NX742" s="394"/>
      <c r="NY742" s="394"/>
      <c r="NZ742" s="270"/>
      <c r="OA742" s="263"/>
      <c r="OB742" s="271"/>
      <c r="OC742" s="271"/>
      <c r="OD742" s="271"/>
      <c r="OE742" s="271"/>
      <c r="OF742" s="271"/>
      <c r="OG742" s="395"/>
      <c r="OH742" s="259"/>
      <c r="OI742" s="259"/>
      <c r="OJ742" s="394"/>
      <c r="OK742" s="394"/>
      <c r="OL742" s="270"/>
      <c r="OM742" s="263"/>
      <c r="ON742" s="271"/>
      <c r="OO742" s="271"/>
      <c r="OP742" s="271"/>
      <c r="OQ742" s="271"/>
      <c r="OR742" s="271"/>
      <c r="OS742" s="395"/>
      <c r="OT742" s="259"/>
      <c r="OU742" s="259"/>
      <c r="OV742" s="394"/>
      <c r="OW742" s="394"/>
      <c r="OX742" s="270"/>
      <c r="OY742" s="263"/>
      <c r="OZ742" s="271"/>
      <c r="PA742" s="271"/>
      <c r="PB742" s="271"/>
      <c r="PC742" s="271"/>
      <c r="PD742" s="271"/>
      <c r="PE742" s="395"/>
      <c r="PF742" s="259"/>
      <c r="PG742" s="259"/>
      <c r="PH742" s="394"/>
      <c r="PI742" s="394"/>
      <c r="PJ742" s="270"/>
      <c r="PK742" s="263"/>
      <c r="PL742" s="271"/>
      <c r="PM742" s="271"/>
      <c r="PN742" s="271"/>
      <c r="PO742" s="271"/>
      <c r="PP742" s="271"/>
      <c r="PQ742" s="395"/>
      <c r="PR742" s="259"/>
      <c r="PS742" s="259"/>
      <c r="PT742" s="394"/>
      <c r="PU742" s="394"/>
      <c r="PV742" s="270"/>
      <c r="PW742" s="263"/>
      <c r="PX742" s="271"/>
      <c r="PY742" s="271"/>
      <c r="PZ742" s="271"/>
      <c r="QA742" s="271"/>
      <c r="QB742" s="271"/>
      <c r="QC742" s="395"/>
      <c r="QD742" s="259"/>
      <c r="QE742" s="259"/>
      <c r="QF742" s="394"/>
      <c r="QG742" s="394"/>
      <c r="QH742" s="270"/>
      <c r="QI742" s="263"/>
      <c r="QJ742" s="271"/>
      <c r="QK742" s="271"/>
      <c r="QL742" s="271"/>
      <c r="QM742" s="271"/>
      <c r="QN742" s="271"/>
      <c r="QO742" s="395"/>
      <c r="QP742" s="259"/>
      <c r="QQ742" s="259"/>
      <c r="QR742" s="394"/>
      <c r="QS742" s="394"/>
      <c r="QT742" s="270"/>
      <c r="QU742" s="263"/>
      <c r="QV742" s="271"/>
      <c r="QW742" s="271"/>
      <c r="QX742" s="271"/>
      <c r="QY742" s="271"/>
      <c r="QZ742" s="271"/>
      <c r="RA742" s="395"/>
      <c r="RB742" s="259"/>
      <c r="RC742" s="259"/>
      <c r="RD742" s="394"/>
      <c r="RE742" s="394"/>
      <c r="RF742" s="270"/>
      <c r="RG742" s="263"/>
      <c r="RH742" s="271"/>
      <c r="RI742" s="271"/>
      <c r="RJ742" s="271"/>
      <c r="RK742" s="271"/>
      <c r="RL742" s="271"/>
      <c r="RM742" s="395"/>
      <c r="RN742" s="259"/>
      <c r="RO742" s="259"/>
      <c r="RP742" s="394"/>
      <c r="RQ742" s="394"/>
      <c r="RR742" s="270"/>
      <c r="RS742" s="263"/>
      <c r="RT742" s="271"/>
      <c r="RU742" s="271"/>
      <c r="RV742" s="271"/>
      <c r="RW742" s="271"/>
      <c r="RX742" s="271"/>
      <c r="RY742" s="395"/>
      <c r="RZ742" s="259"/>
      <c r="SA742" s="259"/>
      <c r="SB742" s="394"/>
      <c r="SC742" s="394"/>
      <c r="SD742" s="270"/>
      <c r="SE742" s="263"/>
      <c r="SF742" s="271"/>
      <c r="SG742" s="271"/>
      <c r="SH742" s="271"/>
      <c r="SI742" s="271"/>
      <c r="SJ742" s="271"/>
      <c r="SK742" s="395"/>
      <c r="SL742" s="259"/>
      <c r="SM742" s="259"/>
      <c r="SN742" s="394"/>
      <c r="SO742" s="394"/>
      <c r="SP742" s="270"/>
      <c r="SQ742" s="263"/>
      <c r="SR742" s="271"/>
      <c r="SS742" s="271"/>
      <c r="ST742" s="271"/>
      <c r="SU742" s="271"/>
      <c r="SV742" s="271"/>
      <c r="SW742" s="395"/>
      <c r="SX742" s="259"/>
      <c r="SY742" s="259"/>
      <c r="SZ742" s="394"/>
      <c r="TA742" s="394"/>
      <c r="TB742" s="270"/>
      <c r="TC742" s="263"/>
      <c r="TD742" s="271"/>
      <c r="TE742" s="271"/>
      <c r="TF742" s="271"/>
      <c r="TG742" s="271"/>
      <c r="TH742" s="271"/>
      <c r="TI742" s="395"/>
      <c r="TJ742" s="259"/>
      <c r="TK742" s="259"/>
      <c r="TL742" s="394"/>
      <c r="TM742" s="394"/>
      <c r="TN742" s="270"/>
      <c r="TO742" s="263"/>
      <c r="TP742" s="271"/>
      <c r="TQ742" s="271"/>
      <c r="TR742" s="271"/>
      <c r="TS742" s="271"/>
      <c r="TT742" s="271"/>
      <c r="TU742" s="395"/>
      <c r="TV742" s="259"/>
      <c r="TW742" s="259"/>
      <c r="TX742" s="394"/>
      <c r="TY742" s="394"/>
      <c r="TZ742" s="270"/>
      <c r="UA742" s="263"/>
      <c r="UB742" s="271"/>
      <c r="UC742" s="271"/>
      <c r="UD742" s="271"/>
      <c r="UE742" s="271"/>
      <c r="UF742" s="271"/>
      <c r="UG742" s="395"/>
      <c r="UH742" s="259"/>
      <c r="UI742" s="259"/>
      <c r="UJ742" s="394"/>
      <c r="UK742" s="394"/>
      <c r="UL742" s="270"/>
      <c r="UM742" s="263"/>
      <c r="UN742" s="271"/>
      <c r="UO742" s="271"/>
      <c r="UP742" s="271"/>
      <c r="UQ742" s="271"/>
      <c r="UR742" s="271"/>
      <c r="US742" s="395"/>
      <c r="UT742" s="259"/>
      <c r="UU742" s="259"/>
      <c r="UV742" s="394"/>
      <c r="UW742" s="394"/>
      <c r="UX742" s="270"/>
      <c r="UY742" s="263"/>
      <c r="UZ742" s="271"/>
      <c r="VA742" s="271"/>
      <c r="VB742" s="271"/>
      <c r="VC742" s="271"/>
      <c r="VD742" s="271"/>
      <c r="VE742" s="395"/>
      <c r="VF742" s="259"/>
      <c r="VG742" s="259"/>
      <c r="VH742" s="394"/>
      <c r="VI742" s="394"/>
      <c r="VJ742" s="270"/>
      <c r="VK742" s="263"/>
      <c r="VL742" s="271"/>
      <c r="VM742" s="271"/>
      <c r="VN742" s="271"/>
      <c r="VO742" s="271"/>
      <c r="VP742" s="271"/>
      <c r="VQ742" s="395"/>
      <c r="VR742" s="259"/>
      <c r="VS742" s="259"/>
      <c r="VT742" s="394"/>
      <c r="VU742" s="394"/>
      <c r="VV742" s="270"/>
      <c r="VW742" s="263"/>
      <c r="VX742" s="271"/>
      <c r="VY742" s="271"/>
      <c r="VZ742" s="271"/>
      <c r="WA742" s="271"/>
      <c r="WB742" s="271"/>
      <c r="WC742" s="395"/>
      <c r="WD742" s="259"/>
      <c r="WE742" s="259"/>
      <c r="WF742" s="394"/>
      <c r="WG742" s="394"/>
      <c r="WH742" s="270"/>
      <c r="WI742" s="263"/>
      <c r="WJ742" s="271"/>
      <c r="WK742" s="271"/>
      <c r="WL742" s="271"/>
      <c r="WM742" s="271"/>
      <c r="WN742" s="271"/>
      <c r="WO742" s="395"/>
      <c r="WP742" s="259"/>
      <c r="WQ742" s="259"/>
      <c r="WR742" s="394"/>
      <c r="WS742" s="394"/>
      <c r="WT742" s="270"/>
      <c r="WU742" s="263"/>
      <c r="WV742" s="271"/>
      <c r="WW742" s="271"/>
      <c r="WX742" s="271"/>
      <c r="WY742" s="271"/>
      <c r="WZ742" s="271"/>
      <c r="XA742" s="395"/>
      <c r="XB742" s="259"/>
      <c r="XC742" s="259"/>
      <c r="XD742" s="394"/>
      <c r="XE742" s="394"/>
      <c r="XF742" s="270"/>
      <c r="XG742" s="263"/>
      <c r="XH742" s="271"/>
      <c r="XI742" s="271"/>
      <c r="XJ742" s="271"/>
      <c r="XK742" s="271"/>
      <c r="XL742" s="271"/>
      <c r="XM742" s="395"/>
      <c r="XN742" s="259"/>
      <c r="XO742" s="259"/>
      <c r="XP742" s="394"/>
      <c r="XQ742" s="394"/>
      <c r="XR742" s="270"/>
      <c r="XS742" s="263"/>
      <c r="XT742" s="271"/>
      <c r="XU742" s="271"/>
      <c r="XV742" s="271"/>
      <c r="XW742" s="271"/>
      <c r="XX742" s="271"/>
      <c r="XY742" s="395"/>
      <c r="XZ742" s="259"/>
      <c r="YA742" s="259"/>
      <c r="YB742" s="394"/>
      <c r="YC742" s="394"/>
      <c r="YD742" s="270"/>
      <c r="YE742" s="263"/>
      <c r="YF742" s="271"/>
      <c r="YG742" s="271"/>
      <c r="YH742" s="271"/>
      <c r="YI742" s="271"/>
      <c r="YJ742" s="271"/>
      <c r="YK742" s="395"/>
      <c r="YL742" s="259"/>
      <c r="YM742" s="259"/>
      <c r="YN742" s="394"/>
      <c r="YO742" s="394"/>
      <c r="YP742" s="270"/>
      <c r="YQ742" s="263"/>
      <c r="YR742" s="271"/>
      <c r="YS742" s="271"/>
      <c r="YT742" s="271"/>
      <c r="YU742" s="271"/>
      <c r="YV742" s="271"/>
      <c r="YW742" s="395"/>
      <c r="YX742" s="259"/>
      <c r="YY742" s="259"/>
      <c r="YZ742" s="394"/>
      <c r="ZA742" s="394"/>
      <c r="ZB742" s="270"/>
      <c r="ZC742" s="263"/>
      <c r="ZD742" s="271"/>
      <c r="ZE742" s="271"/>
      <c r="ZF742" s="271"/>
      <c r="ZG742" s="271"/>
      <c r="ZH742" s="271"/>
      <c r="ZI742" s="395"/>
      <c r="ZJ742" s="259"/>
      <c r="ZK742" s="259"/>
      <c r="ZL742" s="394"/>
      <c r="ZM742" s="394"/>
      <c r="ZN742" s="270"/>
      <c r="ZO742" s="263"/>
      <c r="ZP742" s="271"/>
      <c r="ZQ742" s="271"/>
      <c r="ZR742" s="271"/>
      <c r="ZS742" s="271"/>
      <c r="ZT742" s="271"/>
      <c r="ZU742" s="395"/>
      <c r="ZV742" s="259"/>
      <c r="ZW742" s="259"/>
      <c r="ZX742" s="394"/>
      <c r="ZY742" s="394"/>
      <c r="ZZ742" s="270"/>
      <c r="AAA742" s="263"/>
      <c r="AAB742" s="271"/>
      <c r="AAC742" s="271"/>
      <c r="AAD742" s="271"/>
      <c r="AAE742" s="271"/>
      <c r="AAF742" s="271"/>
      <c r="AAG742" s="395"/>
      <c r="AAH742" s="259"/>
      <c r="AAI742" s="259"/>
      <c r="AAJ742" s="394"/>
      <c r="AAK742" s="394"/>
      <c r="AAL742" s="270"/>
      <c r="AAM742" s="263"/>
      <c r="AAN742" s="271"/>
      <c r="AAO742" s="271"/>
      <c r="AAP742" s="271"/>
      <c r="AAQ742" s="271"/>
      <c r="AAR742" s="271"/>
      <c r="AAS742" s="395"/>
      <c r="AAT742" s="259"/>
      <c r="AAU742" s="259"/>
      <c r="AAV742" s="394"/>
      <c r="AAW742" s="394"/>
      <c r="AAX742" s="270"/>
      <c r="AAY742" s="263"/>
      <c r="AAZ742" s="271"/>
      <c r="ABA742" s="271"/>
      <c r="ABB742" s="271"/>
      <c r="ABC742" s="271"/>
      <c r="ABD742" s="271"/>
      <c r="ABE742" s="395"/>
      <c r="ABF742" s="259"/>
      <c r="ABG742" s="259"/>
      <c r="ABH742" s="394"/>
      <c r="ABI742" s="394"/>
      <c r="ABJ742" s="270"/>
      <c r="ABK742" s="263"/>
      <c r="ABL742" s="271"/>
      <c r="ABM742" s="271"/>
      <c r="ABN742" s="271"/>
      <c r="ABO742" s="271"/>
      <c r="ABP742" s="271"/>
      <c r="ABQ742" s="395"/>
      <c r="ABR742" s="259"/>
      <c r="ABS742" s="259"/>
      <c r="ABT742" s="394"/>
      <c r="ABU742" s="394"/>
      <c r="ABV742" s="270"/>
      <c r="ABW742" s="263"/>
      <c r="ABX742" s="271"/>
      <c r="ABY742" s="271"/>
      <c r="ABZ742" s="271"/>
      <c r="ACA742" s="271"/>
      <c r="ACB742" s="271"/>
      <c r="ACC742" s="395"/>
      <c r="ACD742" s="259"/>
      <c r="ACE742" s="259"/>
      <c r="ACF742" s="394"/>
      <c r="ACG742" s="394"/>
      <c r="ACH742" s="270"/>
      <c r="ACI742" s="263"/>
      <c r="ACJ742" s="271"/>
      <c r="ACK742" s="271"/>
      <c r="ACL742" s="271"/>
      <c r="ACM742" s="271"/>
      <c r="ACN742" s="271"/>
      <c r="ACO742" s="395"/>
      <c r="ACP742" s="259"/>
      <c r="ACQ742" s="259"/>
      <c r="ACR742" s="394"/>
      <c r="ACS742" s="394"/>
      <c r="ACT742" s="270"/>
      <c r="ACU742" s="263"/>
      <c r="ACV742" s="271"/>
      <c r="ACW742" s="271"/>
      <c r="ACX742" s="271"/>
      <c r="ACY742" s="271"/>
      <c r="ACZ742" s="271"/>
      <c r="ADA742" s="395"/>
      <c r="ADB742" s="259"/>
      <c r="ADC742" s="259"/>
      <c r="ADD742" s="394"/>
      <c r="ADE742" s="394"/>
      <c r="ADF742" s="270"/>
      <c r="ADG742" s="263"/>
      <c r="ADH742" s="271"/>
      <c r="ADI742" s="271"/>
      <c r="ADJ742" s="271"/>
      <c r="ADK742" s="271"/>
      <c r="ADL742" s="271"/>
      <c r="ADM742" s="395"/>
      <c r="ADN742" s="259"/>
      <c r="ADO742" s="259"/>
      <c r="ADP742" s="394"/>
      <c r="ADQ742" s="394"/>
      <c r="ADR742" s="270"/>
      <c r="ADS742" s="263"/>
      <c r="ADT742" s="271"/>
      <c r="ADU742" s="271"/>
      <c r="ADV742" s="271"/>
      <c r="ADW742" s="271"/>
      <c r="ADX742" s="271"/>
      <c r="ADY742" s="395"/>
      <c r="ADZ742" s="259"/>
      <c r="AEA742" s="259"/>
      <c r="AEB742" s="394"/>
      <c r="AEC742" s="394"/>
      <c r="AED742" s="270"/>
      <c r="AEE742" s="263"/>
      <c r="AEF742" s="271"/>
      <c r="AEG742" s="271"/>
      <c r="AEH742" s="271"/>
      <c r="AEI742" s="271"/>
      <c r="AEJ742" s="271"/>
      <c r="AEK742" s="395"/>
      <c r="AEL742" s="259"/>
      <c r="AEM742" s="259"/>
      <c r="AEN742" s="394"/>
      <c r="AEO742" s="394"/>
      <c r="AEP742" s="270"/>
      <c r="AEQ742" s="263"/>
      <c r="AER742" s="271"/>
      <c r="AES742" s="271"/>
      <c r="AET742" s="271"/>
      <c r="AEU742" s="271"/>
      <c r="AEV742" s="271"/>
      <c r="AEW742" s="395"/>
      <c r="AEX742" s="259"/>
      <c r="AEY742" s="259"/>
      <c r="AEZ742" s="394"/>
      <c r="AFA742" s="394"/>
      <c r="AFB742" s="270"/>
      <c r="AFC742" s="263"/>
      <c r="AFD742" s="271"/>
      <c r="AFE742" s="271"/>
      <c r="AFF742" s="271"/>
      <c r="AFG742" s="271"/>
      <c r="AFH742" s="271"/>
      <c r="AFI742" s="395"/>
      <c r="AFJ742" s="259"/>
      <c r="AFK742" s="259"/>
      <c r="AFL742" s="394"/>
      <c r="AFM742" s="394"/>
      <c r="AFN742" s="270"/>
      <c r="AFO742" s="263"/>
      <c r="AFP742" s="271"/>
      <c r="AFQ742" s="271"/>
      <c r="AFR742" s="271"/>
      <c r="AFS742" s="271"/>
      <c r="AFT742" s="271"/>
      <c r="AFU742" s="395"/>
      <c r="AFV742" s="259"/>
      <c r="AFW742" s="259"/>
      <c r="AFX742" s="394"/>
      <c r="AFY742" s="394"/>
      <c r="AFZ742" s="270"/>
      <c r="AGA742" s="263"/>
      <c r="AGB742" s="271"/>
      <c r="AGC742" s="271"/>
      <c r="AGD742" s="271"/>
      <c r="AGE742" s="271"/>
      <c r="AGF742" s="271"/>
      <c r="AGG742" s="395"/>
      <c r="AGH742" s="259"/>
      <c r="AGI742" s="259"/>
      <c r="AGJ742" s="394"/>
      <c r="AGK742" s="394"/>
      <c r="AGL742" s="270"/>
      <c r="AGM742" s="263"/>
      <c r="AGN742" s="271"/>
      <c r="AGO742" s="271"/>
      <c r="AGP742" s="271"/>
      <c r="AGQ742" s="271"/>
      <c r="AGR742" s="271"/>
      <c r="AGS742" s="395"/>
      <c r="AGT742" s="259"/>
      <c r="AGU742" s="259"/>
      <c r="AGV742" s="394"/>
      <c r="AGW742" s="394"/>
      <c r="AGX742" s="270"/>
      <c r="AGY742" s="263"/>
      <c r="AGZ742" s="271"/>
      <c r="AHA742" s="271"/>
      <c r="AHB742" s="271"/>
      <c r="AHC742" s="271"/>
      <c r="AHD742" s="271"/>
      <c r="AHE742" s="395"/>
      <c r="AHF742" s="259"/>
      <c r="AHG742" s="259"/>
      <c r="AHH742" s="394"/>
      <c r="AHI742" s="394"/>
      <c r="AHJ742" s="270"/>
      <c r="AHK742" s="263"/>
      <c r="AHL742" s="271"/>
      <c r="AHM742" s="271"/>
      <c r="AHN742" s="271"/>
      <c r="AHO742" s="271"/>
      <c r="AHP742" s="271"/>
      <c r="AHQ742" s="395"/>
      <c r="AHR742" s="259"/>
      <c r="AHS742" s="259"/>
      <c r="AHT742" s="394"/>
      <c r="AHU742" s="394"/>
      <c r="AHV742" s="270"/>
      <c r="AHW742" s="263"/>
      <c r="AHX742" s="271"/>
      <c r="AHY742" s="271"/>
      <c r="AHZ742" s="271"/>
      <c r="AIA742" s="271"/>
      <c r="AIB742" s="271"/>
      <c r="AIC742" s="395"/>
      <c r="AID742" s="259"/>
      <c r="AIE742" s="259"/>
      <c r="AIF742" s="394"/>
      <c r="AIG742" s="394"/>
      <c r="AIH742" s="270"/>
      <c r="AII742" s="263"/>
      <c r="AIJ742" s="271"/>
      <c r="AIK742" s="271"/>
      <c r="AIL742" s="271"/>
      <c r="AIM742" s="271"/>
      <c r="AIN742" s="271"/>
      <c r="AIO742" s="395"/>
      <c r="AIP742" s="259"/>
      <c r="AIQ742" s="259"/>
      <c r="AIR742" s="394"/>
      <c r="AIS742" s="394"/>
      <c r="AIT742" s="270"/>
      <c r="AIU742" s="263"/>
      <c r="AIV742" s="271"/>
      <c r="AIW742" s="271"/>
      <c r="AIX742" s="271"/>
      <c r="AIY742" s="271"/>
      <c r="AIZ742" s="271"/>
      <c r="AJA742" s="395"/>
      <c r="AJB742" s="259"/>
      <c r="AJC742" s="259"/>
      <c r="AJD742" s="394"/>
      <c r="AJE742" s="394"/>
      <c r="AJF742" s="270"/>
      <c r="AJG742" s="263"/>
      <c r="AJH742" s="271"/>
      <c r="AJI742" s="271"/>
      <c r="AJJ742" s="271"/>
      <c r="AJK742" s="271"/>
      <c r="AJL742" s="271"/>
      <c r="AJM742" s="395"/>
      <c r="AJN742" s="259"/>
      <c r="AJO742" s="259"/>
      <c r="AJP742" s="394"/>
      <c r="AJQ742" s="394"/>
      <c r="AJR742" s="270"/>
      <c r="AJS742" s="263"/>
      <c r="AJT742" s="271"/>
      <c r="AJU742" s="271"/>
      <c r="AJV742" s="271"/>
      <c r="AJW742" s="271"/>
      <c r="AJX742" s="271"/>
      <c r="AJY742" s="395"/>
      <c r="AJZ742" s="259"/>
      <c r="AKA742" s="259"/>
      <c r="AKB742" s="394"/>
      <c r="AKC742" s="394"/>
      <c r="AKD742" s="270"/>
      <c r="AKE742" s="263"/>
      <c r="AKF742" s="271"/>
      <c r="AKG742" s="271"/>
      <c r="AKH742" s="271"/>
      <c r="AKI742" s="271"/>
      <c r="AKJ742" s="271"/>
      <c r="AKK742" s="395"/>
      <c r="AKL742" s="259"/>
      <c r="AKM742" s="259"/>
      <c r="AKN742" s="394"/>
      <c r="AKO742" s="394"/>
      <c r="AKP742" s="270"/>
      <c r="AKQ742" s="263"/>
      <c r="AKR742" s="271"/>
      <c r="AKS742" s="271"/>
      <c r="AKT742" s="271"/>
      <c r="AKU742" s="271"/>
      <c r="AKV742" s="271"/>
      <c r="AKW742" s="395"/>
      <c r="AKX742" s="259"/>
      <c r="AKY742" s="259"/>
      <c r="AKZ742" s="394"/>
      <c r="ALA742" s="394"/>
      <c r="ALB742" s="270"/>
      <c r="ALC742" s="263"/>
      <c r="ALD742" s="271"/>
      <c r="ALE742" s="271"/>
      <c r="ALF742" s="271"/>
      <c r="ALG742" s="271"/>
      <c r="ALH742" s="271"/>
      <c r="ALI742" s="395"/>
      <c r="ALJ742" s="259"/>
      <c r="ALK742" s="259"/>
      <c r="ALL742" s="394"/>
      <c r="ALM742" s="394"/>
      <c r="ALN742" s="270"/>
      <c r="ALO742" s="263"/>
      <c r="ALP742" s="271"/>
      <c r="ALQ742" s="271"/>
      <c r="ALR742" s="271"/>
      <c r="ALS742" s="271"/>
      <c r="ALT742" s="271"/>
      <c r="ALU742" s="395"/>
      <c r="ALV742" s="259"/>
      <c r="ALW742" s="259"/>
      <c r="ALX742" s="394"/>
      <c r="ALY742" s="394"/>
      <c r="ALZ742" s="270"/>
      <c r="AMA742" s="263"/>
      <c r="AMB742" s="271"/>
      <c r="AMC742" s="271"/>
      <c r="AMD742" s="271"/>
      <c r="AME742" s="271"/>
      <c r="AMF742" s="271"/>
      <c r="AMG742" s="395"/>
      <c r="AMH742" s="259"/>
      <c r="AMI742" s="259"/>
      <c r="AMJ742" s="394"/>
      <c r="AMK742" s="394"/>
      <c r="AML742" s="270"/>
      <c r="AMM742" s="263"/>
      <c r="AMN742" s="271"/>
      <c r="AMO742" s="271"/>
      <c r="AMP742" s="271"/>
      <c r="AMQ742" s="271"/>
      <c r="AMR742" s="271"/>
      <c r="AMS742" s="395"/>
      <c r="AMT742" s="259"/>
      <c r="AMU742" s="259"/>
      <c r="AMV742" s="394"/>
      <c r="AMW742" s="394"/>
      <c r="AMX742" s="270"/>
      <c r="AMY742" s="263"/>
      <c r="AMZ742" s="271"/>
      <c r="ANA742" s="271"/>
      <c r="ANB742" s="271"/>
      <c r="ANC742" s="271"/>
      <c r="AND742" s="271"/>
      <c r="ANE742" s="395"/>
      <c r="ANF742" s="259"/>
      <c r="ANG742" s="259"/>
      <c r="ANH742" s="394"/>
      <c r="ANI742" s="394"/>
      <c r="ANJ742" s="270"/>
      <c r="ANK742" s="263"/>
      <c r="ANL742" s="271"/>
      <c r="ANM742" s="271"/>
      <c r="ANN742" s="271"/>
      <c r="ANO742" s="271"/>
      <c r="ANP742" s="271"/>
      <c r="ANQ742" s="395"/>
      <c r="ANR742" s="259"/>
      <c r="ANS742" s="259"/>
      <c r="ANT742" s="394"/>
      <c r="ANU742" s="394"/>
      <c r="ANV742" s="270"/>
      <c r="ANW742" s="263"/>
      <c r="ANX742" s="271"/>
      <c r="ANY742" s="271"/>
      <c r="ANZ742" s="271"/>
      <c r="AOA742" s="271"/>
      <c r="AOB742" s="271"/>
      <c r="AOC742" s="395"/>
      <c r="AOD742" s="259"/>
      <c r="AOE742" s="259"/>
      <c r="AOF742" s="394"/>
      <c r="AOG742" s="394"/>
      <c r="AOH742" s="270"/>
      <c r="AOI742" s="263"/>
      <c r="AOJ742" s="271"/>
      <c r="AOK742" s="271"/>
      <c r="AOL742" s="271"/>
      <c r="AOM742" s="271"/>
      <c r="AON742" s="271"/>
      <c r="AOO742" s="395"/>
      <c r="AOP742" s="259"/>
      <c r="AOQ742" s="259"/>
      <c r="AOR742" s="394"/>
      <c r="AOS742" s="394"/>
      <c r="AOT742" s="270"/>
      <c r="AOU742" s="263"/>
      <c r="AOV742" s="271"/>
      <c r="AOW742" s="271"/>
      <c r="AOX742" s="271"/>
      <c r="AOY742" s="271"/>
      <c r="AOZ742" s="271"/>
      <c r="APA742" s="395"/>
      <c r="APB742" s="259"/>
      <c r="APC742" s="259"/>
      <c r="APD742" s="394"/>
      <c r="APE742" s="394"/>
      <c r="APF742" s="270"/>
      <c r="APG742" s="263"/>
      <c r="APH742" s="271"/>
      <c r="API742" s="271"/>
      <c r="APJ742" s="271"/>
      <c r="APK742" s="271"/>
      <c r="APL742" s="271"/>
      <c r="APM742" s="395"/>
      <c r="APN742" s="259"/>
      <c r="APO742" s="259"/>
      <c r="APP742" s="394"/>
      <c r="APQ742" s="394"/>
      <c r="APR742" s="270"/>
      <c r="APS742" s="263"/>
      <c r="APT742" s="271"/>
      <c r="APU742" s="271"/>
      <c r="APV742" s="271"/>
      <c r="APW742" s="271"/>
      <c r="APX742" s="271"/>
      <c r="APY742" s="395"/>
      <c r="APZ742" s="259"/>
      <c r="AQA742" s="259"/>
      <c r="AQB742" s="394"/>
      <c r="AQC742" s="394"/>
      <c r="AQD742" s="270"/>
      <c r="AQE742" s="263"/>
      <c r="AQF742" s="271"/>
      <c r="AQG742" s="271"/>
      <c r="AQH742" s="271"/>
      <c r="AQI742" s="271"/>
      <c r="AQJ742" s="271"/>
      <c r="AQK742" s="395"/>
      <c r="AQL742" s="259"/>
      <c r="AQM742" s="259"/>
      <c r="AQN742" s="394"/>
      <c r="AQO742" s="394"/>
      <c r="AQP742" s="270"/>
      <c r="AQQ742" s="263"/>
      <c r="AQR742" s="271"/>
      <c r="AQS742" s="271"/>
      <c r="AQT742" s="271"/>
      <c r="AQU742" s="271"/>
      <c r="AQV742" s="271"/>
      <c r="AQW742" s="395"/>
      <c r="AQX742" s="259"/>
      <c r="AQY742" s="259"/>
      <c r="AQZ742" s="394"/>
      <c r="ARA742" s="394"/>
      <c r="ARB742" s="270"/>
      <c r="ARC742" s="263"/>
      <c r="ARD742" s="271"/>
      <c r="ARE742" s="271"/>
      <c r="ARF742" s="271"/>
      <c r="ARG742" s="271"/>
      <c r="ARH742" s="271"/>
      <c r="ARI742" s="395"/>
      <c r="ARJ742" s="259"/>
      <c r="ARK742" s="259"/>
      <c r="ARL742" s="394"/>
      <c r="ARM742" s="394"/>
      <c r="ARN742" s="270"/>
      <c r="ARO742" s="263"/>
      <c r="ARP742" s="271"/>
      <c r="ARQ742" s="271"/>
      <c r="ARR742" s="271"/>
      <c r="ARS742" s="271"/>
      <c r="ART742" s="271"/>
      <c r="ARU742" s="395"/>
      <c r="ARV742" s="259"/>
      <c r="ARW742" s="259"/>
      <c r="ARX742" s="394"/>
      <c r="ARY742" s="394"/>
      <c r="ARZ742" s="270"/>
      <c r="ASA742" s="263"/>
      <c r="ASB742" s="271"/>
      <c r="ASC742" s="271"/>
      <c r="ASD742" s="271"/>
      <c r="ASE742" s="271"/>
      <c r="ASF742" s="271"/>
      <c r="ASG742" s="395"/>
      <c r="ASH742" s="259"/>
      <c r="ASI742" s="259"/>
      <c r="ASJ742" s="394"/>
      <c r="ASK742" s="394"/>
      <c r="ASL742" s="270"/>
      <c r="ASM742" s="263"/>
      <c r="ASN742" s="271"/>
      <c r="ASO742" s="271"/>
      <c r="ASP742" s="271"/>
      <c r="ASQ742" s="271"/>
      <c r="ASR742" s="271"/>
      <c r="ASS742" s="395"/>
      <c r="AST742" s="259"/>
      <c r="ASU742" s="259"/>
      <c r="ASV742" s="394"/>
      <c r="ASW742" s="394"/>
      <c r="ASX742" s="270"/>
      <c r="ASY742" s="263"/>
      <c r="ASZ742" s="271"/>
      <c r="ATA742" s="271"/>
      <c r="ATB742" s="271"/>
      <c r="ATC742" s="271"/>
      <c r="ATD742" s="271"/>
      <c r="ATE742" s="395"/>
      <c r="ATF742" s="259"/>
      <c r="ATG742" s="259"/>
      <c r="ATH742" s="394"/>
      <c r="ATI742" s="394"/>
      <c r="ATJ742" s="270"/>
      <c r="ATK742" s="263"/>
      <c r="ATL742" s="271"/>
      <c r="ATM742" s="271"/>
      <c r="ATN742" s="271"/>
      <c r="ATO742" s="271"/>
      <c r="ATP742" s="271"/>
      <c r="ATQ742" s="395"/>
      <c r="ATR742" s="259"/>
      <c r="ATS742" s="259"/>
      <c r="ATT742" s="394"/>
      <c r="ATU742" s="394"/>
      <c r="ATV742" s="270"/>
      <c r="ATW742" s="263"/>
      <c r="ATX742" s="271"/>
      <c r="ATY742" s="271"/>
      <c r="ATZ742" s="271"/>
      <c r="AUA742" s="271"/>
      <c r="AUB742" s="271"/>
      <c r="AUC742" s="395"/>
      <c r="AUD742" s="259"/>
      <c r="AUE742" s="259"/>
      <c r="AUF742" s="394"/>
      <c r="AUG742" s="394"/>
      <c r="AUH742" s="270"/>
      <c r="AUI742" s="263"/>
      <c r="AUJ742" s="271"/>
      <c r="AUK742" s="271"/>
      <c r="AUL742" s="271"/>
      <c r="AUM742" s="271"/>
      <c r="AUN742" s="271"/>
      <c r="AUO742" s="395"/>
      <c r="AUP742" s="259"/>
      <c r="AUQ742" s="259"/>
      <c r="AUR742" s="394"/>
      <c r="AUS742" s="394"/>
      <c r="AUT742" s="270"/>
      <c r="AUU742" s="263"/>
      <c r="AUV742" s="271"/>
      <c r="AUW742" s="271"/>
      <c r="AUX742" s="271"/>
      <c r="AUY742" s="271"/>
      <c r="AUZ742" s="271"/>
      <c r="AVA742" s="395"/>
      <c r="AVB742" s="259"/>
      <c r="AVC742" s="259"/>
      <c r="AVD742" s="394"/>
      <c r="AVE742" s="394"/>
      <c r="AVF742" s="270"/>
      <c r="AVG742" s="263"/>
      <c r="AVH742" s="271"/>
      <c r="AVI742" s="271"/>
      <c r="AVJ742" s="271"/>
      <c r="AVK742" s="271"/>
      <c r="AVL742" s="271"/>
      <c r="AVM742" s="395"/>
      <c r="AVN742" s="259"/>
      <c r="AVO742" s="259"/>
      <c r="AVP742" s="394"/>
      <c r="AVQ742" s="394"/>
      <c r="AVR742" s="270"/>
      <c r="AVS742" s="263"/>
      <c r="AVT742" s="271"/>
      <c r="AVU742" s="271"/>
      <c r="AVV742" s="271"/>
      <c r="AVW742" s="271"/>
      <c r="AVX742" s="271"/>
      <c r="AVY742" s="395"/>
      <c r="AVZ742" s="259"/>
      <c r="AWA742" s="259"/>
      <c r="AWB742" s="394"/>
      <c r="AWC742" s="394"/>
      <c r="AWD742" s="270"/>
      <c r="AWE742" s="263"/>
      <c r="AWF742" s="271"/>
      <c r="AWG742" s="271"/>
      <c r="AWH742" s="271"/>
      <c r="AWI742" s="271"/>
      <c r="AWJ742" s="271"/>
      <c r="AWK742" s="395"/>
      <c r="AWL742" s="259"/>
      <c r="AWM742" s="259"/>
      <c r="AWN742" s="394"/>
      <c r="AWO742" s="394"/>
      <c r="AWP742" s="270"/>
      <c r="AWQ742" s="263"/>
      <c r="AWR742" s="271"/>
      <c r="AWS742" s="271"/>
      <c r="AWT742" s="271"/>
      <c r="AWU742" s="271"/>
      <c r="AWV742" s="271"/>
      <c r="AWW742" s="395"/>
      <c r="AWX742" s="259"/>
      <c r="AWY742" s="259"/>
      <c r="AWZ742" s="394"/>
      <c r="AXA742" s="394"/>
      <c r="AXB742" s="270"/>
      <c r="AXC742" s="263"/>
      <c r="AXD742" s="271"/>
      <c r="AXE742" s="271"/>
      <c r="AXF742" s="271"/>
      <c r="AXG742" s="271"/>
      <c r="AXH742" s="271"/>
      <c r="AXI742" s="395"/>
      <c r="AXJ742" s="259"/>
      <c r="AXK742" s="259"/>
      <c r="AXL742" s="394"/>
      <c r="AXM742" s="394"/>
      <c r="AXN742" s="270"/>
      <c r="AXO742" s="263"/>
      <c r="AXP742" s="271"/>
      <c r="AXQ742" s="271"/>
      <c r="AXR742" s="271"/>
      <c r="AXS742" s="271"/>
      <c r="AXT742" s="271"/>
      <c r="AXU742" s="395"/>
      <c r="AXV742" s="259"/>
      <c r="AXW742" s="259"/>
      <c r="AXX742" s="394"/>
      <c r="AXY742" s="394"/>
      <c r="AXZ742" s="270"/>
      <c r="AYA742" s="263"/>
      <c r="AYB742" s="271"/>
      <c r="AYC742" s="271"/>
      <c r="AYD742" s="271"/>
      <c r="AYE742" s="271"/>
      <c r="AYF742" s="271"/>
      <c r="AYG742" s="395"/>
      <c r="AYH742" s="259"/>
      <c r="AYI742" s="259"/>
      <c r="AYJ742" s="394"/>
      <c r="AYK742" s="394"/>
      <c r="AYL742" s="270"/>
      <c r="AYM742" s="263"/>
      <c r="AYN742" s="271"/>
      <c r="AYO742" s="271"/>
      <c r="AYP742" s="271"/>
      <c r="AYQ742" s="271"/>
      <c r="AYR742" s="271"/>
      <c r="AYS742" s="395"/>
      <c r="AYT742" s="259"/>
      <c r="AYU742" s="259"/>
      <c r="AYV742" s="394"/>
      <c r="AYW742" s="394"/>
      <c r="AYX742" s="270"/>
      <c r="AYY742" s="263"/>
      <c r="AYZ742" s="271"/>
      <c r="AZA742" s="271"/>
      <c r="AZB742" s="271"/>
      <c r="AZC742" s="271"/>
      <c r="AZD742" s="271"/>
      <c r="AZE742" s="395"/>
      <c r="AZF742" s="259"/>
      <c r="AZG742" s="259"/>
      <c r="AZH742" s="394"/>
      <c r="AZI742" s="394"/>
      <c r="AZJ742" s="270"/>
      <c r="AZK742" s="263"/>
      <c r="AZL742" s="271"/>
      <c r="AZM742" s="271"/>
      <c r="AZN742" s="271"/>
      <c r="AZO742" s="271"/>
      <c r="AZP742" s="271"/>
      <c r="AZQ742" s="395"/>
      <c r="AZR742" s="259"/>
      <c r="AZS742" s="259"/>
      <c r="AZT742" s="394"/>
      <c r="AZU742" s="394"/>
      <c r="AZV742" s="270"/>
      <c r="AZW742" s="263"/>
      <c r="AZX742" s="271"/>
      <c r="AZY742" s="271"/>
      <c r="AZZ742" s="271"/>
      <c r="BAA742" s="271"/>
      <c r="BAB742" s="271"/>
      <c r="BAC742" s="395"/>
      <c r="BAD742" s="259"/>
      <c r="BAE742" s="259"/>
      <c r="BAF742" s="394"/>
      <c r="BAG742" s="394"/>
      <c r="BAH742" s="270"/>
      <c r="BAI742" s="263"/>
      <c r="BAJ742" s="271"/>
      <c r="BAK742" s="271"/>
      <c r="BAL742" s="271"/>
      <c r="BAM742" s="271"/>
      <c r="BAN742" s="271"/>
      <c r="BAO742" s="395"/>
      <c r="BAP742" s="259"/>
      <c r="BAQ742" s="259"/>
      <c r="BAR742" s="394"/>
      <c r="BAS742" s="394"/>
      <c r="BAT742" s="270"/>
      <c r="BAU742" s="263"/>
      <c r="BAV742" s="271"/>
      <c r="BAW742" s="271"/>
      <c r="BAX742" s="271"/>
      <c r="BAY742" s="271"/>
      <c r="BAZ742" s="271"/>
      <c r="BBA742" s="395"/>
      <c r="BBB742" s="259"/>
      <c r="BBC742" s="259"/>
      <c r="BBD742" s="394"/>
      <c r="BBE742" s="394"/>
      <c r="BBF742" s="270"/>
      <c r="BBG742" s="263"/>
      <c r="BBH742" s="271"/>
      <c r="BBI742" s="271"/>
      <c r="BBJ742" s="271"/>
      <c r="BBK742" s="271"/>
      <c r="BBL742" s="271"/>
      <c r="BBM742" s="395"/>
      <c r="BBN742" s="259"/>
      <c r="BBO742" s="259"/>
      <c r="BBP742" s="394"/>
      <c r="BBQ742" s="394"/>
      <c r="BBR742" s="270"/>
      <c r="BBS742" s="263"/>
      <c r="BBT742" s="271"/>
      <c r="BBU742" s="271"/>
      <c r="BBV742" s="271"/>
      <c r="BBW742" s="271"/>
      <c r="BBX742" s="271"/>
      <c r="BBY742" s="395"/>
      <c r="BBZ742" s="259"/>
      <c r="BCA742" s="259"/>
      <c r="BCB742" s="394"/>
      <c r="BCC742" s="394"/>
      <c r="BCD742" s="270"/>
      <c r="BCE742" s="263"/>
      <c r="BCF742" s="271"/>
      <c r="BCG742" s="271"/>
      <c r="BCH742" s="271"/>
      <c r="BCI742" s="271"/>
      <c r="BCJ742" s="271"/>
      <c r="BCK742" s="395"/>
      <c r="BCL742" s="259"/>
      <c r="BCM742" s="259"/>
      <c r="BCN742" s="394"/>
      <c r="BCO742" s="394"/>
      <c r="BCP742" s="270"/>
      <c r="BCQ742" s="263"/>
      <c r="BCR742" s="271"/>
      <c r="BCS742" s="271"/>
      <c r="BCT742" s="271"/>
      <c r="BCU742" s="271"/>
      <c r="BCV742" s="271"/>
      <c r="BCW742" s="395"/>
      <c r="BCX742" s="259"/>
      <c r="BCY742" s="259"/>
      <c r="BCZ742" s="394"/>
      <c r="BDA742" s="394"/>
      <c r="BDB742" s="270"/>
      <c r="BDC742" s="263"/>
      <c r="BDD742" s="271"/>
      <c r="BDE742" s="271"/>
      <c r="BDF742" s="271"/>
      <c r="BDG742" s="271"/>
      <c r="BDH742" s="271"/>
      <c r="BDI742" s="395"/>
      <c r="BDJ742" s="259"/>
      <c r="BDK742" s="259"/>
      <c r="BDL742" s="394"/>
      <c r="BDM742" s="394"/>
      <c r="BDN742" s="270"/>
      <c r="BDO742" s="263"/>
      <c r="BDP742" s="271"/>
      <c r="BDQ742" s="271"/>
      <c r="BDR742" s="271"/>
      <c r="BDS742" s="271"/>
      <c r="BDT742" s="271"/>
      <c r="BDU742" s="395"/>
      <c r="BDV742" s="259"/>
      <c r="BDW742" s="259"/>
      <c r="BDX742" s="394"/>
      <c r="BDY742" s="394"/>
      <c r="BDZ742" s="270"/>
      <c r="BEA742" s="263"/>
      <c r="BEB742" s="271"/>
      <c r="BEC742" s="271"/>
      <c r="BED742" s="271"/>
      <c r="BEE742" s="271"/>
      <c r="BEF742" s="271"/>
      <c r="BEG742" s="395"/>
      <c r="BEH742" s="259"/>
      <c r="BEI742" s="259"/>
      <c r="BEJ742" s="394"/>
      <c r="BEK742" s="394"/>
      <c r="BEL742" s="270"/>
      <c r="BEM742" s="263"/>
      <c r="BEN742" s="271"/>
      <c r="BEO742" s="271"/>
      <c r="BEP742" s="271"/>
      <c r="BEQ742" s="271"/>
      <c r="BER742" s="271"/>
      <c r="BES742" s="395"/>
      <c r="BET742" s="259"/>
      <c r="BEU742" s="259"/>
      <c r="BEV742" s="394"/>
      <c r="BEW742" s="394"/>
      <c r="BEX742" s="270"/>
      <c r="BEY742" s="263"/>
      <c r="BEZ742" s="271"/>
      <c r="BFA742" s="271"/>
      <c r="BFB742" s="271"/>
      <c r="BFC742" s="271"/>
      <c r="BFD742" s="271"/>
      <c r="BFE742" s="395"/>
      <c r="BFF742" s="259"/>
      <c r="BFG742" s="259"/>
      <c r="BFH742" s="394"/>
      <c r="BFI742" s="394"/>
      <c r="BFJ742" s="270"/>
      <c r="BFK742" s="263"/>
      <c r="BFL742" s="271"/>
      <c r="BFM742" s="271"/>
      <c r="BFN742" s="271"/>
      <c r="BFO742" s="271"/>
      <c r="BFP742" s="271"/>
      <c r="BFQ742" s="395"/>
      <c r="BFR742" s="259"/>
      <c r="BFS742" s="259"/>
      <c r="BFT742" s="394"/>
      <c r="BFU742" s="394"/>
      <c r="BFV742" s="270"/>
      <c r="BFW742" s="263"/>
      <c r="BFX742" s="271"/>
      <c r="BFY742" s="271"/>
      <c r="BFZ742" s="271"/>
      <c r="BGA742" s="271"/>
      <c r="BGB742" s="271"/>
      <c r="BGC742" s="395"/>
      <c r="BGD742" s="259"/>
      <c r="BGE742" s="259"/>
      <c r="BGF742" s="394"/>
      <c r="BGG742" s="394"/>
      <c r="BGH742" s="270"/>
      <c r="BGI742" s="263"/>
      <c r="BGJ742" s="271"/>
      <c r="BGK742" s="271"/>
      <c r="BGL742" s="271"/>
      <c r="BGM742" s="271"/>
      <c r="BGN742" s="271"/>
      <c r="BGO742" s="395"/>
      <c r="BGP742" s="259"/>
      <c r="BGQ742" s="259"/>
      <c r="BGR742" s="394"/>
      <c r="BGS742" s="394"/>
      <c r="BGT742" s="270"/>
      <c r="BGU742" s="263"/>
      <c r="BGV742" s="271"/>
      <c r="BGW742" s="271"/>
      <c r="BGX742" s="271"/>
      <c r="BGY742" s="271"/>
      <c r="BGZ742" s="271"/>
      <c r="BHA742" s="395"/>
      <c r="BHB742" s="259"/>
      <c r="BHC742" s="259"/>
      <c r="BHD742" s="394"/>
      <c r="BHE742" s="394"/>
      <c r="BHF742" s="270"/>
      <c r="BHG742" s="263"/>
      <c r="BHH742" s="271"/>
      <c r="BHI742" s="271"/>
      <c r="BHJ742" s="271"/>
      <c r="BHK742" s="271"/>
      <c r="BHL742" s="271"/>
      <c r="BHM742" s="395"/>
      <c r="BHN742" s="259"/>
      <c r="BHO742" s="259"/>
      <c r="BHP742" s="394"/>
      <c r="BHQ742" s="394"/>
      <c r="BHR742" s="270"/>
      <c r="BHS742" s="263"/>
      <c r="BHT742" s="271"/>
      <c r="BHU742" s="271"/>
      <c r="BHV742" s="271"/>
      <c r="BHW742" s="271"/>
      <c r="BHX742" s="271"/>
      <c r="BHY742" s="395"/>
      <c r="BHZ742" s="259"/>
      <c r="BIA742" s="259"/>
      <c r="BIB742" s="394"/>
      <c r="BIC742" s="394"/>
      <c r="BID742" s="270"/>
      <c r="BIE742" s="263"/>
      <c r="BIF742" s="271"/>
      <c r="BIG742" s="271"/>
      <c r="BIH742" s="271"/>
      <c r="BII742" s="271"/>
      <c r="BIJ742" s="271"/>
      <c r="BIK742" s="395"/>
      <c r="BIL742" s="259"/>
      <c r="BIM742" s="259"/>
      <c r="BIN742" s="394"/>
      <c r="BIO742" s="394"/>
      <c r="BIP742" s="270"/>
      <c r="BIQ742" s="263"/>
      <c r="BIR742" s="271"/>
      <c r="BIS742" s="271"/>
      <c r="BIT742" s="271"/>
      <c r="BIU742" s="271"/>
      <c r="BIV742" s="271"/>
      <c r="BIW742" s="395"/>
      <c r="BIX742" s="259"/>
      <c r="BIY742" s="259"/>
      <c r="BIZ742" s="394"/>
      <c r="BJA742" s="394"/>
      <c r="BJB742" s="270"/>
      <c r="BJC742" s="263"/>
      <c r="BJD742" s="271"/>
      <c r="BJE742" s="271"/>
      <c r="BJF742" s="271"/>
      <c r="BJG742" s="271"/>
      <c r="BJH742" s="271"/>
      <c r="BJI742" s="395"/>
      <c r="BJJ742" s="259"/>
      <c r="BJK742" s="259"/>
      <c r="BJL742" s="394"/>
      <c r="BJM742" s="394"/>
      <c r="BJN742" s="270"/>
      <c r="BJO742" s="263"/>
      <c r="BJP742" s="271"/>
      <c r="BJQ742" s="271"/>
      <c r="BJR742" s="271"/>
      <c r="BJS742" s="271"/>
      <c r="BJT742" s="271"/>
      <c r="BJU742" s="395"/>
      <c r="BJV742" s="259"/>
      <c r="BJW742" s="259"/>
      <c r="BJX742" s="394"/>
      <c r="BJY742" s="394"/>
      <c r="BJZ742" s="270"/>
      <c r="BKA742" s="263"/>
      <c r="BKB742" s="271"/>
      <c r="BKC742" s="271"/>
      <c r="BKD742" s="271"/>
      <c r="BKE742" s="271"/>
      <c r="BKF742" s="271"/>
      <c r="BKG742" s="395"/>
      <c r="BKH742" s="259"/>
      <c r="BKI742" s="259"/>
      <c r="BKJ742" s="394"/>
      <c r="BKK742" s="394"/>
      <c r="BKL742" s="270"/>
      <c r="BKM742" s="263"/>
      <c r="BKN742" s="271"/>
      <c r="BKO742" s="271"/>
      <c r="BKP742" s="271"/>
      <c r="BKQ742" s="271"/>
      <c r="BKR742" s="271"/>
      <c r="BKS742" s="395"/>
      <c r="BKT742" s="259"/>
      <c r="BKU742" s="259"/>
      <c r="BKV742" s="394"/>
      <c r="BKW742" s="394"/>
      <c r="BKX742" s="270"/>
      <c r="BKY742" s="263"/>
      <c r="BKZ742" s="271"/>
      <c r="BLA742" s="271"/>
      <c r="BLB742" s="271"/>
      <c r="BLC742" s="271"/>
      <c r="BLD742" s="271"/>
      <c r="BLE742" s="395"/>
      <c r="BLF742" s="259"/>
      <c r="BLG742" s="259"/>
      <c r="BLH742" s="394"/>
      <c r="BLI742" s="394"/>
      <c r="BLJ742" s="270"/>
      <c r="BLK742" s="263"/>
      <c r="BLL742" s="271"/>
      <c r="BLM742" s="271"/>
      <c r="BLN742" s="271"/>
      <c r="BLO742" s="271"/>
      <c r="BLP742" s="271"/>
      <c r="BLQ742" s="395"/>
      <c r="BLR742" s="259"/>
      <c r="BLS742" s="259"/>
      <c r="BLT742" s="394"/>
      <c r="BLU742" s="394"/>
      <c r="BLV742" s="270"/>
      <c r="BLW742" s="263"/>
      <c r="BLX742" s="271"/>
      <c r="BLY742" s="271"/>
      <c r="BLZ742" s="271"/>
      <c r="BMA742" s="271"/>
      <c r="BMB742" s="271"/>
      <c r="BMC742" s="395"/>
      <c r="BMD742" s="259"/>
      <c r="BME742" s="259"/>
      <c r="BMF742" s="394"/>
      <c r="BMG742" s="394"/>
      <c r="BMH742" s="270"/>
      <c r="BMI742" s="263"/>
      <c r="BMJ742" s="271"/>
      <c r="BMK742" s="271"/>
      <c r="BML742" s="271"/>
      <c r="BMM742" s="271"/>
      <c r="BMN742" s="271"/>
      <c r="BMO742" s="395"/>
      <c r="BMP742" s="259"/>
      <c r="BMQ742" s="259"/>
      <c r="BMR742" s="394"/>
      <c r="BMS742" s="394"/>
      <c r="BMT742" s="270"/>
      <c r="BMU742" s="263"/>
      <c r="BMV742" s="271"/>
      <c r="BMW742" s="271"/>
      <c r="BMX742" s="271"/>
      <c r="BMY742" s="271"/>
      <c r="BMZ742" s="271"/>
      <c r="BNA742" s="395"/>
      <c r="BNB742" s="259"/>
      <c r="BNC742" s="259"/>
      <c r="BND742" s="394"/>
      <c r="BNE742" s="394"/>
      <c r="BNF742" s="270"/>
      <c r="BNG742" s="263"/>
      <c r="BNH742" s="271"/>
      <c r="BNI742" s="271"/>
      <c r="BNJ742" s="271"/>
      <c r="BNK742" s="271"/>
      <c r="BNL742" s="271"/>
      <c r="BNM742" s="395"/>
      <c r="BNN742" s="259"/>
      <c r="BNO742" s="259"/>
      <c r="BNP742" s="394"/>
      <c r="BNQ742" s="394"/>
      <c r="BNR742" s="270"/>
      <c r="BNS742" s="263"/>
      <c r="BNT742" s="271"/>
      <c r="BNU742" s="271"/>
      <c r="BNV742" s="271"/>
      <c r="BNW742" s="271"/>
      <c r="BNX742" s="271"/>
      <c r="BNY742" s="395"/>
      <c r="BNZ742" s="259"/>
      <c r="BOA742" s="259"/>
      <c r="BOB742" s="394"/>
      <c r="BOC742" s="394"/>
      <c r="BOD742" s="270"/>
      <c r="BOE742" s="263"/>
      <c r="BOF742" s="271"/>
      <c r="BOG742" s="271"/>
      <c r="BOH742" s="271"/>
      <c r="BOI742" s="271"/>
      <c r="BOJ742" s="271"/>
      <c r="BOK742" s="395"/>
      <c r="BOL742" s="259"/>
      <c r="BOM742" s="259"/>
      <c r="BON742" s="394"/>
      <c r="BOO742" s="394"/>
      <c r="BOP742" s="270"/>
      <c r="BOQ742" s="263"/>
      <c r="BOR742" s="271"/>
      <c r="BOS742" s="271"/>
      <c r="BOT742" s="271"/>
      <c r="BOU742" s="271"/>
      <c r="BOV742" s="271"/>
      <c r="BOW742" s="395"/>
      <c r="BOX742" s="259"/>
      <c r="BOY742" s="259"/>
      <c r="BOZ742" s="394"/>
      <c r="BPA742" s="394"/>
      <c r="BPB742" s="270"/>
      <c r="BPC742" s="263"/>
      <c r="BPD742" s="271"/>
      <c r="BPE742" s="271"/>
      <c r="BPF742" s="271"/>
      <c r="BPG742" s="271"/>
      <c r="BPH742" s="271"/>
      <c r="BPI742" s="395"/>
      <c r="BPJ742" s="259"/>
      <c r="BPK742" s="259"/>
      <c r="BPL742" s="394"/>
      <c r="BPM742" s="394"/>
      <c r="BPN742" s="270"/>
      <c r="BPO742" s="263"/>
      <c r="BPP742" s="271"/>
      <c r="BPQ742" s="271"/>
      <c r="BPR742" s="271"/>
      <c r="BPS742" s="271"/>
      <c r="BPT742" s="271"/>
      <c r="BPU742" s="395"/>
      <c r="BPV742" s="259"/>
      <c r="BPW742" s="259"/>
      <c r="BPX742" s="394"/>
      <c r="BPY742" s="394"/>
      <c r="BPZ742" s="270"/>
      <c r="BQA742" s="263"/>
      <c r="BQB742" s="271"/>
      <c r="BQC742" s="271"/>
      <c r="BQD742" s="271"/>
      <c r="BQE742" s="271"/>
      <c r="BQF742" s="271"/>
      <c r="BQG742" s="395"/>
      <c r="BQH742" s="259"/>
      <c r="BQI742" s="259"/>
      <c r="BQJ742" s="394"/>
      <c r="BQK742" s="394"/>
      <c r="BQL742" s="270"/>
      <c r="BQM742" s="263"/>
      <c r="BQN742" s="271"/>
      <c r="BQO742" s="271"/>
      <c r="BQP742" s="271"/>
      <c r="BQQ742" s="271"/>
      <c r="BQR742" s="271"/>
      <c r="BQS742" s="395"/>
      <c r="BQT742" s="259"/>
      <c r="BQU742" s="259"/>
      <c r="BQV742" s="394"/>
      <c r="BQW742" s="394"/>
      <c r="BQX742" s="270"/>
      <c r="BQY742" s="263"/>
      <c r="BQZ742" s="271"/>
      <c r="BRA742" s="271"/>
      <c r="BRB742" s="271"/>
      <c r="BRC742" s="271"/>
      <c r="BRD742" s="271"/>
      <c r="BRE742" s="395"/>
      <c r="BRF742" s="259"/>
      <c r="BRG742" s="259"/>
      <c r="BRH742" s="394"/>
      <c r="BRI742" s="394"/>
      <c r="BRJ742" s="270"/>
      <c r="BRK742" s="263"/>
      <c r="BRL742" s="271"/>
      <c r="BRM742" s="271"/>
      <c r="BRN742" s="271"/>
      <c r="BRO742" s="271"/>
      <c r="BRP742" s="271"/>
      <c r="BRQ742" s="395"/>
      <c r="BRR742" s="259"/>
      <c r="BRS742" s="259"/>
      <c r="BRT742" s="394"/>
      <c r="BRU742" s="394"/>
      <c r="BRV742" s="270"/>
      <c r="BRW742" s="263"/>
      <c r="BRX742" s="271"/>
      <c r="BRY742" s="271"/>
      <c r="BRZ742" s="271"/>
      <c r="BSA742" s="271"/>
      <c r="BSB742" s="271"/>
      <c r="BSC742" s="395"/>
      <c r="BSD742" s="259"/>
      <c r="BSE742" s="259"/>
      <c r="BSF742" s="394"/>
      <c r="BSG742" s="394"/>
      <c r="BSH742" s="270"/>
      <c r="BSI742" s="263"/>
      <c r="BSJ742" s="271"/>
      <c r="BSK742" s="271"/>
      <c r="BSL742" s="271"/>
      <c r="BSM742" s="271"/>
      <c r="BSN742" s="271"/>
      <c r="BSO742" s="395"/>
      <c r="BSP742" s="259"/>
      <c r="BSQ742" s="259"/>
      <c r="BSR742" s="394"/>
      <c r="BSS742" s="394"/>
      <c r="BST742" s="270"/>
      <c r="BSU742" s="263"/>
      <c r="BSV742" s="271"/>
      <c r="BSW742" s="271"/>
      <c r="BSX742" s="271"/>
      <c r="BSY742" s="271"/>
      <c r="BSZ742" s="271"/>
      <c r="BTA742" s="395"/>
      <c r="BTB742" s="259"/>
      <c r="BTC742" s="259"/>
      <c r="BTD742" s="394"/>
      <c r="BTE742" s="394"/>
      <c r="BTF742" s="270"/>
      <c r="BTG742" s="263"/>
      <c r="BTH742" s="271"/>
      <c r="BTI742" s="271"/>
      <c r="BTJ742" s="271"/>
      <c r="BTK742" s="271"/>
      <c r="BTL742" s="271"/>
      <c r="BTM742" s="395"/>
      <c r="BTN742" s="259"/>
      <c r="BTO742" s="259"/>
      <c r="BTP742" s="394"/>
      <c r="BTQ742" s="394"/>
      <c r="BTR742" s="270"/>
      <c r="BTS742" s="263"/>
      <c r="BTT742" s="271"/>
      <c r="BTU742" s="271"/>
      <c r="BTV742" s="271"/>
      <c r="BTW742" s="271"/>
      <c r="BTX742" s="271"/>
      <c r="BTY742" s="395"/>
      <c r="BTZ742" s="259"/>
      <c r="BUA742" s="259"/>
      <c r="BUB742" s="394"/>
      <c r="BUC742" s="394"/>
      <c r="BUD742" s="270"/>
      <c r="BUE742" s="263"/>
      <c r="BUF742" s="271"/>
      <c r="BUG742" s="271"/>
      <c r="BUH742" s="271"/>
      <c r="BUI742" s="271"/>
      <c r="BUJ742" s="271"/>
      <c r="BUK742" s="395"/>
      <c r="BUL742" s="259"/>
      <c r="BUM742" s="259"/>
      <c r="BUN742" s="394"/>
      <c r="BUO742" s="394"/>
      <c r="BUP742" s="270"/>
      <c r="BUQ742" s="263"/>
      <c r="BUR742" s="271"/>
      <c r="BUS742" s="271"/>
      <c r="BUT742" s="271"/>
      <c r="BUU742" s="271"/>
      <c r="BUV742" s="271"/>
      <c r="BUW742" s="395"/>
      <c r="BUX742" s="259"/>
      <c r="BUY742" s="259"/>
      <c r="BUZ742" s="394"/>
      <c r="BVA742" s="394"/>
      <c r="BVB742" s="270"/>
      <c r="BVC742" s="263"/>
      <c r="BVD742" s="271"/>
      <c r="BVE742" s="271"/>
      <c r="BVF742" s="271"/>
      <c r="BVG742" s="271"/>
      <c r="BVH742" s="271"/>
      <c r="BVI742" s="395"/>
      <c r="BVJ742" s="259"/>
      <c r="BVK742" s="259"/>
      <c r="BVL742" s="394"/>
      <c r="BVM742" s="394"/>
      <c r="BVN742" s="270"/>
      <c r="BVO742" s="263"/>
      <c r="BVP742" s="271"/>
      <c r="BVQ742" s="271"/>
      <c r="BVR742" s="271"/>
      <c r="BVS742" s="271"/>
      <c r="BVT742" s="271"/>
      <c r="BVU742" s="395"/>
      <c r="BVV742" s="259"/>
      <c r="BVW742" s="259"/>
      <c r="BVX742" s="394"/>
      <c r="BVY742" s="394"/>
      <c r="BVZ742" s="270"/>
      <c r="BWA742" s="263"/>
      <c r="BWB742" s="271"/>
      <c r="BWC742" s="271"/>
      <c r="BWD742" s="271"/>
      <c r="BWE742" s="271"/>
      <c r="BWF742" s="271"/>
      <c r="BWG742" s="395"/>
      <c r="BWH742" s="259"/>
      <c r="BWI742" s="259"/>
      <c r="BWJ742" s="394"/>
      <c r="BWK742" s="394"/>
      <c r="BWL742" s="270"/>
      <c r="BWM742" s="263"/>
      <c r="BWN742" s="271"/>
      <c r="BWO742" s="271"/>
      <c r="BWP742" s="271"/>
      <c r="BWQ742" s="271"/>
      <c r="BWR742" s="271"/>
      <c r="BWS742" s="395"/>
      <c r="BWT742" s="259"/>
      <c r="BWU742" s="259"/>
      <c r="BWV742" s="394"/>
      <c r="BWW742" s="394"/>
      <c r="BWX742" s="270"/>
      <c r="BWY742" s="263"/>
      <c r="BWZ742" s="271"/>
      <c r="BXA742" s="271"/>
      <c r="BXB742" s="271"/>
      <c r="BXC742" s="271"/>
      <c r="BXD742" s="271"/>
      <c r="BXE742" s="395"/>
      <c r="BXF742" s="259"/>
      <c r="BXG742" s="259"/>
      <c r="BXH742" s="394"/>
      <c r="BXI742" s="394"/>
      <c r="BXJ742" s="270"/>
      <c r="BXK742" s="263"/>
      <c r="BXL742" s="271"/>
      <c r="BXM742" s="271"/>
      <c r="BXN742" s="271"/>
      <c r="BXO742" s="271"/>
      <c r="BXP742" s="271"/>
      <c r="BXQ742" s="395"/>
      <c r="BXR742" s="259"/>
      <c r="BXS742" s="259"/>
      <c r="BXT742" s="394"/>
      <c r="BXU742" s="394"/>
      <c r="BXV742" s="270"/>
      <c r="BXW742" s="263"/>
      <c r="BXX742" s="271"/>
      <c r="BXY742" s="271"/>
      <c r="BXZ742" s="271"/>
      <c r="BYA742" s="271"/>
      <c r="BYB742" s="271"/>
      <c r="BYC742" s="395"/>
      <c r="BYD742" s="259"/>
      <c r="BYE742" s="259"/>
      <c r="BYF742" s="394"/>
      <c r="BYG742" s="394"/>
      <c r="BYH742" s="270"/>
      <c r="BYI742" s="263"/>
      <c r="BYJ742" s="271"/>
      <c r="BYK742" s="271"/>
      <c r="BYL742" s="271"/>
      <c r="BYM742" s="271"/>
      <c r="BYN742" s="271"/>
      <c r="BYO742" s="395"/>
      <c r="BYP742" s="259"/>
      <c r="BYQ742" s="259"/>
      <c r="BYR742" s="394"/>
      <c r="BYS742" s="394"/>
      <c r="BYT742" s="270"/>
      <c r="BYU742" s="263"/>
      <c r="BYV742" s="271"/>
      <c r="BYW742" s="271"/>
      <c r="BYX742" s="271"/>
      <c r="BYY742" s="271"/>
      <c r="BYZ742" s="271"/>
      <c r="BZA742" s="395"/>
      <c r="BZB742" s="259"/>
      <c r="BZC742" s="259"/>
      <c r="BZD742" s="394"/>
      <c r="BZE742" s="394"/>
      <c r="BZF742" s="270"/>
      <c r="BZG742" s="263"/>
      <c r="BZH742" s="271"/>
      <c r="BZI742" s="271"/>
      <c r="BZJ742" s="271"/>
      <c r="BZK742" s="271"/>
      <c r="BZL742" s="271"/>
      <c r="BZM742" s="395"/>
      <c r="BZN742" s="259"/>
      <c r="BZO742" s="259"/>
      <c r="BZP742" s="394"/>
      <c r="BZQ742" s="394"/>
      <c r="BZR742" s="270"/>
      <c r="BZS742" s="263"/>
      <c r="BZT742" s="271"/>
      <c r="BZU742" s="271"/>
      <c r="BZV742" s="271"/>
      <c r="BZW742" s="271"/>
      <c r="BZX742" s="271"/>
      <c r="BZY742" s="395"/>
      <c r="BZZ742" s="259"/>
      <c r="CAA742" s="259"/>
      <c r="CAB742" s="394"/>
      <c r="CAC742" s="394"/>
      <c r="CAD742" s="270"/>
      <c r="CAE742" s="263"/>
      <c r="CAF742" s="271"/>
      <c r="CAG742" s="271"/>
      <c r="CAH742" s="271"/>
      <c r="CAI742" s="271"/>
      <c r="CAJ742" s="271"/>
      <c r="CAK742" s="395"/>
      <c r="CAL742" s="259"/>
      <c r="CAM742" s="259"/>
      <c r="CAN742" s="394"/>
      <c r="CAO742" s="394"/>
      <c r="CAP742" s="270"/>
      <c r="CAQ742" s="263"/>
      <c r="CAR742" s="271"/>
      <c r="CAS742" s="271"/>
      <c r="CAT742" s="271"/>
      <c r="CAU742" s="271"/>
      <c r="CAV742" s="271"/>
      <c r="CAW742" s="395"/>
      <c r="CAX742" s="259"/>
      <c r="CAY742" s="259"/>
      <c r="CAZ742" s="394"/>
      <c r="CBA742" s="394"/>
      <c r="CBB742" s="270"/>
      <c r="CBC742" s="263"/>
      <c r="CBD742" s="271"/>
      <c r="CBE742" s="271"/>
      <c r="CBF742" s="271"/>
      <c r="CBG742" s="271"/>
      <c r="CBH742" s="271"/>
      <c r="CBI742" s="395"/>
      <c r="CBJ742" s="259"/>
      <c r="CBK742" s="259"/>
      <c r="CBL742" s="394"/>
      <c r="CBM742" s="394"/>
      <c r="CBN742" s="270"/>
      <c r="CBO742" s="263"/>
      <c r="CBP742" s="271"/>
      <c r="CBQ742" s="271"/>
      <c r="CBR742" s="271"/>
      <c r="CBS742" s="271"/>
      <c r="CBT742" s="271"/>
      <c r="CBU742" s="395"/>
      <c r="CBV742" s="259"/>
      <c r="CBW742" s="259"/>
      <c r="CBX742" s="394"/>
      <c r="CBY742" s="394"/>
      <c r="CBZ742" s="270"/>
      <c r="CCA742" s="263"/>
      <c r="CCB742" s="271"/>
      <c r="CCC742" s="271"/>
      <c r="CCD742" s="271"/>
      <c r="CCE742" s="271"/>
      <c r="CCF742" s="271"/>
      <c r="CCG742" s="395"/>
      <c r="CCH742" s="259"/>
      <c r="CCI742" s="259"/>
      <c r="CCJ742" s="394"/>
      <c r="CCK742" s="394"/>
      <c r="CCL742" s="270"/>
      <c r="CCM742" s="263"/>
      <c r="CCN742" s="271"/>
      <c r="CCO742" s="271"/>
      <c r="CCP742" s="271"/>
      <c r="CCQ742" s="271"/>
      <c r="CCR742" s="271"/>
      <c r="CCS742" s="395"/>
      <c r="CCT742" s="259"/>
      <c r="CCU742" s="259"/>
      <c r="CCV742" s="394"/>
      <c r="CCW742" s="394"/>
      <c r="CCX742" s="270"/>
      <c r="CCY742" s="263"/>
      <c r="CCZ742" s="271"/>
      <c r="CDA742" s="271"/>
      <c r="CDB742" s="271"/>
      <c r="CDC742" s="271"/>
      <c r="CDD742" s="271"/>
      <c r="CDE742" s="395"/>
      <c r="CDF742" s="259"/>
      <c r="CDG742" s="259"/>
      <c r="CDH742" s="394"/>
      <c r="CDI742" s="394"/>
      <c r="CDJ742" s="270"/>
      <c r="CDK742" s="263"/>
      <c r="CDL742" s="271"/>
      <c r="CDM742" s="271"/>
      <c r="CDN742" s="271"/>
      <c r="CDO742" s="271"/>
      <c r="CDP742" s="271"/>
      <c r="CDQ742" s="395"/>
      <c r="CDR742" s="259"/>
      <c r="CDS742" s="259"/>
      <c r="CDT742" s="394"/>
      <c r="CDU742" s="394"/>
      <c r="CDV742" s="270"/>
      <c r="CDW742" s="263"/>
      <c r="CDX742" s="271"/>
      <c r="CDY742" s="271"/>
      <c r="CDZ742" s="271"/>
      <c r="CEA742" s="271"/>
      <c r="CEB742" s="271"/>
      <c r="CEC742" s="395"/>
      <c r="CED742" s="259"/>
      <c r="CEE742" s="259"/>
      <c r="CEF742" s="394"/>
      <c r="CEG742" s="394"/>
      <c r="CEH742" s="270"/>
      <c r="CEI742" s="263"/>
      <c r="CEJ742" s="271"/>
      <c r="CEK742" s="271"/>
      <c r="CEL742" s="271"/>
      <c r="CEM742" s="271"/>
      <c r="CEN742" s="271"/>
      <c r="CEO742" s="395"/>
      <c r="CEP742" s="259"/>
      <c r="CEQ742" s="259"/>
      <c r="CER742" s="394"/>
      <c r="CES742" s="394"/>
      <c r="CET742" s="270"/>
      <c r="CEU742" s="263"/>
      <c r="CEV742" s="271"/>
      <c r="CEW742" s="271"/>
      <c r="CEX742" s="271"/>
      <c r="CEY742" s="271"/>
      <c r="CEZ742" s="271"/>
      <c r="CFA742" s="395"/>
      <c r="CFB742" s="259"/>
      <c r="CFC742" s="259"/>
      <c r="CFD742" s="394"/>
      <c r="CFE742" s="394"/>
      <c r="CFF742" s="270"/>
      <c r="CFG742" s="263"/>
      <c r="CFH742" s="271"/>
      <c r="CFI742" s="271"/>
      <c r="CFJ742" s="271"/>
      <c r="CFK742" s="271"/>
      <c r="CFL742" s="271"/>
      <c r="CFM742" s="395"/>
      <c r="CFN742" s="259"/>
      <c r="CFO742" s="259"/>
      <c r="CFP742" s="394"/>
      <c r="CFQ742" s="394"/>
      <c r="CFR742" s="270"/>
      <c r="CFS742" s="263"/>
      <c r="CFT742" s="271"/>
      <c r="CFU742" s="271"/>
      <c r="CFV742" s="271"/>
      <c r="CFW742" s="271"/>
      <c r="CFX742" s="271"/>
      <c r="CFY742" s="395"/>
      <c r="CFZ742" s="259"/>
      <c r="CGA742" s="259"/>
      <c r="CGB742" s="394"/>
      <c r="CGC742" s="394"/>
      <c r="CGD742" s="270"/>
      <c r="CGE742" s="263"/>
      <c r="CGF742" s="271"/>
      <c r="CGG742" s="271"/>
      <c r="CGH742" s="271"/>
      <c r="CGI742" s="271"/>
      <c r="CGJ742" s="271"/>
      <c r="CGK742" s="395"/>
      <c r="CGL742" s="259"/>
      <c r="CGM742" s="259"/>
      <c r="CGN742" s="394"/>
      <c r="CGO742" s="394"/>
      <c r="CGP742" s="270"/>
      <c r="CGQ742" s="263"/>
      <c r="CGR742" s="271"/>
      <c r="CGS742" s="271"/>
      <c r="CGT742" s="271"/>
      <c r="CGU742" s="271"/>
      <c r="CGV742" s="271"/>
      <c r="CGW742" s="395"/>
      <c r="CGX742" s="259"/>
      <c r="CGY742" s="259"/>
      <c r="CGZ742" s="394"/>
      <c r="CHA742" s="394"/>
      <c r="CHB742" s="270"/>
      <c r="CHC742" s="263"/>
      <c r="CHD742" s="271"/>
      <c r="CHE742" s="271"/>
      <c r="CHF742" s="271"/>
      <c r="CHG742" s="271"/>
      <c r="CHH742" s="271"/>
      <c r="CHI742" s="395"/>
      <c r="CHJ742" s="259"/>
      <c r="CHK742" s="259"/>
      <c r="CHL742" s="394"/>
      <c r="CHM742" s="394"/>
      <c r="CHN742" s="270"/>
      <c r="CHO742" s="263"/>
      <c r="CHP742" s="271"/>
      <c r="CHQ742" s="271"/>
      <c r="CHR742" s="271"/>
      <c r="CHS742" s="271"/>
      <c r="CHT742" s="271"/>
      <c r="CHU742" s="395"/>
      <c r="CHV742" s="259"/>
      <c r="CHW742" s="259"/>
      <c r="CHX742" s="394"/>
      <c r="CHY742" s="394"/>
      <c r="CHZ742" s="270"/>
      <c r="CIA742" s="263"/>
      <c r="CIB742" s="271"/>
      <c r="CIC742" s="271"/>
      <c r="CID742" s="271"/>
      <c r="CIE742" s="271"/>
      <c r="CIF742" s="271"/>
      <c r="CIG742" s="395"/>
      <c r="CIH742" s="259"/>
      <c r="CII742" s="259"/>
      <c r="CIJ742" s="394"/>
      <c r="CIK742" s="394"/>
      <c r="CIL742" s="270"/>
      <c r="CIM742" s="263"/>
      <c r="CIN742" s="271"/>
      <c r="CIO742" s="271"/>
      <c r="CIP742" s="271"/>
      <c r="CIQ742" s="271"/>
      <c r="CIR742" s="271"/>
      <c r="CIS742" s="395"/>
      <c r="CIT742" s="259"/>
      <c r="CIU742" s="259"/>
      <c r="CIV742" s="394"/>
      <c r="CIW742" s="394"/>
      <c r="CIX742" s="270"/>
      <c r="CIY742" s="263"/>
      <c r="CIZ742" s="271"/>
      <c r="CJA742" s="271"/>
      <c r="CJB742" s="271"/>
      <c r="CJC742" s="271"/>
      <c r="CJD742" s="271"/>
      <c r="CJE742" s="395"/>
      <c r="CJF742" s="259"/>
      <c r="CJG742" s="259"/>
      <c r="CJH742" s="394"/>
      <c r="CJI742" s="394"/>
      <c r="CJJ742" s="270"/>
      <c r="CJK742" s="263"/>
      <c r="CJL742" s="271"/>
      <c r="CJM742" s="271"/>
      <c r="CJN742" s="271"/>
      <c r="CJO742" s="271"/>
      <c r="CJP742" s="271"/>
      <c r="CJQ742" s="395"/>
      <c r="CJR742" s="259"/>
      <c r="CJS742" s="259"/>
      <c r="CJT742" s="394"/>
      <c r="CJU742" s="394"/>
      <c r="CJV742" s="270"/>
      <c r="CJW742" s="263"/>
      <c r="CJX742" s="271"/>
      <c r="CJY742" s="271"/>
      <c r="CJZ742" s="271"/>
      <c r="CKA742" s="271"/>
      <c r="CKB742" s="271"/>
      <c r="CKC742" s="395"/>
      <c r="CKD742" s="259"/>
      <c r="CKE742" s="259"/>
      <c r="CKF742" s="394"/>
      <c r="CKG742" s="394"/>
      <c r="CKH742" s="270"/>
      <c r="CKI742" s="263"/>
      <c r="CKJ742" s="271"/>
      <c r="CKK742" s="271"/>
      <c r="CKL742" s="271"/>
      <c r="CKM742" s="271"/>
      <c r="CKN742" s="271"/>
      <c r="CKO742" s="395"/>
      <c r="CKP742" s="259"/>
      <c r="CKQ742" s="259"/>
      <c r="CKR742" s="394"/>
      <c r="CKS742" s="394"/>
      <c r="CKT742" s="270"/>
      <c r="CKU742" s="263"/>
      <c r="CKV742" s="271"/>
      <c r="CKW742" s="271"/>
      <c r="CKX742" s="271"/>
      <c r="CKY742" s="271"/>
      <c r="CKZ742" s="271"/>
      <c r="CLA742" s="395"/>
      <c r="CLB742" s="259"/>
      <c r="CLC742" s="259"/>
      <c r="CLD742" s="394"/>
      <c r="CLE742" s="394"/>
      <c r="CLF742" s="270"/>
      <c r="CLG742" s="263"/>
      <c r="CLH742" s="271"/>
      <c r="CLI742" s="271"/>
      <c r="CLJ742" s="271"/>
      <c r="CLK742" s="271"/>
      <c r="CLL742" s="271"/>
      <c r="CLM742" s="395"/>
      <c r="CLN742" s="259"/>
      <c r="CLO742" s="259"/>
      <c r="CLP742" s="394"/>
      <c r="CLQ742" s="394"/>
      <c r="CLR742" s="270"/>
      <c r="CLS742" s="263"/>
      <c r="CLT742" s="271"/>
      <c r="CLU742" s="271"/>
      <c r="CLV742" s="271"/>
      <c r="CLW742" s="271"/>
      <c r="CLX742" s="271"/>
      <c r="CLY742" s="395"/>
      <c r="CLZ742" s="259"/>
      <c r="CMA742" s="259"/>
      <c r="CMB742" s="394"/>
      <c r="CMC742" s="394"/>
      <c r="CMD742" s="270"/>
      <c r="CME742" s="263"/>
      <c r="CMF742" s="271"/>
      <c r="CMG742" s="271"/>
      <c r="CMH742" s="271"/>
      <c r="CMI742" s="271"/>
      <c r="CMJ742" s="271"/>
      <c r="CMK742" s="395"/>
      <c r="CML742" s="259"/>
      <c r="CMM742" s="259"/>
      <c r="CMN742" s="394"/>
      <c r="CMO742" s="394"/>
      <c r="CMP742" s="270"/>
      <c r="CMQ742" s="263"/>
      <c r="CMR742" s="271"/>
      <c r="CMS742" s="271"/>
      <c r="CMT742" s="271"/>
      <c r="CMU742" s="271"/>
      <c r="CMV742" s="271"/>
      <c r="CMW742" s="395"/>
      <c r="CMX742" s="259"/>
      <c r="CMY742" s="259"/>
      <c r="CMZ742" s="394"/>
      <c r="CNA742" s="394"/>
      <c r="CNB742" s="270"/>
      <c r="CNC742" s="263"/>
      <c r="CND742" s="271"/>
      <c r="CNE742" s="271"/>
      <c r="CNF742" s="271"/>
      <c r="CNG742" s="271"/>
      <c r="CNH742" s="271"/>
      <c r="CNI742" s="395"/>
      <c r="CNJ742" s="259"/>
      <c r="CNK742" s="259"/>
      <c r="CNL742" s="394"/>
      <c r="CNM742" s="394"/>
      <c r="CNN742" s="270"/>
      <c r="CNO742" s="263"/>
      <c r="CNP742" s="271"/>
      <c r="CNQ742" s="271"/>
      <c r="CNR742" s="271"/>
      <c r="CNS742" s="271"/>
      <c r="CNT742" s="271"/>
      <c r="CNU742" s="395"/>
      <c r="CNV742" s="259"/>
      <c r="CNW742" s="259"/>
      <c r="CNX742" s="394"/>
      <c r="CNY742" s="394"/>
      <c r="CNZ742" s="270"/>
      <c r="COA742" s="263"/>
      <c r="COB742" s="271"/>
      <c r="COC742" s="271"/>
      <c r="COD742" s="271"/>
      <c r="COE742" s="271"/>
      <c r="COF742" s="271"/>
      <c r="COG742" s="395"/>
      <c r="COH742" s="259"/>
      <c r="COI742" s="259"/>
      <c r="COJ742" s="394"/>
      <c r="COK742" s="394"/>
      <c r="COL742" s="270"/>
      <c r="COM742" s="263"/>
      <c r="CON742" s="271"/>
      <c r="COO742" s="271"/>
      <c r="COP742" s="271"/>
      <c r="COQ742" s="271"/>
      <c r="COR742" s="271"/>
      <c r="COS742" s="395"/>
      <c r="COT742" s="259"/>
      <c r="COU742" s="259"/>
      <c r="COV742" s="394"/>
      <c r="COW742" s="394"/>
      <c r="COX742" s="270"/>
      <c r="COY742" s="263"/>
      <c r="COZ742" s="271"/>
      <c r="CPA742" s="271"/>
      <c r="CPB742" s="271"/>
      <c r="CPC742" s="271"/>
      <c r="CPD742" s="271"/>
      <c r="CPE742" s="395"/>
      <c r="CPF742" s="259"/>
      <c r="CPG742" s="259"/>
      <c r="CPH742" s="394"/>
      <c r="CPI742" s="394"/>
      <c r="CPJ742" s="270"/>
      <c r="CPK742" s="263"/>
      <c r="CPL742" s="271"/>
      <c r="CPM742" s="271"/>
      <c r="CPN742" s="271"/>
      <c r="CPO742" s="271"/>
      <c r="CPP742" s="271"/>
      <c r="CPQ742" s="395"/>
      <c r="CPR742" s="259"/>
      <c r="CPS742" s="259"/>
      <c r="CPT742" s="394"/>
      <c r="CPU742" s="394"/>
      <c r="CPV742" s="270"/>
      <c r="CPW742" s="263"/>
      <c r="CPX742" s="271"/>
      <c r="CPY742" s="271"/>
      <c r="CPZ742" s="271"/>
      <c r="CQA742" s="271"/>
      <c r="CQB742" s="271"/>
      <c r="CQC742" s="395"/>
      <c r="CQD742" s="259"/>
      <c r="CQE742" s="259"/>
      <c r="CQF742" s="394"/>
      <c r="CQG742" s="394"/>
      <c r="CQH742" s="270"/>
      <c r="CQI742" s="263"/>
      <c r="CQJ742" s="271"/>
      <c r="CQK742" s="271"/>
      <c r="CQL742" s="271"/>
      <c r="CQM742" s="271"/>
      <c r="CQN742" s="271"/>
      <c r="CQO742" s="395"/>
      <c r="CQP742" s="259"/>
      <c r="CQQ742" s="259"/>
      <c r="CQR742" s="394"/>
      <c r="CQS742" s="394"/>
      <c r="CQT742" s="270"/>
      <c r="CQU742" s="263"/>
      <c r="CQV742" s="271"/>
      <c r="CQW742" s="271"/>
      <c r="CQX742" s="271"/>
      <c r="CQY742" s="271"/>
      <c r="CQZ742" s="271"/>
      <c r="CRA742" s="395"/>
      <c r="CRB742" s="259"/>
      <c r="CRC742" s="259"/>
      <c r="CRD742" s="394"/>
      <c r="CRE742" s="394"/>
      <c r="CRF742" s="270"/>
      <c r="CRG742" s="263"/>
      <c r="CRH742" s="271"/>
      <c r="CRI742" s="271"/>
      <c r="CRJ742" s="271"/>
      <c r="CRK742" s="271"/>
      <c r="CRL742" s="271"/>
      <c r="CRM742" s="395"/>
      <c r="CRN742" s="259"/>
      <c r="CRO742" s="259"/>
      <c r="CRP742" s="394"/>
      <c r="CRQ742" s="394"/>
      <c r="CRR742" s="270"/>
      <c r="CRS742" s="263"/>
      <c r="CRT742" s="271"/>
      <c r="CRU742" s="271"/>
      <c r="CRV742" s="271"/>
      <c r="CRW742" s="271"/>
      <c r="CRX742" s="271"/>
      <c r="CRY742" s="395"/>
      <c r="CRZ742" s="259"/>
      <c r="CSA742" s="259"/>
      <c r="CSB742" s="394"/>
      <c r="CSC742" s="394"/>
      <c r="CSD742" s="270"/>
      <c r="CSE742" s="263"/>
      <c r="CSF742" s="271"/>
      <c r="CSG742" s="271"/>
      <c r="CSH742" s="271"/>
      <c r="CSI742" s="271"/>
      <c r="CSJ742" s="271"/>
      <c r="CSK742" s="395"/>
      <c r="CSL742" s="259"/>
      <c r="CSM742" s="259"/>
      <c r="CSN742" s="394"/>
      <c r="CSO742" s="394"/>
      <c r="CSP742" s="270"/>
      <c r="CSQ742" s="263"/>
      <c r="CSR742" s="271"/>
      <c r="CSS742" s="271"/>
      <c r="CST742" s="271"/>
      <c r="CSU742" s="271"/>
      <c r="CSV742" s="271"/>
      <c r="CSW742" s="395"/>
      <c r="CSX742" s="259"/>
      <c r="CSY742" s="259"/>
      <c r="CSZ742" s="394"/>
      <c r="CTA742" s="394"/>
      <c r="CTB742" s="270"/>
      <c r="CTC742" s="263"/>
      <c r="CTD742" s="271"/>
      <c r="CTE742" s="271"/>
      <c r="CTF742" s="271"/>
      <c r="CTG742" s="271"/>
      <c r="CTH742" s="271"/>
      <c r="CTI742" s="395"/>
      <c r="CTJ742" s="259"/>
      <c r="CTK742" s="259"/>
      <c r="CTL742" s="394"/>
      <c r="CTM742" s="394"/>
      <c r="CTN742" s="270"/>
      <c r="CTO742" s="263"/>
      <c r="CTP742" s="271"/>
      <c r="CTQ742" s="271"/>
      <c r="CTR742" s="271"/>
      <c r="CTS742" s="271"/>
      <c r="CTT742" s="271"/>
      <c r="CTU742" s="395"/>
      <c r="CTV742" s="259"/>
      <c r="CTW742" s="259"/>
      <c r="CTX742" s="394"/>
      <c r="CTY742" s="394"/>
      <c r="CTZ742" s="270"/>
      <c r="CUA742" s="263"/>
      <c r="CUB742" s="271"/>
      <c r="CUC742" s="271"/>
      <c r="CUD742" s="271"/>
      <c r="CUE742" s="271"/>
      <c r="CUF742" s="271"/>
      <c r="CUG742" s="395"/>
      <c r="CUH742" s="259"/>
      <c r="CUI742" s="259"/>
      <c r="CUJ742" s="394"/>
      <c r="CUK742" s="394"/>
      <c r="CUL742" s="270"/>
      <c r="CUM742" s="263"/>
      <c r="CUN742" s="271"/>
      <c r="CUO742" s="271"/>
      <c r="CUP742" s="271"/>
      <c r="CUQ742" s="271"/>
      <c r="CUR742" s="271"/>
      <c r="CUS742" s="395"/>
      <c r="CUT742" s="259"/>
      <c r="CUU742" s="259"/>
      <c r="CUV742" s="394"/>
      <c r="CUW742" s="394"/>
      <c r="CUX742" s="270"/>
      <c r="CUY742" s="263"/>
      <c r="CUZ742" s="271"/>
      <c r="CVA742" s="271"/>
      <c r="CVB742" s="271"/>
      <c r="CVC742" s="271"/>
      <c r="CVD742" s="271"/>
      <c r="CVE742" s="395"/>
      <c r="CVF742" s="259"/>
      <c r="CVG742" s="259"/>
      <c r="CVH742" s="394"/>
      <c r="CVI742" s="394"/>
      <c r="CVJ742" s="270"/>
      <c r="CVK742" s="263"/>
      <c r="CVL742" s="271"/>
      <c r="CVM742" s="271"/>
      <c r="CVN742" s="271"/>
      <c r="CVO742" s="271"/>
      <c r="CVP742" s="271"/>
      <c r="CVQ742" s="395"/>
      <c r="CVR742" s="259"/>
      <c r="CVS742" s="259"/>
      <c r="CVT742" s="394"/>
      <c r="CVU742" s="394"/>
      <c r="CVV742" s="270"/>
      <c r="CVW742" s="263"/>
      <c r="CVX742" s="271"/>
      <c r="CVY742" s="271"/>
      <c r="CVZ742" s="271"/>
      <c r="CWA742" s="271"/>
      <c r="CWB742" s="271"/>
      <c r="CWC742" s="395"/>
      <c r="CWD742" s="259"/>
      <c r="CWE742" s="259"/>
      <c r="CWF742" s="394"/>
      <c r="CWG742" s="394"/>
      <c r="CWH742" s="270"/>
      <c r="CWI742" s="263"/>
      <c r="CWJ742" s="271"/>
      <c r="CWK742" s="271"/>
      <c r="CWL742" s="271"/>
      <c r="CWM742" s="271"/>
      <c r="CWN742" s="271"/>
      <c r="CWO742" s="395"/>
      <c r="CWP742" s="259"/>
      <c r="CWQ742" s="259"/>
      <c r="CWR742" s="394"/>
      <c r="CWS742" s="394"/>
      <c r="CWT742" s="270"/>
      <c r="CWU742" s="263"/>
      <c r="CWV742" s="271"/>
      <c r="CWW742" s="271"/>
      <c r="CWX742" s="271"/>
      <c r="CWY742" s="271"/>
      <c r="CWZ742" s="271"/>
      <c r="CXA742" s="395"/>
      <c r="CXB742" s="259"/>
      <c r="CXC742" s="259"/>
      <c r="CXD742" s="394"/>
      <c r="CXE742" s="394"/>
      <c r="CXF742" s="270"/>
      <c r="CXG742" s="263"/>
      <c r="CXH742" s="271"/>
      <c r="CXI742" s="271"/>
      <c r="CXJ742" s="271"/>
      <c r="CXK742" s="271"/>
      <c r="CXL742" s="271"/>
      <c r="CXM742" s="395"/>
      <c r="CXN742" s="259"/>
      <c r="CXO742" s="259"/>
      <c r="CXP742" s="394"/>
      <c r="CXQ742" s="394"/>
      <c r="CXR742" s="270"/>
      <c r="CXS742" s="263"/>
      <c r="CXT742" s="271"/>
      <c r="CXU742" s="271"/>
      <c r="CXV742" s="271"/>
      <c r="CXW742" s="271"/>
      <c r="CXX742" s="271"/>
      <c r="CXY742" s="395"/>
      <c r="CXZ742" s="259"/>
      <c r="CYA742" s="259"/>
      <c r="CYB742" s="394"/>
      <c r="CYC742" s="394"/>
      <c r="CYD742" s="270"/>
      <c r="CYE742" s="263"/>
      <c r="CYF742" s="271"/>
      <c r="CYG742" s="271"/>
      <c r="CYH742" s="271"/>
      <c r="CYI742" s="271"/>
      <c r="CYJ742" s="271"/>
      <c r="CYK742" s="395"/>
      <c r="CYL742" s="259"/>
      <c r="CYM742" s="259"/>
      <c r="CYN742" s="394"/>
      <c r="CYO742" s="394"/>
      <c r="CYP742" s="270"/>
      <c r="CYQ742" s="263"/>
      <c r="CYR742" s="271"/>
      <c r="CYS742" s="271"/>
      <c r="CYT742" s="271"/>
      <c r="CYU742" s="271"/>
      <c r="CYV742" s="271"/>
      <c r="CYW742" s="395"/>
      <c r="CYX742" s="259"/>
      <c r="CYY742" s="259"/>
      <c r="CYZ742" s="394"/>
      <c r="CZA742" s="394"/>
      <c r="CZB742" s="270"/>
      <c r="CZC742" s="263"/>
      <c r="CZD742" s="271"/>
      <c r="CZE742" s="271"/>
      <c r="CZF742" s="271"/>
      <c r="CZG742" s="271"/>
      <c r="CZH742" s="271"/>
      <c r="CZI742" s="395"/>
      <c r="CZJ742" s="259"/>
      <c r="CZK742" s="259"/>
      <c r="CZL742" s="394"/>
      <c r="CZM742" s="394"/>
      <c r="CZN742" s="270"/>
      <c r="CZO742" s="263"/>
      <c r="CZP742" s="271"/>
      <c r="CZQ742" s="271"/>
      <c r="CZR742" s="271"/>
      <c r="CZS742" s="271"/>
      <c r="CZT742" s="271"/>
      <c r="CZU742" s="395"/>
      <c r="CZV742" s="259"/>
      <c r="CZW742" s="259"/>
      <c r="CZX742" s="394"/>
      <c r="CZY742" s="394"/>
      <c r="CZZ742" s="270"/>
      <c r="DAA742" s="263"/>
      <c r="DAB742" s="271"/>
      <c r="DAC742" s="271"/>
      <c r="DAD742" s="271"/>
      <c r="DAE742" s="271"/>
      <c r="DAF742" s="271"/>
      <c r="DAG742" s="395"/>
      <c r="DAH742" s="259"/>
      <c r="DAI742" s="259"/>
      <c r="DAJ742" s="394"/>
      <c r="DAK742" s="394"/>
      <c r="DAL742" s="270"/>
      <c r="DAM742" s="263"/>
      <c r="DAN742" s="271"/>
      <c r="DAO742" s="271"/>
      <c r="DAP742" s="271"/>
      <c r="DAQ742" s="271"/>
      <c r="DAR742" s="271"/>
      <c r="DAS742" s="395"/>
      <c r="DAT742" s="259"/>
      <c r="DAU742" s="259"/>
      <c r="DAV742" s="394"/>
      <c r="DAW742" s="394"/>
      <c r="DAX742" s="270"/>
      <c r="DAY742" s="263"/>
      <c r="DAZ742" s="271"/>
      <c r="DBA742" s="271"/>
      <c r="DBB742" s="271"/>
      <c r="DBC742" s="271"/>
      <c r="DBD742" s="271"/>
      <c r="DBE742" s="395"/>
      <c r="DBF742" s="259"/>
      <c r="DBG742" s="259"/>
      <c r="DBH742" s="394"/>
      <c r="DBI742" s="394"/>
      <c r="DBJ742" s="270"/>
      <c r="DBK742" s="263"/>
      <c r="DBL742" s="271"/>
      <c r="DBM742" s="271"/>
      <c r="DBN742" s="271"/>
      <c r="DBO742" s="271"/>
      <c r="DBP742" s="271"/>
      <c r="DBQ742" s="395"/>
      <c r="DBR742" s="259"/>
      <c r="DBS742" s="259"/>
      <c r="DBT742" s="394"/>
      <c r="DBU742" s="394"/>
      <c r="DBV742" s="270"/>
      <c r="DBW742" s="263"/>
      <c r="DBX742" s="271"/>
      <c r="DBY742" s="271"/>
      <c r="DBZ742" s="271"/>
      <c r="DCA742" s="271"/>
      <c r="DCB742" s="271"/>
      <c r="DCC742" s="395"/>
      <c r="DCD742" s="259"/>
      <c r="DCE742" s="259"/>
      <c r="DCF742" s="394"/>
      <c r="DCG742" s="394"/>
      <c r="DCH742" s="270"/>
      <c r="DCI742" s="263"/>
      <c r="DCJ742" s="271"/>
      <c r="DCK742" s="271"/>
      <c r="DCL742" s="271"/>
      <c r="DCM742" s="271"/>
      <c r="DCN742" s="271"/>
      <c r="DCO742" s="395"/>
      <c r="DCP742" s="259"/>
      <c r="DCQ742" s="259"/>
      <c r="DCR742" s="394"/>
      <c r="DCS742" s="394"/>
      <c r="DCT742" s="270"/>
      <c r="DCU742" s="263"/>
      <c r="DCV742" s="271"/>
      <c r="DCW742" s="271"/>
      <c r="DCX742" s="271"/>
      <c r="DCY742" s="271"/>
      <c r="DCZ742" s="271"/>
      <c r="DDA742" s="395"/>
      <c r="DDB742" s="259"/>
      <c r="DDC742" s="259"/>
      <c r="DDD742" s="394"/>
      <c r="DDE742" s="394"/>
      <c r="DDF742" s="270"/>
      <c r="DDG742" s="263"/>
      <c r="DDH742" s="271"/>
      <c r="DDI742" s="271"/>
      <c r="DDJ742" s="271"/>
      <c r="DDK742" s="271"/>
      <c r="DDL742" s="271"/>
      <c r="DDM742" s="395"/>
      <c r="DDN742" s="259"/>
      <c r="DDO742" s="259"/>
      <c r="DDP742" s="394"/>
      <c r="DDQ742" s="394"/>
      <c r="DDR742" s="270"/>
      <c r="DDS742" s="263"/>
      <c r="DDT742" s="271"/>
      <c r="DDU742" s="271"/>
      <c r="DDV742" s="271"/>
      <c r="DDW742" s="271"/>
      <c r="DDX742" s="271"/>
      <c r="DDY742" s="395"/>
      <c r="DDZ742" s="259"/>
      <c r="DEA742" s="259"/>
      <c r="DEB742" s="394"/>
      <c r="DEC742" s="394"/>
      <c r="DED742" s="270"/>
      <c r="DEE742" s="263"/>
      <c r="DEF742" s="271"/>
      <c r="DEG742" s="271"/>
      <c r="DEH742" s="271"/>
      <c r="DEI742" s="271"/>
      <c r="DEJ742" s="271"/>
      <c r="DEK742" s="395"/>
      <c r="DEL742" s="259"/>
      <c r="DEM742" s="259"/>
      <c r="DEN742" s="394"/>
      <c r="DEO742" s="394"/>
      <c r="DEP742" s="270"/>
      <c r="DEQ742" s="263"/>
      <c r="DER742" s="271"/>
      <c r="DES742" s="271"/>
      <c r="DET742" s="271"/>
      <c r="DEU742" s="271"/>
      <c r="DEV742" s="271"/>
      <c r="DEW742" s="395"/>
      <c r="DEX742" s="259"/>
      <c r="DEY742" s="259"/>
      <c r="DEZ742" s="394"/>
      <c r="DFA742" s="394"/>
      <c r="DFB742" s="270"/>
      <c r="DFC742" s="263"/>
      <c r="DFD742" s="271"/>
      <c r="DFE742" s="271"/>
      <c r="DFF742" s="271"/>
      <c r="DFG742" s="271"/>
      <c r="DFH742" s="271"/>
      <c r="DFI742" s="395"/>
      <c r="DFJ742" s="259"/>
      <c r="DFK742" s="259"/>
      <c r="DFL742" s="394"/>
      <c r="DFM742" s="394"/>
      <c r="DFN742" s="270"/>
      <c r="DFO742" s="263"/>
      <c r="DFP742" s="271"/>
      <c r="DFQ742" s="271"/>
      <c r="DFR742" s="271"/>
      <c r="DFS742" s="271"/>
      <c r="DFT742" s="271"/>
      <c r="DFU742" s="395"/>
      <c r="DFV742" s="259"/>
      <c r="DFW742" s="259"/>
      <c r="DFX742" s="394"/>
      <c r="DFY742" s="394"/>
      <c r="DFZ742" s="270"/>
      <c r="DGA742" s="263"/>
      <c r="DGB742" s="271"/>
      <c r="DGC742" s="271"/>
      <c r="DGD742" s="271"/>
      <c r="DGE742" s="271"/>
      <c r="DGF742" s="271"/>
      <c r="DGG742" s="395"/>
      <c r="DGH742" s="259"/>
      <c r="DGI742" s="259"/>
      <c r="DGJ742" s="394"/>
      <c r="DGK742" s="394"/>
      <c r="DGL742" s="270"/>
      <c r="DGM742" s="263"/>
      <c r="DGN742" s="271"/>
      <c r="DGO742" s="271"/>
      <c r="DGP742" s="271"/>
      <c r="DGQ742" s="271"/>
      <c r="DGR742" s="271"/>
      <c r="DGS742" s="395"/>
      <c r="DGT742" s="259"/>
      <c r="DGU742" s="259"/>
      <c r="DGV742" s="394"/>
      <c r="DGW742" s="394"/>
      <c r="DGX742" s="270"/>
      <c r="DGY742" s="263"/>
      <c r="DGZ742" s="271"/>
      <c r="DHA742" s="271"/>
      <c r="DHB742" s="271"/>
      <c r="DHC742" s="271"/>
      <c r="DHD742" s="271"/>
      <c r="DHE742" s="395"/>
      <c r="DHF742" s="259"/>
      <c r="DHG742" s="259"/>
      <c r="DHH742" s="394"/>
      <c r="DHI742" s="394"/>
      <c r="DHJ742" s="270"/>
      <c r="DHK742" s="263"/>
      <c r="DHL742" s="271"/>
      <c r="DHM742" s="271"/>
      <c r="DHN742" s="271"/>
      <c r="DHO742" s="271"/>
      <c r="DHP742" s="271"/>
      <c r="DHQ742" s="395"/>
      <c r="DHR742" s="259"/>
      <c r="DHS742" s="259"/>
      <c r="DHT742" s="394"/>
      <c r="DHU742" s="394"/>
      <c r="DHV742" s="270"/>
      <c r="DHW742" s="263"/>
      <c r="DHX742" s="271"/>
      <c r="DHY742" s="271"/>
      <c r="DHZ742" s="271"/>
      <c r="DIA742" s="271"/>
      <c r="DIB742" s="271"/>
      <c r="DIC742" s="395"/>
      <c r="DID742" s="259"/>
      <c r="DIE742" s="259"/>
      <c r="DIF742" s="394"/>
      <c r="DIG742" s="394"/>
      <c r="DIH742" s="270"/>
      <c r="DII742" s="263"/>
      <c r="DIJ742" s="271"/>
      <c r="DIK742" s="271"/>
      <c r="DIL742" s="271"/>
      <c r="DIM742" s="271"/>
      <c r="DIN742" s="271"/>
      <c r="DIO742" s="395"/>
      <c r="DIP742" s="259"/>
      <c r="DIQ742" s="259"/>
      <c r="DIR742" s="394"/>
      <c r="DIS742" s="394"/>
      <c r="DIT742" s="270"/>
      <c r="DIU742" s="263"/>
      <c r="DIV742" s="271"/>
      <c r="DIW742" s="271"/>
      <c r="DIX742" s="271"/>
      <c r="DIY742" s="271"/>
      <c r="DIZ742" s="271"/>
      <c r="DJA742" s="395"/>
      <c r="DJB742" s="259"/>
      <c r="DJC742" s="259"/>
      <c r="DJD742" s="394"/>
      <c r="DJE742" s="394"/>
      <c r="DJF742" s="270"/>
      <c r="DJG742" s="263"/>
      <c r="DJH742" s="271"/>
      <c r="DJI742" s="271"/>
      <c r="DJJ742" s="271"/>
      <c r="DJK742" s="271"/>
      <c r="DJL742" s="271"/>
      <c r="DJM742" s="395"/>
      <c r="DJN742" s="259"/>
      <c r="DJO742" s="259"/>
      <c r="DJP742" s="394"/>
      <c r="DJQ742" s="394"/>
      <c r="DJR742" s="270"/>
      <c r="DJS742" s="263"/>
      <c r="DJT742" s="271"/>
      <c r="DJU742" s="271"/>
      <c r="DJV742" s="271"/>
      <c r="DJW742" s="271"/>
      <c r="DJX742" s="271"/>
      <c r="DJY742" s="395"/>
      <c r="DJZ742" s="259"/>
      <c r="DKA742" s="259"/>
      <c r="DKB742" s="394"/>
      <c r="DKC742" s="394"/>
      <c r="DKD742" s="270"/>
      <c r="DKE742" s="263"/>
      <c r="DKF742" s="271"/>
      <c r="DKG742" s="271"/>
      <c r="DKH742" s="271"/>
      <c r="DKI742" s="271"/>
      <c r="DKJ742" s="271"/>
      <c r="DKK742" s="395"/>
      <c r="DKL742" s="259"/>
      <c r="DKM742" s="259"/>
      <c r="DKN742" s="394"/>
      <c r="DKO742" s="394"/>
      <c r="DKP742" s="270"/>
      <c r="DKQ742" s="263"/>
      <c r="DKR742" s="271"/>
      <c r="DKS742" s="271"/>
      <c r="DKT742" s="271"/>
      <c r="DKU742" s="271"/>
      <c r="DKV742" s="271"/>
      <c r="DKW742" s="395"/>
      <c r="DKX742" s="259"/>
      <c r="DKY742" s="259"/>
      <c r="DKZ742" s="394"/>
      <c r="DLA742" s="394"/>
      <c r="DLB742" s="270"/>
      <c r="DLC742" s="263"/>
      <c r="DLD742" s="271"/>
      <c r="DLE742" s="271"/>
      <c r="DLF742" s="271"/>
      <c r="DLG742" s="271"/>
      <c r="DLH742" s="271"/>
      <c r="DLI742" s="395"/>
      <c r="DLJ742" s="259"/>
      <c r="DLK742" s="259"/>
      <c r="DLL742" s="394"/>
      <c r="DLM742" s="394"/>
      <c r="DLN742" s="270"/>
      <c r="DLO742" s="263"/>
      <c r="DLP742" s="271"/>
      <c r="DLQ742" s="271"/>
      <c r="DLR742" s="271"/>
      <c r="DLS742" s="271"/>
      <c r="DLT742" s="271"/>
      <c r="DLU742" s="395"/>
      <c r="DLV742" s="259"/>
      <c r="DLW742" s="259"/>
      <c r="DLX742" s="394"/>
      <c r="DLY742" s="394"/>
      <c r="DLZ742" s="270"/>
      <c r="DMA742" s="263"/>
      <c r="DMB742" s="271"/>
      <c r="DMC742" s="271"/>
      <c r="DMD742" s="271"/>
      <c r="DME742" s="271"/>
      <c r="DMF742" s="271"/>
      <c r="DMG742" s="395"/>
      <c r="DMH742" s="259"/>
      <c r="DMI742" s="259"/>
      <c r="DMJ742" s="394"/>
      <c r="DMK742" s="394"/>
      <c r="DML742" s="270"/>
      <c r="DMM742" s="263"/>
      <c r="DMN742" s="271"/>
      <c r="DMO742" s="271"/>
      <c r="DMP742" s="271"/>
      <c r="DMQ742" s="271"/>
      <c r="DMR742" s="271"/>
      <c r="DMS742" s="395"/>
      <c r="DMT742" s="259"/>
      <c r="DMU742" s="259"/>
      <c r="DMV742" s="394"/>
      <c r="DMW742" s="394"/>
      <c r="DMX742" s="270"/>
      <c r="DMY742" s="263"/>
      <c r="DMZ742" s="271"/>
      <c r="DNA742" s="271"/>
      <c r="DNB742" s="271"/>
      <c r="DNC742" s="271"/>
      <c r="DND742" s="271"/>
      <c r="DNE742" s="395"/>
      <c r="DNF742" s="259"/>
      <c r="DNG742" s="259"/>
      <c r="DNH742" s="394"/>
      <c r="DNI742" s="394"/>
      <c r="DNJ742" s="270"/>
      <c r="DNK742" s="263"/>
      <c r="DNL742" s="271"/>
      <c r="DNM742" s="271"/>
      <c r="DNN742" s="271"/>
      <c r="DNO742" s="271"/>
      <c r="DNP742" s="271"/>
      <c r="DNQ742" s="395"/>
      <c r="DNR742" s="259"/>
      <c r="DNS742" s="259"/>
      <c r="DNT742" s="394"/>
      <c r="DNU742" s="394"/>
      <c r="DNV742" s="270"/>
      <c r="DNW742" s="263"/>
      <c r="DNX742" s="271"/>
      <c r="DNY742" s="271"/>
      <c r="DNZ742" s="271"/>
      <c r="DOA742" s="271"/>
      <c r="DOB742" s="271"/>
      <c r="DOC742" s="395"/>
      <c r="DOD742" s="259"/>
      <c r="DOE742" s="259"/>
      <c r="DOF742" s="394"/>
      <c r="DOG742" s="394"/>
      <c r="DOH742" s="270"/>
      <c r="DOI742" s="263"/>
      <c r="DOJ742" s="271"/>
      <c r="DOK742" s="271"/>
      <c r="DOL742" s="271"/>
      <c r="DOM742" s="271"/>
      <c r="DON742" s="271"/>
      <c r="DOO742" s="395"/>
      <c r="DOP742" s="259"/>
      <c r="DOQ742" s="259"/>
      <c r="DOR742" s="394"/>
      <c r="DOS742" s="394"/>
      <c r="DOT742" s="270"/>
      <c r="DOU742" s="263"/>
      <c r="DOV742" s="271"/>
      <c r="DOW742" s="271"/>
      <c r="DOX742" s="271"/>
      <c r="DOY742" s="271"/>
      <c r="DOZ742" s="271"/>
      <c r="DPA742" s="395"/>
      <c r="DPB742" s="259"/>
      <c r="DPC742" s="259"/>
      <c r="DPD742" s="394"/>
      <c r="DPE742" s="394"/>
      <c r="DPF742" s="270"/>
      <c r="DPG742" s="263"/>
      <c r="DPH742" s="271"/>
      <c r="DPI742" s="271"/>
      <c r="DPJ742" s="271"/>
      <c r="DPK742" s="271"/>
      <c r="DPL742" s="271"/>
      <c r="DPM742" s="395"/>
      <c r="DPN742" s="259"/>
      <c r="DPO742" s="259"/>
      <c r="DPP742" s="394"/>
      <c r="DPQ742" s="394"/>
      <c r="DPR742" s="270"/>
      <c r="DPS742" s="263"/>
      <c r="DPT742" s="271"/>
      <c r="DPU742" s="271"/>
      <c r="DPV742" s="271"/>
      <c r="DPW742" s="271"/>
      <c r="DPX742" s="271"/>
      <c r="DPY742" s="395"/>
      <c r="DPZ742" s="259"/>
      <c r="DQA742" s="259"/>
      <c r="DQB742" s="394"/>
      <c r="DQC742" s="394"/>
      <c r="DQD742" s="270"/>
      <c r="DQE742" s="263"/>
      <c r="DQF742" s="271"/>
      <c r="DQG742" s="271"/>
      <c r="DQH742" s="271"/>
      <c r="DQI742" s="271"/>
      <c r="DQJ742" s="271"/>
      <c r="DQK742" s="395"/>
      <c r="DQL742" s="259"/>
      <c r="DQM742" s="259"/>
      <c r="DQN742" s="394"/>
      <c r="DQO742" s="394"/>
      <c r="DQP742" s="270"/>
      <c r="DQQ742" s="263"/>
      <c r="DQR742" s="271"/>
      <c r="DQS742" s="271"/>
      <c r="DQT742" s="271"/>
      <c r="DQU742" s="271"/>
      <c r="DQV742" s="271"/>
      <c r="DQW742" s="395"/>
      <c r="DQX742" s="259"/>
      <c r="DQY742" s="259"/>
      <c r="DQZ742" s="394"/>
      <c r="DRA742" s="394"/>
      <c r="DRB742" s="270"/>
      <c r="DRC742" s="263"/>
      <c r="DRD742" s="271"/>
      <c r="DRE742" s="271"/>
      <c r="DRF742" s="271"/>
      <c r="DRG742" s="271"/>
      <c r="DRH742" s="271"/>
      <c r="DRI742" s="395"/>
      <c r="DRJ742" s="259"/>
      <c r="DRK742" s="259"/>
      <c r="DRL742" s="394"/>
      <c r="DRM742" s="394"/>
      <c r="DRN742" s="270"/>
      <c r="DRO742" s="263"/>
      <c r="DRP742" s="271"/>
      <c r="DRQ742" s="271"/>
      <c r="DRR742" s="271"/>
      <c r="DRS742" s="271"/>
      <c r="DRT742" s="271"/>
      <c r="DRU742" s="395"/>
      <c r="DRV742" s="259"/>
      <c r="DRW742" s="259"/>
      <c r="DRX742" s="394"/>
      <c r="DRY742" s="394"/>
      <c r="DRZ742" s="270"/>
      <c r="DSA742" s="263"/>
      <c r="DSB742" s="271"/>
      <c r="DSC742" s="271"/>
      <c r="DSD742" s="271"/>
      <c r="DSE742" s="271"/>
      <c r="DSF742" s="271"/>
      <c r="DSG742" s="395"/>
      <c r="DSH742" s="259"/>
      <c r="DSI742" s="259"/>
      <c r="DSJ742" s="394"/>
      <c r="DSK742" s="394"/>
      <c r="DSL742" s="270"/>
      <c r="DSM742" s="263"/>
      <c r="DSN742" s="271"/>
      <c r="DSO742" s="271"/>
      <c r="DSP742" s="271"/>
      <c r="DSQ742" s="271"/>
      <c r="DSR742" s="271"/>
      <c r="DSS742" s="395"/>
      <c r="DST742" s="259"/>
      <c r="DSU742" s="259"/>
      <c r="DSV742" s="394"/>
      <c r="DSW742" s="394"/>
      <c r="DSX742" s="270"/>
      <c r="DSY742" s="263"/>
      <c r="DSZ742" s="271"/>
      <c r="DTA742" s="271"/>
      <c r="DTB742" s="271"/>
      <c r="DTC742" s="271"/>
      <c r="DTD742" s="271"/>
      <c r="DTE742" s="395"/>
      <c r="DTF742" s="259"/>
      <c r="DTG742" s="259"/>
      <c r="DTH742" s="394"/>
      <c r="DTI742" s="394"/>
      <c r="DTJ742" s="270"/>
      <c r="DTK742" s="263"/>
      <c r="DTL742" s="271"/>
      <c r="DTM742" s="271"/>
      <c r="DTN742" s="271"/>
      <c r="DTO742" s="271"/>
      <c r="DTP742" s="271"/>
      <c r="DTQ742" s="395"/>
      <c r="DTR742" s="259"/>
      <c r="DTS742" s="259"/>
      <c r="DTT742" s="394"/>
      <c r="DTU742" s="394"/>
      <c r="DTV742" s="270"/>
      <c r="DTW742" s="263"/>
      <c r="DTX742" s="271"/>
      <c r="DTY742" s="271"/>
      <c r="DTZ742" s="271"/>
      <c r="DUA742" s="271"/>
      <c r="DUB742" s="271"/>
      <c r="DUC742" s="395"/>
      <c r="DUD742" s="259"/>
      <c r="DUE742" s="259"/>
      <c r="DUF742" s="394"/>
      <c r="DUG742" s="394"/>
      <c r="DUH742" s="270"/>
      <c r="DUI742" s="263"/>
      <c r="DUJ742" s="271"/>
      <c r="DUK742" s="271"/>
      <c r="DUL742" s="271"/>
      <c r="DUM742" s="271"/>
      <c r="DUN742" s="271"/>
      <c r="DUO742" s="395"/>
      <c r="DUP742" s="259"/>
      <c r="DUQ742" s="259"/>
      <c r="DUR742" s="394"/>
      <c r="DUS742" s="394"/>
      <c r="DUT742" s="270"/>
      <c r="DUU742" s="263"/>
      <c r="DUV742" s="271"/>
      <c r="DUW742" s="271"/>
      <c r="DUX742" s="271"/>
      <c r="DUY742" s="271"/>
      <c r="DUZ742" s="271"/>
      <c r="DVA742" s="395"/>
      <c r="DVB742" s="259"/>
      <c r="DVC742" s="259"/>
      <c r="DVD742" s="394"/>
      <c r="DVE742" s="394"/>
      <c r="DVF742" s="270"/>
      <c r="DVG742" s="263"/>
      <c r="DVH742" s="271"/>
      <c r="DVI742" s="271"/>
      <c r="DVJ742" s="271"/>
      <c r="DVK742" s="271"/>
      <c r="DVL742" s="271"/>
      <c r="DVM742" s="395"/>
      <c r="DVN742" s="259"/>
      <c r="DVO742" s="259"/>
      <c r="DVP742" s="394"/>
      <c r="DVQ742" s="394"/>
      <c r="DVR742" s="270"/>
      <c r="DVS742" s="263"/>
      <c r="DVT742" s="271"/>
      <c r="DVU742" s="271"/>
      <c r="DVV742" s="271"/>
      <c r="DVW742" s="271"/>
      <c r="DVX742" s="271"/>
      <c r="DVY742" s="395"/>
      <c r="DVZ742" s="259"/>
      <c r="DWA742" s="259"/>
      <c r="DWB742" s="394"/>
      <c r="DWC742" s="394"/>
      <c r="DWD742" s="270"/>
      <c r="DWE742" s="263"/>
      <c r="DWF742" s="271"/>
      <c r="DWG742" s="271"/>
      <c r="DWH742" s="271"/>
      <c r="DWI742" s="271"/>
      <c r="DWJ742" s="271"/>
      <c r="DWK742" s="395"/>
      <c r="DWL742" s="259"/>
      <c r="DWM742" s="259"/>
      <c r="DWN742" s="394"/>
      <c r="DWO742" s="394"/>
      <c r="DWP742" s="270"/>
      <c r="DWQ742" s="263"/>
      <c r="DWR742" s="271"/>
      <c r="DWS742" s="271"/>
      <c r="DWT742" s="271"/>
      <c r="DWU742" s="271"/>
      <c r="DWV742" s="271"/>
      <c r="DWW742" s="395"/>
      <c r="DWX742" s="259"/>
      <c r="DWY742" s="259"/>
      <c r="DWZ742" s="394"/>
      <c r="DXA742" s="394"/>
      <c r="DXB742" s="270"/>
      <c r="DXC742" s="263"/>
      <c r="DXD742" s="271"/>
      <c r="DXE742" s="271"/>
      <c r="DXF742" s="271"/>
      <c r="DXG742" s="271"/>
      <c r="DXH742" s="271"/>
      <c r="DXI742" s="395"/>
      <c r="DXJ742" s="259"/>
      <c r="DXK742" s="259"/>
      <c r="DXL742" s="394"/>
      <c r="DXM742" s="394"/>
      <c r="DXN742" s="270"/>
      <c r="DXO742" s="263"/>
      <c r="DXP742" s="271"/>
      <c r="DXQ742" s="271"/>
      <c r="DXR742" s="271"/>
      <c r="DXS742" s="271"/>
      <c r="DXT742" s="271"/>
      <c r="DXU742" s="395"/>
      <c r="DXV742" s="259"/>
      <c r="DXW742" s="259"/>
      <c r="DXX742" s="394"/>
      <c r="DXY742" s="394"/>
      <c r="DXZ742" s="270"/>
      <c r="DYA742" s="263"/>
      <c r="DYB742" s="271"/>
      <c r="DYC742" s="271"/>
      <c r="DYD742" s="271"/>
      <c r="DYE742" s="271"/>
      <c r="DYF742" s="271"/>
      <c r="DYG742" s="395"/>
      <c r="DYH742" s="259"/>
      <c r="DYI742" s="259"/>
      <c r="DYJ742" s="394"/>
      <c r="DYK742" s="394"/>
      <c r="DYL742" s="270"/>
      <c r="DYM742" s="263"/>
      <c r="DYN742" s="271"/>
      <c r="DYO742" s="271"/>
      <c r="DYP742" s="271"/>
      <c r="DYQ742" s="271"/>
      <c r="DYR742" s="271"/>
      <c r="DYS742" s="395"/>
      <c r="DYT742" s="259"/>
      <c r="DYU742" s="259"/>
      <c r="DYV742" s="394"/>
      <c r="DYW742" s="394"/>
      <c r="DYX742" s="270"/>
      <c r="DYY742" s="263"/>
      <c r="DYZ742" s="271"/>
      <c r="DZA742" s="271"/>
      <c r="DZB742" s="271"/>
      <c r="DZC742" s="271"/>
      <c r="DZD742" s="271"/>
      <c r="DZE742" s="395"/>
      <c r="DZF742" s="259"/>
      <c r="DZG742" s="259"/>
      <c r="DZH742" s="394"/>
      <c r="DZI742" s="394"/>
      <c r="DZJ742" s="270"/>
      <c r="DZK742" s="263"/>
      <c r="DZL742" s="271"/>
      <c r="DZM742" s="271"/>
      <c r="DZN742" s="271"/>
      <c r="DZO742" s="271"/>
      <c r="DZP742" s="271"/>
      <c r="DZQ742" s="395"/>
      <c r="DZR742" s="259"/>
      <c r="DZS742" s="259"/>
      <c r="DZT742" s="394"/>
      <c r="DZU742" s="394"/>
      <c r="DZV742" s="270"/>
      <c r="DZW742" s="263"/>
      <c r="DZX742" s="271"/>
      <c r="DZY742" s="271"/>
      <c r="DZZ742" s="271"/>
      <c r="EAA742" s="271"/>
      <c r="EAB742" s="271"/>
      <c r="EAC742" s="395"/>
      <c r="EAD742" s="259"/>
      <c r="EAE742" s="259"/>
      <c r="EAF742" s="394"/>
      <c r="EAG742" s="394"/>
      <c r="EAH742" s="270"/>
      <c r="EAI742" s="263"/>
      <c r="EAJ742" s="271"/>
      <c r="EAK742" s="271"/>
      <c r="EAL742" s="271"/>
      <c r="EAM742" s="271"/>
      <c r="EAN742" s="271"/>
      <c r="EAO742" s="395"/>
      <c r="EAP742" s="259"/>
      <c r="EAQ742" s="259"/>
      <c r="EAR742" s="394"/>
      <c r="EAS742" s="394"/>
      <c r="EAT742" s="270"/>
      <c r="EAU742" s="263"/>
      <c r="EAV742" s="271"/>
      <c r="EAW742" s="271"/>
      <c r="EAX742" s="271"/>
      <c r="EAY742" s="271"/>
      <c r="EAZ742" s="271"/>
      <c r="EBA742" s="395"/>
      <c r="EBB742" s="259"/>
      <c r="EBC742" s="259"/>
      <c r="EBD742" s="394"/>
      <c r="EBE742" s="394"/>
      <c r="EBF742" s="270"/>
      <c r="EBG742" s="263"/>
      <c r="EBH742" s="271"/>
      <c r="EBI742" s="271"/>
      <c r="EBJ742" s="271"/>
      <c r="EBK742" s="271"/>
      <c r="EBL742" s="271"/>
      <c r="EBM742" s="395"/>
      <c r="EBN742" s="259"/>
      <c r="EBO742" s="259"/>
      <c r="EBP742" s="394"/>
      <c r="EBQ742" s="394"/>
      <c r="EBR742" s="270"/>
      <c r="EBS742" s="263"/>
      <c r="EBT742" s="271"/>
      <c r="EBU742" s="271"/>
      <c r="EBV742" s="271"/>
      <c r="EBW742" s="271"/>
      <c r="EBX742" s="271"/>
      <c r="EBY742" s="395"/>
      <c r="EBZ742" s="259"/>
      <c r="ECA742" s="259"/>
      <c r="ECB742" s="394"/>
      <c r="ECC742" s="394"/>
      <c r="ECD742" s="270"/>
      <c r="ECE742" s="263"/>
      <c r="ECF742" s="271"/>
      <c r="ECG742" s="271"/>
      <c r="ECH742" s="271"/>
      <c r="ECI742" s="271"/>
      <c r="ECJ742" s="271"/>
      <c r="ECK742" s="395"/>
      <c r="ECL742" s="259"/>
      <c r="ECM742" s="259"/>
      <c r="ECN742" s="394"/>
      <c r="ECO742" s="394"/>
      <c r="ECP742" s="270"/>
      <c r="ECQ742" s="263"/>
      <c r="ECR742" s="271"/>
      <c r="ECS742" s="271"/>
      <c r="ECT742" s="271"/>
      <c r="ECU742" s="271"/>
      <c r="ECV742" s="271"/>
      <c r="ECW742" s="395"/>
      <c r="ECX742" s="259"/>
      <c r="ECY742" s="259"/>
      <c r="ECZ742" s="394"/>
      <c r="EDA742" s="394"/>
      <c r="EDB742" s="270"/>
      <c r="EDC742" s="263"/>
      <c r="EDD742" s="271"/>
      <c r="EDE742" s="271"/>
      <c r="EDF742" s="271"/>
      <c r="EDG742" s="271"/>
      <c r="EDH742" s="271"/>
      <c r="EDI742" s="395"/>
      <c r="EDJ742" s="259"/>
      <c r="EDK742" s="259"/>
      <c r="EDL742" s="394"/>
      <c r="EDM742" s="394"/>
      <c r="EDN742" s="270"/>
      <c r="EDO742" s="263"/>
      <c r="EDP742" s="271"/>
      <c r="EDQ742" s="271"/>
      <c r="EDR742" s="271"/>
      <c r="EDS742" s="271"/>
      <c r="EDT742" s="271"/>
      <c r="EDU742" s="395"/>
      <c r="EDV742" s="259"/>
      <c r="EDW742" s="259"/>
      <c r="EDX742" s="394"/>
      <c r="EDY742" s="394"/>
      <c r="EDZ742" s="270"/>
      <c r="EEA742" s="263"/>
      <c r="EEB742" s="271"/>
      <c r="EEC742" s="271"/>
      <c r="EED742" s="271"/>
      <c r="EEE742" s="271"/>
      <c r="EEF742" s="271"/>
      <c r="EEG742" s="395"/>
      <c r="EEH742" s="259"/>
      <c r="EEI742" s="259"/>
      <c r="EEJ742" s="394"/>
      <c r="EEK742" s="394"/>
      <c r="EEL742" s="270"/>
      <c r="EEM742" s="263"/>
      <c r="EEN742" s="271"/>
      <c r="EEO742" s="271"/>
      <c r="EEP742" s="271"/>
      <c r="EEQ742" s="271"/>
      <c r="EER742" s="271"/>
      <c r="EES742" s="395"/>
      <c r="EET742" s="259"/>
      <c r="EEU742" s="259"/>
      <c r="EEV742" s="394"/>
      <c r="EEW742" s="394"/>
      <c r="EEX742" s="270"/>
      <c r="EEY742" s="263"/>
      <c r="EEZ742" s="271"/>
      <c r="EFA742" s="271"/>
      <c r="EFB742" s="271"/>
      <c r="EFC742" s="271"/>
      <c r="EFD742" s="271"/>
      <c r="EFE742" s="395"/>
      <c r="EFF742" s="259"/>
      <c r="EFG742" s="259"/>
      <c r="EFH742" s="394"/>
      <c r="EFI742" s="394"/>
      <c r="EFJ742" s="270"/>
      <c r="EFK742" s="263"/>
      <c r="EFL742" s="271"/>
      <c r="EFM742" s="271"/>
      <c r="EFN742" s="271"/>
      <c r="EFO742" s="271"/>
      <c r="EFP742" s="271"/>
      <c r="EFQ742" s="395"/>
      <c r="EFR742" s="259"/>
      <c r="EFS742" s="259"/>
      <c r="EFT742" s="394"/>
      <c r="EFU742" s="394"/>
      <c r="EFV742" s="270"/>
      <c r="EFW742" s="263"/>
      <c r="EFX742" s="271"/>
      <c r="EFY742" s="271"/>
      <c r="EFZ742" s="271"/>
      <c r="EGA742" s="271"/>
      <c r="EGB742" s="271"/>
      <c r="EGC742" s="395"/>
      <c r="EGD742" s="259"/>
      <c r="EGE742" s="259"/>
      <c r="EGF742" s="394"/>
      <c r="EGG742" s="394"/>
      <c r="EGH742" s="270"/>
      <c r="EGI742" s="263"/>
      <c r="EGJ742" s="271"/>
      <c r="EGK742" s="271"/>
      <c r="EGL742" s="271"/>
      <c r="EGM742" s="271"/>
      <c r="EGN742" s="271"/>
      <c r="EGO742" s="395"/>
      <c r="EGP742" s="259"/>
      <c r="EGQ742" s="259"/>
      <c r="EGR742" s="394"/>
      <c r="EGS742" s="394"/>
      <c r="EGT742" s="270"/>
      <c r="EGU742" s="263"/>
      <c r="EGV742" s="271"/>
      <c r="EGW742" s="271"/>
      <c r="EGX742" s="271"/>
      <c r="EGY742" s="271"/>
      <c r="EGZ742" s="271"/>
      <c r="EHA742" s="395"/>
      <c r="EHB742" s="259"/>
      <c r="EHC742" s="259"/>
      <c r="EHD742" s="394"/>
      <c r="EHE742" s="394"/>
      <c r="EHF742" s="270"/>
      <c r="EHG742" s="263"/>
      <c r="EHH742" s="271"/>
      <c r="EHI742" s="271"/>
      <c r="EHJ742" s="271"/>
      <c r="EHK742" s="271"/>
      <c r="EHL742" s="271"/>
      <c r="EHM742" s="395"/>
      <c r="EHN742" s="259"/>
      <c r="EHO742" s="259"/>
      <c r="EHP742" s="394"/>
      <c r="EHQ742" s="394"/>
      <c r="EHR742" s="270"/>
      <c r="EHS742" s="263"/>
      <c r="EHT742" s="271"/>
      <c r="EHU742" s="271"/>
      <c r="EHV742" s="271"/>
      <c r="EHW742" s="271"/>
      <c r="EHX742" s="271"/>
      <c r="EHY742" s="395"/>
      <c r="EHZ742" s="259"/>
      <c r="EIA742" s="259"/>
      <c r="EIB742" s="394"/>
      <c r="EIC742" s="394"/>
      <c r="EID742" s="270"/>
      <c r="EIE742" s="263"/>
      <c r="EIF742" s="271"/>
      <c r="EIG742" s="271"/>
      <c r="EIH742" s="271"/>
      <c r="EII742" s="271"/>
      <c r="EIJ742" s="271"/>
      <c r="EIK742" s="395"/>
      <c r="EIL742" s="259"/>
      <c r="EIM742" s="259"/>
      <c r="EIN742" s="394"/>
      <c r="EIO742" s="394"/>
      <c r="EIP742" s="270"/>
      <c r="EIQ742" s="263"/>
      <c r="EIR742" s="271"/>
      <c r="EIS742" s="271"/>
      <c r="EIT742" s="271"/>
      <c r="EIU742" s="271"/>
      <c r="EIV742" s="271"/>
      <c r="EIW742" s="395"/>
      <c r="EIX742" s="259"/>
      <c r="EIY742" s="259"/>
      <c r="EIZ742" s="394"/>
      <c r="EJA742" s="394"/>
      <c r="EJB742" s="270"/>
      <c r="EJC742" s="263"/>
      <c r="EJD742" s="271"/>
      <c r="EJE742" s="271"/>
      <c r="EJF742" s="271"/>
      <c r="EJG742" s="271"/>
      <c r="EJH742" s="271"/>
      <c r="EJI742" s="395"/>
      <c r="EJJ742" s="259"/>
      <c r="EJK742" s="259"/>
      <c r="EJL742" s="394"/>
      <c r="EJM742" s="394"/>
      <c r="EJN742" s="270"/>
      <c r="EJO742" s="263"/>
      <c r="EJP742" s="271"/>
      <c r="EJQ742" s="271"/>
      <c r="EJR742" s="271"/>
      <c r="EJS742" s="271"/>
      <c r="EJT742" s="271"/>
      <c r="EJU742" s="395"/>
      <c r="EJV742" s="259"/>
      <c r="EJW742" s="259"/>
      <c r="EJX742" s="394"/>
      <c r="EJY742" s="394"/>
      <c r="EJZ742" s="270"/>
      <c r="EKA742" s="263"/>
      <c r="EKB742" s="271"/>
      <c r="EKC742" s="271"/>
      <c r="EKD742" s="271"/>
      <c r="EKE742" s="271"/>
      <c r="EKF742" s="271"/>
      <c r="EKG742" s="395"/>
      <c r="EKH742" s="259"/>
      <c r="EKI742" s="259"/>
      <c r="EKJ742" s="394"/>
      <c r="EKK742" s="394"/>
      <c r="EKL742" s="270"/>
      <c r="EKM742" s="263"/>
      <c r="EKN742" s="271"/>
      <c r="EKO742" s="271"/>
      <c r="EKP742" s="271"/>
      <c r="EKQ742" s="271"/>
      <c r="EKR742" s="271"/>
      <c r="EKS742" s="395"/>
      <c r="EKT742" s="259"/>
      <c r="EKU742" s="259"/>
      <c r="EKV742" s="394"/>
      <c r="EKW742" s="394"/>
      <c r="EKX742" s="270"/>
      <c r="EKY742" s="263"/>
      <c r="EKZ742" s="271"/>
      <c r="ELA742" s="271"/>
      <c r="ELB742" s="271"/>
      <c r="ELC742" s="271"/>
      <c r="ELD742" s="271"/>
      <c r="ELE742" s="395"/>
      <c r="ELF742" s="259"/>
      <c r="ELG742" s="259"/>
      <c r="ELH742" s="394"/>
      <c r="ELI742" s="394"/>
      <c r="ELJ742" s="270"/>
      <c r="ELK742" s="263"/>
      <c r="ELL742" s="271"/>
      <c r="ELM742" s="271"/>
      <c r="ELN742" s="271"/>
      <c r="ELO742" s="271"/>
      <c r="ELP742" s="271"/>
      <c r="ELQ742" s="395"/>
      <c r="ELR742" s="259"/>
      <c r="ELS742" s="259"/>
      <c r="ELT742" s="394"/>
      <c r="ELU742" s="394"/>
      <c r="ELV742" s="270"/>
      <c r="ELW742" s="263"/>
      <c r="ELX742" s="271"/>
      <c r="ELY742" s="271"/>
      <c r="ELZ742" s="271"/>
      <c r="EMA742" s="271"/>
      <c r="EMB742" s="271"/>
      <c r="EMC742" s="395"/>
      <c r="EMD742" s="259"/>
      <c r="EME742" s="259"/>
      <c r="EMF742" s="394"/>
      <c r="EMG742" s="394"/>
      <c r="EMH742" s="270"/>
      <c r="EMI742" s="263"/>
      <c r="EMJ742" s="271"/>
      <c r="EMK742" s="271"/>
      <c r="EML742" s="271"/>
      <c r="EMM742" s="271"/>
      <c r="EMN742" s="271"/>
      <c r="EMO742" s="395"/>
      <c r="EMP742" s="259"/>
      <c r="EMQ742" s="259"/>
      <c r="EMR742" s="394"/>
      <c r="EMS742" s="394"/>
      <c r="EMT742" s="270"/>
      <c r="EMU742" s="263"/>
      <c r="EMV742" s="271"/>
      <c r="EMW742" s="271"/>
      <c r="EMX742" s="271"/>
      <c r="EMY742" s="271"/>
      <c r="EMZ742" s="271"/>
      <c r="ENA742" s="395"/>
      <c r="ENB742" s="259"/>
      <c r="ENC742" s="259"/>
      <c r="END742" s="394"/>
      <c r="ENE742" s="394"/>
      <c r="ENF742" s="270"/>
      <c r="ENG742" s="263"/>
      <c r="ENH742" s="271"/>
      <c r="ENI742" s="271"/>
      <c r="ENJ742" s="271"/>
      <c r="ENK742" s="271"/>
      <c r="ENL742" s="271"/>
      <c r="ENM742" s="395"/>
      <c r="ENN742" s="259"/>
      <c r="ENO742" s="259"/>
      <c r="ENP742" s="394"/>
      <c r="ENQ742" s="394"/>
      <c r="ENR742" s="270"/>
      <c r="ENS742" s="263"/>
      <c r="ENT742" s="271"/>
      <c r="ENU742" s="271"/>
      <c r="ENV742" s="271"/>
      <c r="ENW742" s="271"/>
      <c r="ENX742" s="271"/>
      <c r="ENY742" s="395"/>
      <c r="ENZ742" s="259"/>
      <c r="EOA742" s="259"/>
      <c r="EOB742" s="394"/>
      <c r="EOC742" s="394"/>
      <c r="EOD742" s="270"/>
      <c r="EOE742" s="263"/>
      <c r="EOF742" s="271"/>
      <c r="EOG742" s="271"/>
      <c r="EOH742" s="271"/>
      <c r="EOI742" s="271"/>
      <c r="EOJ742" s="271"/>
      <c r="EOK742" s="395"/>
      <c r="EOL742" s="259"/>
      <c r="EOM742" s="259"/>
      <c r="EON742" s="394"/>
      <c r="EOO742" s="394"/>
      <c r="EOP742" s="270"/>
      <c r="EOQ742" s="263"/>
      <c r="EOR742" s="271"/>
      <c r="EOS742" s="271"/>
      <c r="EOT742" s="271"/>
      <c r="EOU742" s="271"/>
      <c r="EOV742" s="271"/>
      <c r="EOW742" s="395"/>
      <c r="EOX742" s="259"/>
      <c r="EOY742" s="259"/>
      <c r="EOZ742" s="394"/>
      <c r="EPA742" s="394"/>
      <c r="EPB742" s="270"/>
      <c r="EPC742" s="263"/>
      <c r="EPD742" s="271"/>
      <c r="EPE742" s="271"/>
      <c r="EPF742" s="271"/>
      <c r="EPG742" s="271"/>
      <c r="EPH742" s="271"/>
      <c r="EPI742" s="395"/>
      <c r="EPJ742" s="259"/>
      <c r="EPK742" s="259"/>
      <c r="EPL742" s="394"/>
      <c r="EPM742" s="394"/>
      <c r="EPN742" s="270"/>
      <c r="EPO742" s="263"/>
      <c r="EPP742" s="271"/>
      <c r="EPQ742" s="271"/>
      <c r="EPR742" s="271"/>
      <c r="EPS742" s="271"/>
      <c r="EPT742" s="271"/>
      <c r="EPU742" s="395"/>
      <c r="EPV742" s="259"/>
      <c r="EPW742" s="259"/>
      <c r="EPX742" s="394"/>
      <c r="EPY742" s="394"/>
      <c r="EPZ742" s="270"/>
      <c r="EQA742" s="263"/>
      <c r="EQB742" s="271"/>
      <c r="EQC742" s="271"/>
      <c r="EQD742" s="271"/>
      <c r="EQE742" s="271"/>
      <c r="EQF742" s="271"/>
      <c r="EQG742" s="395"/>
      <c r="EQH742" s="259"/>
      <c r="EQI742" s="259"/>
      <c r="EQJ742" s="394"/>
      <c r="EQK742" s="394"/>
      <c r="EQL742" s="270"/>
      <c r="EQM742" s="263"/>
      <c r="EQN742" s="271"/>
      <c r="EQO742" s="271"/>
      <c r="EQP742" s="271"/>
      <c r="EQQ742" s="271"/>
      <c r="EQR742" s="271"/>
      <c r="EQS742" s="395"/>
      <c r="EQT742" s="259"/>
      <c r="EQU742" s="259"/>
      <c r="EQV742" s="394"/>
      <c r="EQW742" s="394"/>
      <c r="EQX742" s="270"/>
      <c r="EQY742" s="263"/>
      <c r="EQZ742" s="271"/>
      <c r="ERA742" s="271"/>
      <c r="ERB742" s="271"/>
      <c r="ERC742" s="271"/>
      <c r="ERD742" s="271"/>
      <c r="ERE742" s="395"/>
      <c r="ERF742" s="259"/>
      <c r="ERG742" s="259"/>
      <c r="ERH742" s="394"/>
      <c r="ERI742" s="394"/>
      <c r="ERJ742" s="270"/>
      <c r="ERK742" s="263"/>
      <c r="ERL742" s="271"/>
      <c r="ERM742" s="271"/>
      <c r="ERN742" s="271"/>
      <c r="ERO742" s="271"/>
      <c r="ERP742" s="271"/>
      <c r="ERQ742" s="395"/>
      <c r="ERR742" s="259"/>
      <c r="ERS742" s="259"/>
      <c r="ERT742" s="394"/>
      <c r="ERU742" s="394"/>
      <c r="ERV742" s="270"/>
      <c r="ERW742" s="263"/>
      <c r="ERX742" s="271"/>
      <c r="ERY742" s="271"/>
      <c r="ERZ742" s="271"/>
      <c r="ESA742" s="271"/>
      <c r="ESB742" s="271"/>
      <c r="ESC742" s="395"/>
      <c r="ESD742" s="259"/>
      <c r="ESE742" s="259"/>
      <c r="ESF742" s="394"/>
      <c r="ESG742" s="394"/>
      <c r="ESH742" s="270"/>
      <c r="ESI742" s="263"/>
      <c r="ESJ742" s="271"/>
      <c r="ESK742" s="271"/>
      <c r="ESL742" s="271"/>
      <c r="ESM742" s="271"/>
      <c r="ESN742" s="271"/>
      <c r="ESO742" s="395"/>
      <c r="ESP742" s="259"/>
      <c r="ESQ742" s="259"/>
      <c r="ESR742" s="394"/>
      <c r="ESS742" s="394"/>
      <c r="EST742" s="270"/>
      <c r="ESU742" s="263"/>
      <c r="ESV742" s="271"/>
      <c r="ESW742" s="271"/>
      <c r="ESX742" s="271"/>
      <c r="ESY742" s="271"/>
      <c r="ESZ742" s="271"/>
      <c r="ETA742" s="395"/>
      <c r="ETB742" s="259"/>
      <c r="ETC742" s="259"/>
      <c r="ETD742" s="394"/>
      <c r="ETE742" s="394"/>
      <c r="ETF742" s="270"/>
      <c r="ETG742" s="263"/>
      <c r="ETH742" s="271"/>
      <c r="ETI742" s="271"/>
      <c r="ETJ742" s="271"/>
      <c r="ETK742" s="271"/>
      <c r="ETL742" s="271"/>
      <c r="ETM742" s="395"/>
      <c r="ETN742" s="259"/>
      <c r="ETO742" s="259"/>
      <c r="ETP742" s="394"/>
      <c r="ETQ742" s="394"/>
      <c r="ETR742" s="270"/>
      <c r="ETS742" s="263"/>
      <c r="ETT742" s="271"/>
      <c r="ETU742" s="271"/>
      <c r="ETV742" s="271"/>
      <c r="ETW742" s="271"/>
      <c r="ETX742" s="271"/>
      <c r="ETY742" s="395"/>
      <c r="ETZ742" s="259"/>
      <c r="EUA742" s="259"/>
      <c r="EUB742" s="394"/>
      <c r="EUC742" s="394"/>
      <c r="EUD742" s="270"/>
      <c r="EUE742" s="263"/>
      <c r="EUF742" s="271"/>
      <c r="EUG742" s="271"/>
      <c r="EUH742" s="271"/>
      <c r="EUI742" s="271"/>
      <c r="EUJ742" s="271"/>
      <c r="EUK742" s="395"/>
      <c r="EUL742" s="259"/>
      <c r="EUM742" s="259"/>
      <c r="EUN742" s="394"/>
      <c r="EUO742" s="394"/>
      <c r="EUP742" s="270"/>
      <c r="EUQ742" s="263"/>
      <c r="EUR742" s="271"/>
      <c r="EUS742" s="271"/>
      <c r="EUT742" s="271"/>
      <c r="EUU742" s="271"/>
      <c r="EUV742" s="271"/>
      <c r="EUW742" s="395"/>
      <c r="EUX742" s="259"/>
      <c r="EUY742" s="259"/>
      <c r="EUZ742" s="394"/>
      <c r="EVA742" s="394"/>
      <c r="EVB742" s="270"/>
      <c r="EVC742" s="263"/>
      <c r="EVD742" s="271"/>
      <c r="EVE742" s="271"/>
      <c r="EVF742" s="271"/>
      <c r="EVG742" s="271"/>
      <c r="EVH742" s="271"/>
      <c r="EVI742" s="395"/>
      <c r="EVJ742" s="259"/>
      <c r="EVK742" s="259"/>
      <c r="EVL742" s="394"/>
      <c r="EVM742" s="394"/>
      <c r="EVN742" s="270"/>
      <c r="EVO742" s="263"/>
      <c r="EVP742" s="271"/>
      <c r="EVQ742" s="271"/>
      <c r="EVR742" s="271"/>
      <c r="EVS742" s="271"/>
      <c r="EVT742" s="271"/>
      <c r="EVU742" s="395"/>
      <c r="EVV742" s="259"/>
      <c r="EVW742" s="259"/>
      <c r="EVX742" s="394"/>
      <c r="EVY742" s="394"/>
      <c r="EVZ742" s="270"/>
      <c r="EWA742" s="263"/>
      <c r="EWB742" s="271"/>
      <c r="EWC742" s="271"/>
      <c r="EWD742" s="271"/>
      <c r="EWE742" s="271"/>
      <c r="EWF742" s="271"/>
      <c r="EWG742" s="395"/>
      <c r="EWH742" s="259"/>
      <c r="EWI742" s="259"/>
      <c r="EWJ742" s="394"/>
      <c r="EWK742" s="394"/>
      <c r="EWL742" s="270"/>
      <c r="EWM742" s="263"/>
      <c r="EWN742" s="271"/>
      <c r="EWO742" s="271"/>
      <c r="EWP742" s="271"/>
      <c r="EWQ742" s="271"/>
      <c r="EWR742" s="271"/>
      <c r="EWS742" s="395"/>
      <c r="EWT742" s="259"/>
      <c r="EWU742" s="259"/>
      <c r="EWV742" s="394"/>
      <c r="EWW742" s="394"/>
      <c r="EWX742" s="270"/>
      <c r="EWY742" s="263"/>
      <c r="EWZ742" s="271"/>
      <c r="EXA742" s="271"/>
      <c r="EXB742" s="271"/>
      <c r="EXC742" s="271"/>
      <c r="EXD742" s="271"/>
      <c r="EXE742" s="395"/>
      <c r="EXF742" s="259"/>
      <c r="EXG742" s="259"/>
      <c r="EXH742" s="394"/>
      <c r="EXI742" s="394"/>
      <c r="EXJ742" s="270"/>
      <c r="EXK742" s="263"/>
      <c r="EXL742" s="271"/>
      <c r="EXM742" s="271"/>
      <c r="EXN742" s="271"/>
      <c r="EXO742" s="271"/>
      <c r="EXP742" s="271"/>
      <c r="EXQ742" s="395"/>
      <c r="EXR742" s="259"/>
      <c r="EXS742" s="259"/>
      <c r="EXT742" s="394"/>
      <c r="EXU742" s="394"/>
      <c r="EXV742" s="270"/>
      <c r="EXW742" s="263"/>
      <c r="EXX742" s="271"/>
      <c r="EXY742" s="271"/>
      <c r="EXZ742" s="271"/>
      <c r="EYA742" s="271"/>
      <c r="EYB742" s="271"/>
      <c r="EYC742" s="395"/>
      <c r="EYD742" s="259"/>
      <c r="EYE742" s="259"/>
      <c r="EYF742" s="394"/>
      <c r="EYG742" s="394"/>
      <c r="EYH742" s="270"/>
      <c r="EYI742" s="263"/>
      <c r="EYJ742" s="271"/>
      <c r="EYK742" s="271"/>
      <c r="EYL742" s="271"/>
      <c r="EYM742" s="271"/>
      <c r="EYN742" s="271"/>
      <c r="EYO742" s="395"/>
      <c r="EYP742" s="259"/>
      <c r="EYQ742" s="259"/>
      <c r="EYR742" s="394"/>
      <c r="EYS742" s="394"/>
      <c r="EYT742" s="270"/>
      <c r="EYU742" s="263"/>
      <c r="EYV742" s="271"/>
      <c r="EYW742" s="271"/>
      <c r="EYX742" s="271"/>
      <c r="EYY742" s="271"/>
      <c r="EYZ742" s="271"/>
      <c r="EZA742" s="395"/>
      <c r="EZB742" s="259"/>
      <c r="EZC742" s="259"/>
      <c r="EZD742" s="394"/>
      <c r="EZE742" s="394"/>
      <c r="EZF742" s="270"/>
      <c r="EZG742" s="263"/>
      <c r="EZH742" s="271"/>
      <c r="EZI742" s="271"/>
      <c r="EZJ742" s="271"/>
      <c r="EZK742" s="271"/>
      <c r="EZL742" s="271"/>
      <c r="EZM742" s="395"/>
      <c r="EZN742" s="259"/>
      <c r="EZO742" s="259"/>
      <c r="EZP742" s="394"/>
      <c r="EZQ742" s="394"/>
      <c r="EZR742" s="270"/>
      <c r="EZS742" s="263"/>
      <c r="EZT742" s="271"/>
      <c r="EZU742" s="271"/>
      <c r="EZV742" s="271"/>
      <c r="EZW742" s="271"/>
      <c r="EZX742" s="271"/>
      <c r="EZY742" s="395"/>
      <c r="EZZ742" s="259"/>
      <c r="FAA742" s="259"/>
      <c r="FAB742" s="394"/>
      <c r="FAC742" s="394"/>
      <c r="FAD742" s="270"/>
      <c r="FAE742" s="263"/>
      <c r="FAF742" s="271"/>
      <c r="FAG742" s="271"/>
      <c r="FAH742" s="271"/>
      <c r="FAI742" s="271"/>
      <c r="FAJ742" s="271"/>
      <c r="FAK742" s="395"/>
      <c r="FAL742" s="259"/>
      <c r="FAM742" s="259"/>
      <c r="FAN742" s="394"/>
      <c r="FAO742" s="394"/>
      <c r="FAP742" s="270"/>
      <c r="FAQ742" s="263"/>
      <c r="FAR742" s="271"/>
      <c r="FAS742" s="271"/>
      <c r="FAT742" s="271"/>
      <c r="FAU742" s="271"/>
      <c r="FAV742" s="271"/>
      <c r="FAW742" s="395"/>
      <c r="FAX742" s="259"/>
      <c r="FAY742" s="259"/>
      <c r="FAZ742" s="394"/>
      <c r="FBA742" s="394"/>
      <c r="FBB742" s="270"/>
      <c r="FBC742" s="263"/>
      <c r="FBD742" s="271"/>
      <c r="FBE742" s="271"/>
      <c r="FBF742" s="271"/>
      <c r="FBG742" s="271"/>
      <c r="FBH742" s="271"/>
      <c r="FBI742" s="395"/>
      <c r="FBJ742" s="259"/>
      <c r="FBK742" s="259"/>
      <c r="FBL742" s="394"/>
      <c r="FBM742" s="394"/>
      <c r="FBN742" s="270"/>
      <c r="FBO742" s="263"/>
      <c r="FBP742" s="271"/>
      <c r="FBQ742" s="271"/>
      <c r="FBR742" s="271"/>
      <c r="FBS742" s="271"/>
      <c r="FBT742" s="271"/>
      <c r="FBU742" s="395"/>
      <c r="FBV742" s="259"/>
      <c r="FBW742" s="259"/>
      <c r="FBX742" s="394"/>
      <c r="FBY742" s="394"/>
      <c r="FBZ742" s="270"/>
      <c r="FCA742" s="263"/>
      <c r="FCB742" s="271"/>
      <c r="FCC742" s="271"/>
      <c r="FCD742" s="271"/>
      <c r="FCE742" s="271"/>
      <c r="FCF742" s="271"/>
      <c r="FCG742" s="395"/>
      <c r="FCH742" s="259"/>
      <c r="FCI742" s="259"/>
      <c r="FCJ742" s="394"/>
      <c r="FCK742" s="394"/>
      <c r="FCL742" s="270"/>
      <c r="FCM742" s="263"/>
      <c r="FCN742" s="271"/>
      <c r="FCO742" s="271"/>
      <c r="FCP742" s="271"/>
      <c r="FCQ742" s="271"/>
      <c r="FCR742" s="271"/>
      <c r="FCS742" s="395"/>
      <c r="FCT742" s="259"/>
      <c r="FCU742" s="259"/>
      <c r="FCV742" s="394"/>
      <c r="FCW742" s="394"/>
      <c r="FCX742" s="270"/>
      <c r="FCY742" s="263"/>
      <c r="FCZ742" s="271"/>
      <c r="FDA742" s="271"/>
      <c r="FDB742" s="271"/>
      <c r="FDC742" s="271"/>
      <c r="FDD742" s="271"/>
      <c r="FDE742" s="395"/>
      <c r="FDF742" s="259"/>
      <c r="FDG742" s="259"/>
      <c r="FDH742" s="394"/>
      <c r="FDI742" s="394"/>
      <c r="FDJ742" s="270"/>
      <c r="FDK742" s="263"/>
      <c r="FDL742" s="271"/>
      <c r="FDM742" s="271"/>
      <c r="FDN742" s="271"/>
      <c r="FDO742" s="271"/>
      <c r="FDP742" s="271"/>
      <c r="FDQ742" s="395"/>
      <c r="FDR742" s="259"/>
      <c r="FDS742" s="259"/>
      <c r="FDT742" s="394"/>
      <c r="FDU742" s="394"/>
      <c r="FDV742" s="270"/>
      <c r="FDW742" s="263"/>
      <c r="FDX742" s="271"/>
      <c r="FDY742" s="271"/>
      <c r="FDZ742" s="271"/>
      <c r="FEA742" s="271"/>
      <c r="FEB742" s="271"/>
      <c r="FEC742" s="395"/>
      <c r="FED742" s="259"/>
      <c r="FEE742" s="259"/>
      <c r="FEF742" s="394"/>
      <c r="FEG742" s="394"/>
      <c r="FEH742" s="270"/>
      <c r="FEI742" s="263"/>
      <c r="FEJ742" s="271"/>
      <c r="FEK742" s="271"/>
      <c r="FEL742" s="271"/>
      <c r="FEM742" s="271"/>
      <c r="FEN742" s="271"/>
      <c r="FEO742" s="395"/>
      <c r="FEP742" s="259"/>
      <c r="FEQ742" s="259"/>
      <c r="FER742" s="394"/>
      <c r="FES742" s="394"/>
      <c r="FET742" s="270"/>
      <c r="FEU742" s="263"/>
      <c r="FEV742" s="271"/>
      <c r="FEW742" s="271"/>
      <c r="FEX742" s="271"/>
      <c r="FEY742" s="271"/>
      <c r="FEZ742" s="271"/>
      <c r="FFA742" s="395"/>
      <c r="FFB742" s="259"/>
      <c r="FFC742" s="259"/>
      <c r="FFD742" s="394"/>
      <c r="FFE742" s="394"/>
      <c r="FFF742" s="270"/>
      <c r="FFG742" s="263"/>
      <c r="FFH742" s="271"/>
      <c r="FFI742" s="271"/>
      <c r="FFJ742" s="271"/>
      <c r="FFK742" s="271"/>
      <c r="FFL742" s="271"/>
      <c r="FFM742" s="395"/>
      <c r="FFN742" s="259"/>
      <c r="FFO742" s="259"/>
      <c r="FFP742" s="394"/>
      <c r="FFQ742" s="394"/>
      <c r="FFR742" s="270"/>
      <c r="FFS742" s="263"/>
      <c r="FFT742" s="271"/>
      <c r="FFU742" s="271"/>
      <c r="FFV742" s="271"/>
      <c r="FFW742" s="271"/>
      <c r="FFX742" s="271"/>
      <c r="FFY742" s="395"/>
      <c r="FFZ742" s="259"/>
      <c r="FGA742" s="259"/>
      <c r="FGB742" s="394"/>
      <c r="FGC742" s="394"/>
      <c r="FGD742" s="270"/>
      <c r="FGE742" s="263"/>
      <c r="FGF742" s="271"/>
      <c r="FGG742" s="271"/>
      <c r="FGH742" s="271"/>
      <c r="FGI742" s="271"/>
      <c r="FGJ742" s="271"/>
      <c r="FGK742" s="395"/>
      <c r="FGL742" s="259"/>
      <c r="FGM742" s="259"/>
      <c r="FGN742" s="394"/>
      <c r="FGO742" s="394"/>
      <c r="FGP742" s="270"/>
      <c r="FGQ742" s="263"/>
      <c r="FGR742" s="271"/>
      <c r="FGS742" s="271"/>
      <c r="FGT742" s="271"/>
      <c r="FGU742" s="271"/>
      <c r="FGV742" s="271"/>
      <c r="FGW742" s="395"/>
      <c r="FGX742" s="259"/>
      <c r="FGY742" s="259"/>
      <c r="FGZ742" s="394"/>
      <c r="FHA742" s="394"/>
      <c r="FHB742" s="270"/>
      <c r="FHC742" s="263"/>
      <c r="FHD742" s="271"/>
      <c r="FHE742" s="271"/>
      <c r="FHF742" s="271"/>
      <c r="FHG742" s="271"/>
      <c r="FHH742" s="271"/>
      <c r="FHI742" s="395"/>
      <c r="FHJ742" s="259"/>
      <c r="FHK742" s="259"/>
      <c r="FHL742" s="394"/>
      <c r="FHM742" s="394"/>
      <c r="FHN742" s="270"/>
      <c r="FHO742" s="263"/>
      <c r="FHP742" s="271"/>
      <c r="FHQ742" s="271"/>
      <c r="FHR742" s="271"/>
      <c r="FHS742" s="271"/>
      <c r="FHT742" s="271"/>
      <c r="FHU742" s="395"/>
      <c r="FHV742" s="259"/>
      <c r="FHW742" s="259"/>
      <c r="FHX742" s="394"/>
      <c r="FHY742" s="394"/>
      <c r="FHZ742" s="270"/>
      <c r="FIA742" s="263"/>
      <c r="FIB742" s="271"/>
      <c r="FIC742" s="271"/>
      <c r="FID742" s="271"/>
      <c r="FIE742" s="271"/>
      <c r="FIF742" s="271"/>
      <c r="FIG742" s="395"/>
      <c r="FIH742" s="259"/>
      <c r="FII742" s="259"/>
      <c r="FIJ742" s="394"/>
      <c r="FIK742" s="394"/>
      <c r="FIL742" s="270"/>
      <c r="FIM742" s="263"/>
      <c r="FIN742" s="271"/>
      <c r="FIO742" s="271"/>
      <c r="FIP742" s="271"/>
      <c r="FIQ742" s="271"/>
      <c r="FIR742" s="271"/>
      <c r="FIS742" s="395"/>
      <c r="FIT742" s="259"/>
      <c r="FIU742" s="259"/>
      <c r="FIV742" s="394"/>
      <c r="FIW742" s="394"/>
      <c r="FIX742" s="270"/>
      <c r="FIY742" s="263"/>
      <c r="FIZ742" s="271"/>
      <c r="FJA742" s="271"/>
      <c r="FJB742" s="271"/>
      <c r="FJC742" s="271"/>
      <c r="FJD742" s="271"/>
      <c r="FJE742" s="395"/>
      <c r="FJF742" s="259"/>
      <c r="FJG742" s="259"/>
      <c r="FJH742" s="394"/>
      <c r="FJI742" s="394"/>
      <c r="FJJ742" s="270"/>
      <c r="FJK742" s="263"/>
      <c r="FJL742" s="271"/>
      <c r="FJM742" s="271"/>
      <c r="FJN742" s="271"/>
      <c r="FJO742" s="271"/>
      <c r="FJP742" s="271"/>
      <c r="FJQ742" s="395"/>
      <c r="FJR742" s="259"/>
      <c r="FJS742" s="259"/>
      <c r="FJT742" s="394"/>
      <c r="FJU742" s="394"/>
      <c r="FJV742" s="270"/>
      <c r="FJW742" s="263"/>
      <c r="FJX742" s="271"/>
      <c r="FJY742" s="271"/>
      <c r="FJZ742" s="271"/>
      <c r="FKA742" s="271"/>
      <c r="FKB742" s="271"/>
      <c r="FKC742" s="395"/>
      <c r="FKD742" s="259"/>
      <c r="FKE742" s="259"/>
      <c r="FKF742" s="394"/>
      <c r="FKG742" s="394"/>
      <c r="FKH742" s="270"/>
      <c r="FKI742" s="263"/>
      <c r="FKJ742" s="271"/>
      <c r="FKK742" s="271"/>
      <c r="FKL742" s="271"/>
      <c r="FKM742" s="271"/>
      <c r="FKN742" s="271"/>
      <c r="FKO742" s="395"/>
      <c r="FKP742" s="259"/>
      <c r="FKQ742" s="259"/>
      <c r="FKR742" s="394"/>
      <c r="FKS742" s="394"/>
      <c r="FKT742" s="270"/>
      <c r="FKU742" s="263"/>
      <c r="FKV742" s="271"/>
      <c r="FKW742" s="271"/>
      <c r="FKX742" s="271"/>
      <c r="FKY742" s="271"/>
      <c r="FKZ742" s="271"/>
      <c r="FLA742" s="395"/>
      <c r="FLB742" s="259"/>
      <c r="FLC742" s="259"/>
      <c r="FLD742" s="394"/>
      <c r="FLE742" s="394"/>
      <c r="FLF742" s="270"/>
      <c r="FLG742" s="263"/>
      <c r="FLH742" s="271"/>
      <c r="FLI742" s="271"/>
      <c r="FLJ742" s="271"/>
      <c r="FLK742" s="271"/>
      <c r="FLL742" s="271"/>
      <c r="FLM742" s="395"/>
      <c r="FLN742" s="259"/>
      <c r="FLO742" s="259"/>
      <c r="FLP742" s="394"/>
      <c r="FLQ742" s="394"/>
      <c r="FLR742" s="270"/>
      <c r="FLS742" s="263"/>
      <c r="FLT742" s="271"/>
      <c r="FLU742" s="271"/>
      <c r="FLV742" s="271"/>
      <c r="FLW742" s="271"/>
      <c r="FLX742" s="271"/>
      <c r="FLY742" s="395"/>
      <c r="FLZ742" s="259"/>
      <c r="FMA742" s="259"/>
      <c r="FMB742" s="394"/>
      <c r="FMC742" s="394"/>
      <c r="FMD742" s="270"/>
      <c r="FME742" s="263"/>
      <c r="FMF742" s="271"/>
      <c r="FMG742" s="271"/>
      <c r="FMH742" s="271"/>
      <c r="FMI742" s="271"/>
      <c r="FMJ742" s="271"/>
      <c r="FMK742" s="395"/>
      <c r="FML742" s="259"/>
      <c r="FMM742" s="259"/>
      <c r="FMN742" s="394"/>
      <c r="FMO742" s="394"/>
      <c r="FMP742" s="270"/>
      <c r="FMQ742" s="263"/>
      <c r="FMR742" s="271"/>
      <c r="FMS742" s="271"/>
      <c r="FMT742" s="271"/>
      <c r="FMU742" s="271"/>
      <c r="FMV742" s="271"/>
      <c r="FMW742" s="395"/>
      <c r="FMX742" s="259"/>
      <c r="FMY742" s="259"/>
      <c r="FMZ742" s="394"/>
      <c r="FNA742" s="394"/>
      <c r="FNB742" s="270"/>
      <c r="FNC742" s="263"/>
      <c r="FND742" s="271"/>
      <c r="FNE742" s="271"/>
      <c r="FNF742" s="271"/>
      <c r="FNG742" s="271"/>
      <c r="FNH742" s="271"/>
      <c r="FNI742" s="395"/>
      <c r="FNJ742" s="259"/>
      <c r="FNK742" s="259"/>
      <c r="FNL742" s="394"/>
      <c r="FNM742" s="394"/>
      <c r="FNN742" s="270"/>
      <c r="FNO742" s="263"/>
      <c r="FNP742" s="271"/>
      <c r="FNQ742" s="271"/>
      <c r="FNR742" s="271"/>
      <c r="FNS742" s="271"/>
      <c r="FNT742" s="271"/>
      <c r="FNU742" s="395"/>
      <c r="FNV742" s="259"/>
      <c r="FNW742" s="259"/>
      <c r="FNX742" s="394"/>
      <c r="FNY742" s="394"/>
      <c r="FNZ742" s="270"/>
      <c r="FOA742" s="263"/>
      <c r="FOB742" s="271"/>
      <c r="FOC742" s="271"/>
      <c r="FOD742" s="271"/>
      <c r="FOE742" s="271"/>
      <c r="FOF742" s="271"/>
      <c r="FOG742" s="395"/>
      <c r="FOH742" s="259"/>
      <c r="FOI742" s="259"/>
      <c r="FOJ742" s="394"/>
      <c r="FOK742" s="394"/>
      <c r="FOL742" s="270"/>
      <c r="FOM742" s="263"/>
      <c r="FON742" s="271"/>
      <c r="FOO742" s="271"/>
      <c r="FOP742" s="271"/>
      <c r="FOQ742" s="271"/>
      <c r="FOR742" s="271"/>
      <c r="FOS742" s="395"/>
      <c r="FOT742" s="259"/>
      <c r="FOU742" s="259"/>
      <c r="FOV742" s="394"/>
      <c r="FOW742" s="394"/>
      <c r="FOX742" s="270"/>
      <c r="FOY742" s="263"/>
      <c r="FOZ742" s="271"/>
      <c r="FPA742" s="271"/>
      <c r="FPB742" s="271"/>
      <c r="FPC742" s="271"/>
      <c r="FPD742" s="271"/>
      <c r="FPE742" s="395"/>
      <c r="FPF742" s="259"/>
      <c r="FPG742" s="259"/>
      <c r="FPH742" s="394"/>
      <c r="FPI742" s="394"/>
      <c r="FPJ742" s="270"/>
      <c r="FPK742" s="263"/>
      <c r="FPL742" s="271"/>
      <c r="FPM742" s="271"/>
      <c r="FPN742" s="271"/>
      <c r="FPO742" s="271"/>
      <c r="FPP742" s="271"/>
      <c r="FPQ742" s="395"/>
      <c r="FPR742" s="259"/>
      <c r="FPS742" s="259"/>
      <c r="FPT742" s="394"/>
      <c r="FPU742" s="394"/>
      <c r="FPV742" s="270"/>
      <c r="FPW742" s="263"/>
      <c r="FPX742" s="271"/>
      <c r="FPY742" s="271"/>
      <c r="FPZ742" s="271"/>
      <c r="FQA742" s="271"/>
      <c r="FQB742" s="271"/>
      <c r="FQC742" s="395"/>
      <c r="FQD742" s="259"/>
      <c r="FQE742" s="259"/>
      <c r="FQF742" s="394"/>
      <c r="FQG742" s="394"/>
      <c r="FQH742" s="270"/>
      <c r="FQI742" s="263"/>
      <c r="FQJ742" s="271"/>
      <c r="FQK742" s="271"/>
      <c r="FQL742" s="271"/>
      <c r="FQM742" s="271"/>
      <c r="FQN742" s="271"/>
      <c r="FQO742" s="395"/>
      <c r="FQP742" s="259"/>
      <c r="FQQ742" s="259"/>
      <c r="FQR742" s="394"/>
      <c r="FQS742" s="394"/>
      <c r="FQT742" s="270"/>
      <c r="FQU742" s="263"/>
      <c r="FQV742" s="271"/>
      <c r="FQW742" s="271"/>
      <c r="FQX742" s="271"/>
      <c r="FQY742" s="271"/>
      <c r="FQZ742" s="271"/>
      <c r="FRA742" s="395"/>
      <c r="FRB742" s="259"/>
      <c r="FRC742" s="259"/>
      <c r="FRD742" s="394"/>
      <c r="FRE742" s="394"/>
      <c r="FRF742" s="270"/>
      <c r="FRG742" s="263"/>
      <c r="FRH742" s="271"/>
      <c r="FRI742" s="271"/>
      <c r="FRJ742" s="271"/>
      <c r="FRK742" s="271"/>
      <c r="FRL742" s="271"/>
      <c r="FRM742" s="395"/>
      <c r="FRN742" s="259"/>
      <c r="FRO742" s="259"/>
      <c r="FRP742" s="394"/>
      <c r="FRQ742" s="394"/>
      <c r="FRR742" s="270"/>
      <c r="FRS742" s="263"/>
      <c r="FRT742" s="271"/>
      <c r="FRU742" s="271"/>
      <c r="FRV742" s="271"/>
      <c r="FRW742" s="271"/>
      <c r="FRX742" s="271"/>
      <c r="FRY742" s="395"/>
      <c r="FRZ742" s="259"/>
      <c r="FSA742" s="259"/>
      <c r="FSB742" s="394"/>
      <c r="FSC742" s="394"/>
      <c r="FSD742" s="270"/>
      <c r="FSE742" s="263"/>
      <c r="FSF742" s="271"/>
      <c r="FSG742" s="271"/>
      <c r="FSH742" s="271"/>
      <c r="FSI742" s="271"/>
      <c r="FSJ742" s="271"/>
      <c r="FSK742" s="395"/>
      <c r="FSL742" s="259"/>
      <c r="FSM742" s="259"/>
      <c r="FSN742" s="394"/>
      <c r="FSO742" s="394"/>
      <c r="FSP742" s="270"/>
      <c r="FSQ742" s="263"/>
      <c r="FSR742" s="271"/>
      <c r="FSS742" s="271"/>
      <c r="FST742" s="271"/>
      <c r="FSU742" s="271"/>
      <c r="FSV742" s="271"/>
      <c r="FSW742" s="395"/>
      <c r="FSX742" s="259"/>
      <c r="FSY742" s="259"/>
      <c r="FSZ742" s="394"/>
      <c r="FTA742" s="394"/>
      <c r="FTB742" s="270"/>
      <c r="FTC742" s="263"/>
      <c r="FTD742" s="271"/>
      <c r="FTE742" s="271"/>
      <c r="FTF742" s="271"/>
      <c r="FTG742" s="271"/>
      <c r="FTH742" s="271"/>
      <c r="FTI742" s="395"/>
      <c r="FTJ742" s="259"/>
      <c r="FTK742" s="259"/>
      <c r="FTL742" s="394"/>
      <c r="FTM742" s="394"/>
      <c r="FTN742" s="270"/>
      <c r="FTO742" s="263"/>
      <c r="FTP742" s="271"/>
      <c r="FTQ742" s="271"/>
      <c r="FTR742" s="271"/>
      <c r="FTS742" s="271"/>
      <c r="FTT742" s="271"/>
      <c r="FTU742" s="395"/>
      <c r="FTV742" s="259"/>
      <c r="FTW742" s="259"/>
      <c r="FTX742" s="394"/>
      <c r="FTY742" s="394"/>
      <c r="FTZ742" s="270"/>
      <c r="FUA742" s="263"/>
      <c r="FUB742" s="271"/>
      <c r="FUC742" s="271"/>
      <c r="FUD742" s="271"/>
      <c r="FUE742" s="271"/>
      <c r="FUF742" s="271"/>
      <c r="FUG742" s="395"/>
      <c r="FUH742" s="259"/>
      <c r="FUI742" s="259"/>
      <c r="FUJ742" s="394"/>
      <c r="FUK742" s="394"/>
      <c r="FUL742" s="270"/>
      <c r="FUM742" s="263"/>
      <c r="FUN742" s="271"/>
      <c r="FUO742" s="271"/>
      <c r="FUP742" s="271"/>
      <c r="FUQ742" s="271"/>
      <c r="FUR742" s="271"/>
      <c r="FUS742" s="395"/>
      <c r="FUT742" s="259"/>
      <c r="FUU742" s="259"/>
      <c r="FUV742" s="394"/>
      <c r="FUW742" s="394"/>
      <c r="FUX742" s="270"/>
      <c r="FUY742" s="263"/>
      <c r="FUZ742" s="271"/>
      <c r="FVA742" s="271"/>
      <c r="FVB742" s="271"/>
      <c r="FVC742" s="271"/>
      <c r="FVD742" s="271"/>
      <c r="FVE742" s="395"/>
      <c r="FVF742" s="259"/>
      <c r="FVG742" s="259"/>
      <c r="FVH742" s="394"/>
      <c r="FVI742" s="394"/>
      <c r="FVJ742" s="270"/>
      <c r="FVK742" s="263"/>
      <c r="FVL742" s="271"/>
      <c r="FVM742" s="271"/>
      <c r="FVN742" s="271"/>
      <c r="FVO742" s="271"/>
      <c r="FVP742" s="271"/>
      <c r="FVQ742" s="395"/>
      <c r="FVR742" s="259"/>
      <c r="FVS742" s="259"/>
      <c r="FVT742" s="394"/>
      <c r="FVU742" s="394"/>
      <c r="FVV742" s="270"/>
      <c r="FVW742" s="263"/>
      <c r="FVX742" s="271"/>
      <c r="FVY742" s="271"/>
      <c r="FVZ742" s="271"/>
      <c r="FWA742" s="271"/>
      <c r="FWB742" s="271"/>
      <c r="FWC742" s="395"/>
      <c r="FWD742" s="259"/>
      <c r="FWE742" s="259"/>
      <c r="FWF742" s="394"/>
      <c r="FWG742" s="394"/>
      <c r="FWH742" s="270"/>
      <c r="FWI742" s="263"/>
      <c r="FWJ742" s="271"/>
      <c r="FWK742" s="271"/>
      <c r="FWL742" s="271"/>
      <c r="FWM742" s="271"/>
      <c r="FWN742" s="271"/>
      <c r="FWO742" s="395"/>
      <c r="FWP742" s="259"/>
      <c r="FWQ742" s="259"/>
      <c r="FWR742" s="394"/>
      <c r="FWS742" s="394"/>
      <c r="FWT742" s="270"/>
      <c r="FWU742" s="263"/>
      <c r="FWV742" s="271"/>
      <c r="FWW742" s="271"/>
      <c r="FWX742" s="271"/>
      <c r="FWY742" s="271"/>
      <c r="FWZ742" s="271"/>
      <c r="FXA742" s="395"/>
      <c r="FXB742" s="259"/>
      <c r="FXC742" s="259"/>
      <c r="FXD742" s="394"/>
      <c r="FXE742" s="394"/>
      <c r="FXF742" s="270"/>
      <c r="FXG742" s="263"/>
      <c r="FXH742" s="271"/>
      <c r="FXI742" s="271"/>
      <c r="FXJ742" s="271"/>
      <c r="FXK742" s="271"/>
      <c r="FXL742" s="271"/>
      <c r="FXM742" s="395"/>
      <c r="FXN742" s="259"/>
      <c r="FXO742" s="259"/>
      <c r="FXP742" s="394"/>
      <c r="FXQ742" s="394"/>
      <c r="FXR742" s="270"/>
      <c r="FXS742" s="263"/>
      <c r="FXT742" s="271"/>
      <c r="FXU742" s="271"/>
      <c r="FXV742" s="271"/>
      <c r="FXW742" s="271"/>
      <c r="FXX742" s="271"/>
      <c r="FXY742" s="395"/>
      <c r="FXZ742" s="259"/>
      <c r="FYA742" s="259"/>
      <c r="FYB742" s="394"/>
      <c r="FYC742" s="394"/>
      <c r="FYD742" s="270"/>
      <c r="FYE742" s="263"/>
      <c r="FYF742" s="271"/>
      <c r="FYG742" s="271"/>
      <c r="FYH742" s="271"/>
      <c r="FYI742" s="271"/>
      <c r="FYJ742" s="271"/>
      <c r="FYK742" s="395"/>
      <c r="FYL742" s="259"/>
      <c r="FYM742" s="259"/>
      <c r="FYN742" s="394"/>
      <c r="FYO742" s="394"/>
      <c r="FYP742" s="270"/>
      <c r="FYQ742" s="263"/>
      <c r="FYR742" s="271"/>
      <c r="FYS742" s="271"/>
      <c r="FYT742" s="271"/>
      <c r="FYU742" s="271"/>
      <c r="FYV742" s="271"/>
      <c r="FYW742" s="395"/>
      <c r="FYX742" s="259"/>
      <c r="FYY742" s="259"/>
      <c r="FYZ742" s="394"/>
      <c r="FZA742" s="394"/>
      <c r="FZB742" s="270"/>
      <c r="FZC742" s="263"/>
      <c r="FZD742" s="271"/>
      <c r="FZE742" s="271"/>
      <c r="FZF742" s="271"/>
      <c r="FZG742" s="271"/>
      <c r="FZH742" s="271"/>
      <c r="FZI742" s="395"/>
      <c r="FZJ742" s="259"/>
      <c r="FZK742" s="259"/>
      <c r="FZL742" s="394"/>
      <c r="FZM742" s="394"/>
      <c r="FZN742" s="270"/>
      <c r="FZO742" s="263"/>
      <c r="FZP742" s="271"/>
      <c r="FZQ742" s="271"/>
      <c r="FZR742" s="271"/>
      <c r="FZS742" s="271"/>
      <c r="FZT742" s="271"/>
      <c r="FZU742" s="395"/>
      <c r="FZV742" s="259"/>
      <c r="FZW742" s="259"/>
      <c r="FZX742" s="394"/>
      <c r="FZY742" s="394"/>
      <c r="FZZ742" s="270"/>
      <c r="GAA742" s="263"/>
      <c r="GAB742" s="271"/>
      <c r="GAC742" s="271"/>
      <c r="GAD742" s="271"/>
      <c r="GAE742" s="271"/>
      <c r="GAF742" s="271"/>
      <c r="GAG742" s="395"/>
      <c r="GAH742" s="259"/>
      <c r="GAI742" s="259"/>
      <c r="GAJ742" s="394"/>
      <c r="GAK742" s="394"/>
      <c r="GAL742" s="270"/>
      <c r="GAM742" s="263"/>
      <c r="GAN742" s="271"/>
      <c r="GAO742" s="271"/>
      <c r="GAP742" s="271"/>
      <c r="GAQ742" s="271"/>
      <c r="GAR742" s="271"/>
      <c r="GAS742" s="395"/>
      <c r="GAT742" s="259"/>
      <c r="GAU742" s="259"/>
      <c r="GAV742" s="394"/>
      <c r="GAW742" s="394"/>
      <c r="GAX742" s="270"/>
      <c r="GAY742" s="263"/>
      <c r="GAZ742" s="271"/>
      <c r="GBA742" s="271"/>
      <c r="GBB742" s="271"/>
      <c r="GBC742" s="271"/>
      <c r="GBD742" s="271"/>
      <c r="GBE742" s="395"/>
      <c r="GBF742" s="259"/>
      <c r="GBG742" s="259"/>
      <c r="GBH742" s="394"/>
      <c r="GBI742" s="394"/>
      <c r="GBJ742" s="270"/>
      <c r="GBK742" s="263"/>
      <c r="GBL742" s="271"/>
      <c r="GBM742" s="271"/>
      <c r="GBN742" s="271"/>
      <c r="GBO742" s="271"/>
      <c r="GBP742" s="271"/>
      <c r="GBQ742" s="395"/>
      <c r="GBR742" s="259"/>
      <c r="GBS742" s="259"/>
      <c r="GBT742" s="394"/>
      <c r="GBU742" s="394"/>
      <c r="GBV742" s="270"/>
      <c r="GBW742" s="263"/>
      <c r="GBX742" s="271"/>
      <c r="GBY742" s="271"/>
      <c r="GBZ742" s="271"/>
      <c r="GCA742" s="271"/>
      <c r="GCB742" s="271"/>
      <c r="GCC742" s="395"/>
      <c r="GCD742" s="259"/>
      <c r="GCE742" s="259"/>
      <c r="GCF742" s="394"/>
      <c r="GCG742" s="394"/>
      <c r="GCH742" s="270"/>
      <c r="GCI742" s="263"/>
      <c r="GCJ742" s="271"/>
      <c r="GCK742" s="271"/>
      <c r="GCL742" s="271"/>
      <c r="GCM742" s="271"/>
      <c r="GCN742" s="271"/>
      <c r="GCO742" s="395"/>
      <c r="GCP742" s="259"/>
      <c r="GCQ742" s="259"/>
      <c r="GCR742" s="394"/>
      <c r="GCS742" s="394"/>
      <c r="GCT742" s="270"/>
      <c r="GCU742" s="263"/>
      <c r="GCV742" s="271"/>
      <c r="GCW742" s="271"/>
      <c r="GCX742" s="271"/>
      <c r="GCY742" s="271"/>
      <c r="GCZ742" s="271"/>
      <c r="GDA742" s="395"/>
      <c r="GDB742" s="259"/>
      <c r="GDC742" s="259"/>
      <c r="GDD742" s="394"/>
      <c r="GDE742" s="394"/>
      <c r="GDF742" s="270"/>
      <c r="GDG742" s="263"/>
      <c r="GDH742" s="271"/>
      <c r="GDI742" s="271"/>
      <c r="GDJ742" s="271"/>
      <c r="GDK742" s="271"/>
      <c r="GDL742" s="271"/>
      <c r="GDM742" s="395"/>
      <c r="GDN742" s="259"/>
      <c r="GDO742" s="259"/>
      <c r="GDP742" s="394"/>
      <c r="GDQ742" s="394"/>
      <c r="GDR742" s="270"/>
      <c r="GDS742" s="263"/>
      <c r="GDT742" s="271"/>
      <c r="GDU742" s="271"/>
      <c r="GDV742" s="271"/>
      <c r="GDW742" s="271"/>
      <c r="GDX742" s="271"/>
      <c r="GDY742" s="395"/>
      <c r="GDZ742" s="259"/>
      <c r="GEA742" s="259"/>
      <c r="GEB742" s="394"/>
      <c r="GEC742" s="394"/>
      <c r="GED742" s="270"/>
      <c r="GEE742" s="263"/>
      <c r="GEF742" s="271"/>
      <c r="GEG742" s="271"/>
      <c r="GEH742" s="271"/>
      <c r="GEI742" s="271"/>
      <c r="GEJ742" s="271"/>
      <c r="GEK742" s="395"/>
      <c r="GEL742" s="259"/>
      <c r="GEM742" s="259"/>
      <c r="GEN742" s="394"/>
      <c r="GEO742" s="394"/>
      <c r="GEP742" s="270"/>
      <c r="GEQ742" s="263"/>
      <c r="GER742" s="271"/>
      <c r="GES742" s="271"/>
      <c r="GET742" s="271"/>
      <c r="GEU742" s="271"/>
      <c r="GEV742" s="271"/>
      <c r="GEW742" s="395"/>
      <c r="GEX742" s="259"/>
      <c r="GEY742" s="259"/>
      <c r="GEZ742" s="394"/>
      <c r="GFA742" s="394"/>
      <c r="GFB742" s="270"/>
      <c r="GFC742" s="263"/>
      <c r="GFD742" s="271"/>
      <c r="GFE742" s="271"/>
      <c r="GFF742" s="271"/>
      <c r="GFG742" s="271"/>
      <c r="GFH742" s="271"/>
      <c r="GFI742" s="395"/>
      <c r="GFJ742" s="259"/>
      <c r="GFK742" s="259"/>
      <c r="GFL742" s="394"/>
      <c r="GFM742" s="394"/>
      <c r="GFN742" s="270"/>
      <c r="GFO742" s="263"/>
      <c r="GFP742" s="271"/>
      <c r="GFQ742" s="271"/>
      <c r="GFR742" s="271"/>
      <c r="GFS742" s="271"/>
      <c r="GFT742" s="271"/>
      <c r="GFU742" s="395"/>
      <c r="GFV742" s="259"/>
      <c r="GFW742" s="259"/>
      <c r="GFX742" s="394"/>
      <c r="GFY742" s="394"/>
      <c r="GFZ742" s="270"/>
      <c r="GGA742" s="263"/>
      <c r="GGB742" s="271"/>
      <c r="GGC742" s="271"/>
      <c r="GGD742" s="271"/>
      <c r="GGE742" s="271"/>
      <c r="GGF742" s="271"/>
      <c r="GGG742" s="395"/>
      <c r="GGH742" s="259"/>
      <c r="GGI742" s="259"/>
      <c r="GGJ742" s="394"/>
      <c r="GGK742" s="394"/>
      <c r="GGL742" s="270"/>
      <c r="GGM742" s="263"/>
      <c r="GGN742" s="271"/>
      <c r="GGO742" s="271"/>
      <c r="GGP742" s="271"/>
      <c r="GGQ742" s="271"/>
      <c r="GGR742" s="271"/>
      <c r="GGS742" s="395"/>
      <c r="GGT742" s="259"/>
      <c r="GGU742" s="259"/>
      <c r="GGV742" s="394"/>
      <c r="GGW742" s="394"/>
      <c r="GGX742" s="270"/>
      <c r="GGY742" s="263"/>
      <c r="GGZ742" s="271"/>
      <c r="GHA742" s="271"/>
      <c r="GHB742" s="271"/>
      <c r="GHC742" s="271"/>
      <c r="GHD742" s="271"/>
      <c r="GHE742" s="395"/>
      <c r="GHF742" s="259"/>
      <c r="GHG742" s="259"/>
      <c r="GHH742" s="394"/>
      <c r="GHI742" s="394"/>
      <c r="GHJ742" s="270"/>
      <c r="GHK742" s="263"/>
      <c r="GHL742" s="271"/>
      <c r="GHM742" s="271"/>
      <c r="GHN742" s="271"/>
      <c r="GHO742" s="271"/>
      <c r="GHP742" s="271"/>
      <c r="GHQ742" s="395"/>
      <c r="GHR742" s="259"/>
      <c r="GHS742" s="259"/>
      <c r="GHT742" s="394"/>
      <c r="GHU742" s="394"/>
      <c r="GHV742" s="270"/>
      <c r="GHW742" s="263"/>
      <c r="GHX742" s="271"/>
      <c r="GHY742" s="271"/>
      <c r="GHZ742" s="271"/>
      <c r="GIA742" s="271"/>
      <c r="GIB742" s="271"/>
      <c r="GIC742" s="395"/>
      <c r="GID742" s="259"/>
      <c r="GIE742" s="259"/>
      <c r="GIF742" s="394"/>
      <c r="GIG742" s="394"/>
      <c r="GIH742" s="270"/>
      <c r="GII742" s="263"/>
      <c r="GIJ742" s="271"/>
      <c r="GIK742" s="271"/>
      <c r="GIL742" s="271"/>
      <c r="GIM742" s="271"/>
      <c r="GIN742" s="271"/>
      <c r="GIO742" s="395"/>
      <c r="GIP742" s="259"/>
      <c r="GIQ742" s="259"/>
      <c r="GIR742" s="394"/>
      <c r="GIS742" s="394"/>
      <c r="GIT742" s="270"/>
      <c r="GIU742" s="263"/>
      <c r="GIV742" s="271"/>
      <c r="GIW742" s="271"/>
      <c r="GIX742" s="271"/>
      <c r="GIY742" s="271"/>
      <c r="GIZ742" s="271"/>
      <c r="GJA742" s="395"/>
      <c r="GJB742" s="259"/>
      <c r="GJC742" s="259"/>
      <c r="GJD742" s="394"/>
      <c r="GJE742" s="394"/>
      <c r="GJF742" s="270"/>
      <c r="GJG742" s="263"/>
      <c r="GJH742" s="271"/>
      <c r="GJI742" s="271"/>
      <c r="GJJ742" s="271"/>
      <c r="GJK742" s="271"/>
      <c r="GJL742" s="271"/>
      <c r="GJM742" s="395"/>
      <c r="GJN742" s="259"/>
      <c r="GJO742" s="259"/>
      <c r="GJP742" s="394"/>
      <c r="GJQ742" s="394"/>
      <c r="GJR742" s="270"/>
      <c r="GJS742" s="263"/>
      <c r="GJT742" s="271"/>
      <c r="GJU742" s="271"/>
      <c r="GJV742" s="271"/>
      <c r="GJW742" s="271"/>
      <c r="GJX742" s="271"/>
      <c r="GJY742" s="395"/>
      <c r="GJZ742" s="259"/>
      <c r="GKA742" s="259"/>
      <c r="GKB742" s="394"/>
      <c r="GKC742" s="394"/>
      <c r="GKD742" s="270"/>
      <c r="GKE742" s="263"/>
      <c r="GKF742" s="271"/>
      <c r="GKG742" s="271"/>
      <c r="GKH742" s="271"/>
      <c r="GKI742" s="271"/>
      <c r="GKJ742" s="271"/>
      <c r="GKK742" s="395"/>
      <c r="GKL742" s="259"/>
      <c r="GKM742" s="259"/>
      <c r="GKN742" s="394"/>
      <c r="GKO742" s="394"/>
      <c r="GKP742" s="270"/>
      <c r="GKQ742" s="263"/>
      <c r="GKR742" s="271"/>
      <c r="GKS742" s="271"/>
      <c r="GKT742" s="271"/>
      <c r="GKU742" s="271"/>
      <c r="GKV742" s="271"/>
      <c r="GKW742" s="395"/>
      <c r="GKX742" s="259"/>
      <c r="GKY742" s="259"/>
      <c r="GKZ742" s="394"/>
      <c r="GLA742" s="394"/>
      <c r="GLB742" s="270"/>
      <c r="GLC742" s="263"/>
      <c r="GLD742" s="271"/>
      <c r="GLE742" s="271"/>
      <c r="GLF742" s="271"/>
      <c r="GLG742" s="271"/>
      <c r="GLH742" s="271"/>
      <c r="GLI742" s="395"/>
      <c r="GLJ742" s="259"/>
      <c r="GLK742" s="259"/>
      <c r="GLL742" s="394"/>
      <c r="GLM742" s="394"/>
      <c r="GLN742" s="270"/>
      <c r="GLO742" s="263"/>
      <c r="GLP742" s="271"/>
      <c r="GLQ742" s="271"/>
      <c r="GLR742" s="271"/>
      <c r="GLS742" s="271"/>
      <c r="GLT742" s="271"/>
      <c r="GLU742" s="395"/>
      <c r="GLV742" s="259"/>
      <c r="GLW742" s="259"/>
      <c r="GLX742" s="394"/>
      <c r="GLY742" s="394"/>
      <c r="GLZ742" s="270"/>
      <c r="GMA742" s="263"/>
      <c r="GMB742" s="271"/>
      <c r="GMC742" s="271"/>
      <c r="GMD742" s="271"/>
      <c r="GME742" s="271"/>
      <c r="GMF742" s="271"/>
      <c r="GMG742" s="395"/>
      <c r="GMH742" s="259"/>
      <c r="GMI742" s="259"/>
      <c r="GMJ742" s="394"/>
      <c r="GMK742" s="394"/>
      <c r="GML742" s="270"/>
      <c r="GMM742" s="263"/>
      <c r="GMN742" s="271"/>
      <c r="GMO742" s="271"/>
      <c r="GMP742" s="271"/>
      <c r="GMQ742" s="271"/>
      <c r="GMR742" s="271"/>
      <c r="GMS742" s="395"/>
      <c r="GMT742" s="259"/>
      <c r="GMU742" s="259"/>
      <c r="GMV742" s="394"/>
      <c r="GMW742" s="394"/>
      <c r="GMX742" s="270"/>
      <c r="GMY742" s="263"/>
      <c r="GMZ742" s="271"/>
      <c r="GNA742" s="271"/>
      <c r="GNB742" s="271"/>
      <c r="GNC742" s="271"/>
      <c r="GND742" s="271"/>
      <c r="GNE742" s="395"/>
      <c r="GNF742" s="259"/>
      <c r="GNG742" s="259"/>
      <c r="GNH742" s="394"/>
      <c r="GNI742" s="394"/>
      <c r="GNJ742" s="270"/>
      <c r="GNK742" s="263"/>
      <c r="GNL742" s="271"/>
      <c r="GNM742" s="271"/>
      <c r="GNN742" s="271"/>
      <c r="GNO742" s="271"/>
      <c r="GNP742" s="271"/>
      <c r="GNQ742" s="395"/>
      <c r="GNR742" s="259"/>
      <c r="GNS742" s="259"/>
      <c r="GNT742" s="394"/>
      <c r="GNU742" s="394"/>
      <c r="GNV742" s="270"/>
      <c r="GNW742" s="263"/>
      <c r="GNX742" s="271"/>
      <c r="GNY742" s="271"/>
      <c r="GNZ742" s="271"/>
      <c r="GOA742" s="271"/>
      <c r="GOB742" s="271"/>
      <c r="GOC742" s="395"/>
      <c r="GOD742" s="259"/>
      <c r="GOE742" s="259"/>
      <c r="GOF742" s="394"/>
      <c r="GOG742" s="394"/>
      <c r="GOH742" s="270"/>
      <c r="GOI742" s="263"/>
      <c r="GOJ742" s="271"/>
      <c r="GOK742" s="271"/>
      <c r="GOL742" s="271"/>
      <c r="GOM742" s="271"/>
      <c r="GON742" s="271"/>
      <c r="GOO742" s="395"/>
      <c r="GOP742" s="259"/>
      <c r="GOQ742" s="259"/>
      <c r="GOR742" s="394"/>
      <c r="GOS742" s="394"/>
      <c r="GOT742" s="270"/>
      <c r="GOU742" s="263"/>
      <c r="GOV742" s="271"/>
      <c r="GOW742" s="271"/>
      <c r="GOX742" s="271"/>
      <c r="GOY742" s="271"/>
      <c r="GOZ742" s="271"/>
      <c r="GPA742" s="395"/>
      <c r="GPB742" s="259"/>
      <c r="GPC742" s="259"/>
      <c r="GPD742" s="394"/>
      <c r="GPE742" s="394"/>
      <c r="GPF742" s="270"/>
      <c r="GPG742" s="263"/>
      <c r="GPH742" s="271"/>
      <c r="GPI742" s="271"/>
      <c r="GPJ742" s="271"/>
      <c r="GPK742" s="271"/>
      <c r="GPL742" s="271"/>
      <c r="GPM742" s="395"/>
      <c r="GPN742" s="259"/>
      <c r="GPO742" s="259"/>
      <c r="GPP742" s="394"/>
      <c r="GPQ742" s="394"/>
      <c r="GPR742" s="270"/>
      <c r="GPS742" s="263"/>
      <c r="GPT742" s="271"/>
      <c r="GPU742" s="271"/>
      <c r="GPV742" s="271"/>
      <c r="GPW742" s="271"/>
      <c r="GPX742" s="271"/>
      <c r="GPY742" s="395"/>
      <c r="GPZ742" s="259"/>
      <c r="GQA742" s="259"/>
      <c r="GQB742" s="394"/>
      <c r="GQC742" s="394"/>
      <c r="GQD742" s="270"/>
      <c r="GQE742" s="263"/>
      <c r="GQF742" s="271"/>
      <c r="GQG742" s="271"/>
      <c r="GQH742" s="271"/>
      <c r="GQI742" s="271"/>
      <c r="GQJ742" s="271"/>
      <c r="GQK742" s="395"/>
      <c r="GQL742" s="259"/>
      <c r="GQM742" s="259"/>
      <c r="GQN742" s="394"/>
      <c r="GQO742" s="394"/>
      <c r="GQP742" s="270"/>
      <c r="GQQ742" s="263"/>
      <c r="GQR742" s="271"/>
      <c r="GQS742" s="271"/>
      <c r="GQT742" s="271"/>
      <c r="GQU742" s="271"/>
      <c r="GQV742" s="271"/>
      <c r="GQW742" s="395"/>
      <c r="GQX742" s="259"/>
      <c r="GQY742" s="259"/>
      <c r="GQZ742" s="394"/>
      <c r="GRA742" s="394"/>
      <c r="GRB742" s="270"/>
      <c r="GRC742" s="263"/>
      <c r="GRD742" s="271"/>
      <c r="GRE742" s="271"/>
      <c r="GRF742" s="271"/>
      <c r="GRG742" s="271"/>
      <c r="GRH742" s="271"/>
      <c r="GRI742" s="395"/>
      <c r="GRJ742" s="259"/>
      <c r="GRK742" s="259"/>
      <c r="GRL742" s="394"/>
      <c r="GRM742" s="394"/>
      <c r="GRN742" s="270"/>
      <c r="GRO742" s="263"/>
      <c r="GRP742" s="271"/>
      <c r="GRQ742" s="271"/>
      <c r="GRR742" s="271"/>
      <c r="GRS742" s="271"/>
      <c r="GRT742" s="271"/>
      <c r="GRU742" s="395"/>
      <c r="GRV742" s="259"/>
      <c r="GRW742" s="259"/>
      <c r="GRX742" s="394"/>
      <c r="GRY742" s="394"/>
      <c r="GRZ742" s="270"/>
      <c r="GSA742" s="263"/>
      <c r="GSB742" s="271"/>
      <c r="GSC742" s="271"/>
      <c r="GSD742" s="271"/>
      <c r="GSE742" s="271"/>
      <c r="GSF742" s="271"/>
      <c r="GSG742" s="395"/>
      <c r="GSH742" s="259"/>
      <c r="GSI742" s="259"/>
      <c r="GSJ742" s="394"/>
      <c r="GSK742" s="394"/>
      <c r="GSL742" s="270"/>
      <c r="GSM742" s="263"/>
      <c r="GSN742" s="271"/>
      <c r="GSO742" s="271"/>
      <c r="GSP742" s="271"/>
      <c r="GSQ742" s="271"/>
      <c r="GSR742" s="271"/>
      <c r="GSS742" s="395"/>
      <c r="GST742" s="259"/>
      <c r="GSU742" s="259"/>
      <c r="GSV742" s="394"/>
      <c r="GSW742" s="394"/>
      <c r="GSX742" s="270"/>
      <c r="GSY742" s="263"/>
      <c r="GSZ742" s="271"/>
      <c r="GTA742" s="271"/>
      <c r="GTB742" s="271"/>
      <c r="GTC742" s="271"/>
      <c r="GTD742" s="271"/>
      <c r="GTE742" s="395"/>
      <c r="GTF742" s="259"/>
      <c r="GTG742" s="259"/>
      <c r="GTH742" s="394"/>
      <c r="GTI742" s="394"/>
      <c r="GTJ742" s="270"/>
      <c r="GTK742" s="263"/>
      <c r="GTL742" s="271"/>
      <c r="GTM742" s="271"/>
      <c r="GTN742" s="271"/>
      <c r="GTO742" s="271"/>
      <c r="GTP742" s="271"/>
      <c r="GTQ742" s="395"/>
      <c r="GTR742" s="259"/>
      <c r="GTS742" s="259"/>
      <c r="GTT742" s="394"/>
      <c r="GTU742" s="394"/>
      <c r="GTV742" s="270"/>
      <c r="GTW742" s="263"/>
      <c r="GTX742" s="271"/>
      <c r="GTY742" s="271"/>
      <c r="GTZ742" s="271"/>
      <c r="GUA742" s="271"/>
      <c r="GUB742" s="271"/>
      <c r="GUC742" s="395"/>
      <c r="GUD742" s="259"/>
      <c r="GUE742" s="259"/>
      <c r="GUF742" s="394"/>
      <c r="GUG742" s="394"/>
      <c r="GUH742" s="270"/>
      <c r="GUI742" s="263"/>
      <c r="GUJ742" s="271"/>
      <c r="GUK742" s="271"/>
      <c r="GUL742" s="271"/>
      <c r="GUM742" s="271"/>
      <c r="GUN742" s="271"/>
      <c r="GUO742" s="395"/>
      <c r="GUP742" s="259"/>
      <c r="GUQ742" s="259"/>
      <c r="GUR742" s="394"/>
      <c r="GUS742" s="394"/>
      <c r="GUT742" s="270"/>
      <c r="GUU742" s="263"/>
      <c r="GUV742" s="271"/>
      <c r="GUW742" s="271"/>
      <c r="GUX742" s="271"/>
      <c r="GUY742" s="271"/>
      <c r="GUZ742" s="271"/>
      <c r="GVA742" s="395"/>
      <c r="GVB742" s="259"/>
      <c r="GVC742" s="259"/>
      <c r="GVD742" s="394"/>
      <c r="GVE742" s="394"/>
      <c r="GVF742" s="270"/>
      <c r="GVG742" s="263"/>
      <c r="GVH742" s="271"/>
      <c r="GVI742" s="271"/>
      <c r="GVJ742" s="271"/>
      <c r="GVK742" s="271"/>
      <c r="GVL742" s="271"/>
      <c r="GVM742" s="395"/>
      <c r="GVN742" s="259"/>
      <c r="GVO742" s="259"/>
      <c r="GVP742" s="394"/>
      <c r="GVQ742" s="394"/>
      <c r="GVR742" s="270"/>
      <c r="GVS742" s="263"/>
      <c r="GVT742" s="271"/>
      <c r="GVU742" s="271"/>
      <c r="GVV742" s="271"/>
      <c r="GVW742" s="271"/>
      <c r="GVX742" s="271"/>
      <c r="GVY742" s="395"/>
      <c r="GVZ742" s="259"/>
      <c r="GWA742" s="259"/>
      <c r="GWB742" s="394"/>
      <c r="GWC742" s="394"/>
      <c r="GWD742" s="270"/>
      <c r="GWE742" s="263"/>
      <c r="GWF742" s="271"/>
      <c r="GWG742" s="271"/>
      <c r="GWH742" s="271"/>
      <c r="GWI742" s="271"/>
      <c r="GWJ742" s="271"/>
      <c r="GWK742" s="395"/>
      <c r="GWL742" s="259"/>
      <c r="GWM742" s="259"/>
      <c r="GWN742" s="394"/>
      <c r="GWO742" s="394"/>
      <c r="GWP742" s="270"/>
      <c r="GWQ742" s="263"/>
      <c r="GWR742" s="271"/>
      <c r="GWS742" s="271"/>
      <c r="GWT742" s="271"/>
      <c r="GWU742" s="271"/>
      <c r="GWV742" s="271"/>
      <c r="GWW742" s="395"/>
      <c r="GWX742" s="259"/>
      <c r="GWY742" s="259"/>
      <c r="GWZ742" s="394"/>
      <c r="GXA742" s="394"/>
      <c r="GXB742" s="270"/>
      <c r="GXC742" s="263"/>
      <c r="GXD742" s="271"/>
      <c r="GXE742" s="271"/>
      <c r="GXF742" s="271"/>
      <c r="GXG742" s="271"/>
      <c r="GXH742" s="271"/>
      <c r="GXI742" s="395"/>
      <c r="GXJ742" s="259"/>
      <c r="GXK742" s="259"/>
      <c r="GXL742" s="394"/>
      <c r="GXM742" s="394"/>
      <c r="GXN742" s="270"/>
      <c r="GXO742" s="263"/>
      <c r="GXP742" s="271"/>
      <c r="GXQ742" s="271"/>
      <c r="GXR742" s="271"/>
      <c r="GXS742" s="271"/>
      <c r="GXT742" s="271"/>
      <c r="GXU742" s="395"/>
      <c r="GXV742" s="259"/>
      <c r="GXW742" s="259"/>
      <c r="GXX742" s="394"/>
      <c r="GXY742" s="394"/>
      <c r="GXZ742" s="270"/>
      <c r="GYA742" s="263"/>
      <c r="GYB742" s="271"/>
      <c r="GYC742" s="271"/>
      <c r="GYD742" s="271"/>
      <c r="GYE742" s="271"/>
      <c r="GYF742" s="271"/>
      <c r="GYG742" s="395"/>
      <c r="GYH742" s="259"/>
      <c r="GYI742" s="259"/>
      <c r="GYJ742" s="394"/>
      <c r="GYK742" s="394"/>
      <c r="GYL742" s="270"/>
      <c r="GYM742" s="263"/>
      <c r="GYN742" s="271"/>
      <c r="GYO742" s="271"/>
      <c r="GYP742" s="271"/>
      <c r="GYQ742" s="271"/>
      <c r="GYR742" s="271"/>
      <c r="GYS742" s="395"/>
      <c r="GYT742" s="259"/>
      <c r="GYU742" s="259"/>
      <c r="GYV742" s="394"/>
      <c r="GYW742" s="394"/>
      <c r="GYX742" s="270"/>
      <c r="GYY742" s="263"/>
      <c r="GYZ742" s="271"/>
      <c r="GZA742" s="271"/>
      <c r="GZB742" s="271"/>
      <c r="GZC742" s="271"/>
      <c r="GZD742" s="271"/>
      <c r="GZE742" s="395"/>
      <c r="GZF742" s="259"/>
      <c r="GZG742" s="259"/>
      <c r="GZH742" s="394"/>
      <c r="GZI742" s="394"/>
      <c r="GZJ742" s="270"/>
      <c r="GZK742" s="263"/>
      <c r="GZL742" s="271"/>
      <c r="GZM742" s="271"/>
      <c r="GZN742" s="271"/>
      <c r="GZO742" s="271"/>
      <c r="GZP742" s="271"/>
      <c r="GZQ742" s="395"/>
      <c r="GZR742" s="259"/>
      <c r="GZS742" s="259"/>
      <c r="GZT742" s="394"/>
      <c r="GZU742" s="394"/>
      <c r="GZV742" s="270"/>
      <c r="GZW742" s="263"/>
      <c r="GZX742" s="271"/>
      <c r="GZY742" s="271"/>
      <c r="GZZ742" s="271"/>
      <c r="HAA742" s="271"/>
      <c r="HAB742" s="271"/>
      <c r="HAC742" s="395"/>
      <c r="HAD742" s="259"/>
      <c r="HAE742" s="259"/>
      <c r="HAF742" s="394"/>
      <c r="HAG742" s="394"/>
      <c r="HAH742" s="270"/>
      <c r="HAI742" s="263"/>
      <c r="HAJ742" s="271"/>
      <c r="HAK742" s="271"/>
      <c r="HAL742" s="271"/>
      <c r="HAM742" s="271"/>
      <c r="HAN742" s="271"/>
      <c r="HAO742" s="395"/>
      <c r="HAP742" s="259"/>
      <c r="HAQ742" s="259"/>
      <c r="HAR742" s="394"/>
      <c r="HAS742" s="394"/>
      <c r="HAT742" s="270"/>
      <c r="HAU742" s="263"/>
      <c r="HAV742" s="271"/>
      <c r="HAW742" s="271"/>
      <c r="HAX742" s="271"/>
      <c r="HAY742" s="271"/>
      <c r="HAZ742" s="271"/>
      <c r="HBA742" s="395"/>
      <c r="HBB742" s="259"/>
      <c r="HBC742" s="259"/>
      <c r="HBD742" s="394"/>
      <c r="HBE742" s="394"/>
      <c r="HBF742" s="270"/>
      <c r="HBG742" s="263"/>
      <c r="HBH742" s="271"/>
      <c r="HBI742" s="271"/>
      <c r="HBJ742" s="271"/>
      <c r="HBK742" s="271"/>
      <c r="HBL742" s="271"/>
      <c r="HBM742" s="395"/>
      <c r="HBN742" s="259"/>
      <c r="HBO742" s="259"/>
      <c r="HBP742" s="394"/>
      <c r="HBQ742" s="394"/>
      <c r="HBR742" s="270"/>
      <c r="HBS742" s="263"/>
      <c r="HBT742" s="271"/>
      <c r="HBU742" s="271"/>
      <c r="HBV742" s="271"/>
      <c r="HBW742" s="271"/>
      <c r="HBX742" s="271"/>
      <c r="HBY742" s="395"/>
      <c r="HBZ742" s="259"/>
      <c r="HCA742" s="259"/>
      <c r="HCB742" s="394"/>
      <c r="HCC742" s="394"/>
      <c r="HCD742" s="270"/>
      <c r="HCE742" s="263"/>
      <c r="HCF742" s="271"/>
      <c r="HCG742" s="271"/>
      <c r="HCH742" s="271"/>
      <c r="HCI742" s="271"/>
      <c r="HCJ742" s="271"/>
      <c r="HCK742" s="395"/>
      <c r="HCL742" s="259"/>
      <c r="HCM742" s="259"/>
      <c r="HCN742" s="394"/>
      <c r="HCO742" s="394"/>
      <c r="HCP742" s="270"/>
      <c r="HCQ742" s="263"/>
      <c r="HCR742" s="271"/>
      <c r="HCS742" s="271"/>
      <c r="HCT742" s="271"/>
      <c r="HCU742" s="271"/>
      <c r="HCV742" s="271"/>
      <c r="HCW742" s="395"/>
      <c r="HCX742" s="259"/>
      <c r="HCY742" s="259"/>
      <c r="HCZ742" s="394"/>
      <c r="HDA742" s="394"/>
      <c r="HDB742" s="270"/>
      <c r="HDC742" s="263"/>
      <c r="HDD742" s="271"/>
      <c r="HDE742" s="271"/>
      <c r="HDF742" s="271"/>
      <c r="HDG742" s="271"/>
      <c r="HDH742" s="271"/>
      <c r="HDI742" s="395"/>
      <c r="HDJ742" s="259"/>
      <c r="HDK742" s="259"/>
      <c r="HDL742" s="394"/>
      <c r="HDM742" s="394"/>
      <c r="HDN742" s="270"/>
      <c r="HDO742" s="263"/>
      <c r="HDP742" s="271"/>
      <c r="HDQ742" s="271"/>
      <c r="HDR742" s="271"/>
      <c r="HDS742" s="271"/>
      <c r="HDT742" s="271"/>
      <c r="HDU742" s="395"/>
      <c r="HDV742" s="259"/>
      <c r="HDW742" s="259"/>
      <c r="HDX742" s="394"/>
      <c r="HDY742" s="394"/>
      <c r="HDZ742" s="270"/>
      <c r="HEA742" s="263"/>
      <c r="HEB742" s="271"/>
      <c r="HEC742" s="271"/>
      <c r="HED742" s="271"/>
      <c r="HEE742" s="271"/>
      <c r="HEF742" s="271"/>
      <c r="HEG742" s="395"/>
      <c r="HEH742" s="259"/>
      <c r="HEI742" s="259"/>
      <c r="HEJ742" s="394"/>
      <c r="HEK742" s="394"/>
      <c r="HEL742" s="270"/>
      <c r="HEM742" s="263"/>
      <c r="HEN742" s="271"/>
      <c r="HEO742" s="271"/>
      <c r="HEP742" s="271"/>
      <c r="HEQ742" s="271"/>
      <c r="HER742" s="271"/>
      <c r="HES742" s="395"/>
      <c r="HET742" s="259"/>
      <c r="HEU742" s="259"/>
      <c r="HEV742" s="394"/>
      <c r="HEW742" s="394"/>
      <c r="HEX742" s="270"/>
      <c r="HEY742" s="263"/>
      <c r="HEZ742" s="271"/>
      <c r="HFA742" s="271"/>
      <c r="HFB742" s="271"/>
      <c r="HFC742" s="271"/>
      <c r="HFD742" s="271"/>
      <c r="HFE742" s="395"/>
      <c r="HFF742" s="259"/>
      <c r="HFG742" s="259"/>
      <c r="HFH742" s="394"/>
      <c r="HFI742" s="394"/>
      <c r="HFJ742" s="270"/>
      <c r="HFK742" s="263"/>
      <c r="HFL742" s="271"/>
      <c r="HFM742" s="271"/>
      <c r="HFN742" s="271"/>
      <c r="HFO742" s="271"/>
      <c r="HFP742" s="271"/>
      <c r="HFQ742" s="395"/>
      <c r="HFR742" s="259"/>
      <c r="HFS742" s="259"/>
      <c r="HFT742" s="394"/>
      <c r="HFU742" s="394"/>
      <c r="HFV742" s="270"/>
      <c r="HFW742" s="263"/>
      <c r="HFX742" s="271"/>
      <c r="HFY742" s="271"/>
      <c r="HFZ742" s="271"/>
      <c r="HGA742" s="271"/>
      <c r="HGB742" s="271"/>
      <c r="HGC742" s="395"/>
      <c r="HGD742" s="259"/>
      <c r="HGE742" s="259"/>
      <c r="HGF742" s="394"/>
      <c r="HGG742" s="394"/>
      <c r="HGH742" s="270"/>
      <c r="HGI742" s="263"/>
      <c r="HGJ742" s="271"/>
      <c r="HGK742" s="271"/>
      <c r="HGL742" s="271"/>
      <c r="HGM742" s="271"/>
      <c r="HGN742" s="271"/>
      <c r="HGO742" s="395"/>
      <c r="HGP742" s="259"/>
      <c r="HGQ742" s="259"/>
      <c r="HGR742" s="394"/>
      <c r="HGS742" s="394"/>
      <c r="HGT742" s="270"/>
      <c r="HGU742" s="263"/>
      <c r="HGV742" s="271"/>
      <c r="HGW742" s="271"/>
      <c r="HGX742" s="271"/>
      <c r="HGY742" s="271"/>
      <c r="HGZ742" s="271"/>
      <c r="HHA742" s="395"/>
      <c r="HHB742" s="259"/>
      <c r="HHC742" s="259"/>
      <c r="HHD742" s="394"/>
      <c r="HHE742" s="394"/>
      <c r="HHF742" s="270"/>
      <c r="HHG742" s="263"/>
      <c r="HHH742" s="271"/>
      <c r="HHI742" s="271"/>
      <c r="HHJ742" s="271"/>
      <c r="HHK742" s="271"/>
      <c r="HHL742" s="271"/>
      <c r="HHM742" s="395"/>
      <c r="HHN742" s="259"/>
      <c r="HHO742" s="259"/>
      <c r="HHP742" s="394"/>
      <c r="HHQ742" s="394"/>
      <c r="HHR742" s="270"/>
      <c r="HHS742" s="263"/>
      <c r="HHT742" s="271"/>
      <c r="HHU742" s="271"/>
      <c r="HHV742" s="271"/>
      <c r="HHW742" s="271"/>
      <c r="HHX742" s="271"/>
      <c r="HHY742" s="395"/>
      <c r="HHZ742" s="259"/>
      <c r="HIA742" s="259"/>
      <c r="HIB742" s="394"/>
      <c r="HIC742" s="394"/>
      <c r="HID742" s="270"/>
      <c r="HIE742" s="263"/>
      <c r="HIF742" s="271"/>
      <c r="HIG742" s="271"/>
      <c r="HIH742" s="271"/>
      <c r="HII742" s="271"/>
      <c r="HIJ742" s="271"/>
      <c r="HIK742" s="395"/>
      <c r="HIL742" s="259"/>
      <c r="HIM742" s="259"/>
      <c r="HIN742" s="394"/>
      <c r="HIO742" s="394"/>
      <c r="HIP742" s="270"/>
      <c r="HIQ742" s="263"/>
      <c r="HIR742" s="271"/>
      <c r="HIS742" s="271"/>
      <c r="HIT742" s="271"/>
      <c r="HIU742" s="271"/>
      <c r="HIV742" s="271"/>
      <c r="HIW742" s="395"/>
      <c r="HIX742" s="259"/>
      <c r="HIY742" s="259"/>
      <c r="HIZ742" s="394"/>
      <c r="HJA742" s="394"/>
      <c r="HJB742" s="270"/>
      <c r="HJC742" s="263"/>
      <c r="HJD742" s="271"/>
      <c r="HJE742" s="271"/>
      <c r="HJF742" s="271"/>
      <c r="HJG742" s="271"/>
      <c r="HJH742" s="271"/>
      <c r="HJI742" s="395"/>
      <c r="HJJ742" s="259"/>
      <c r="HJK742" s="259"/>
      <c r="HJL742" s="394"/>
      <c r="HJM742" s="394"/>
      <c r="HJN742" s="270"/>
      <c r="HJO742" s="263"/>
      <c r="HJP742" s="271"/>
      <c r="HJQ742" s="271"/>
      <c r="HJR742" s="271"/>
      <c r="HJS742" s="271"/>
      <c r="HJT742" s="271"/>
      <c r="HJU742" s="395"/>
      <c r="HJV742" s="259"/>
      <c r="HJW742" s="259"/>
      <c r="HJX742" s="394"/>
      <c r="HJY742" s="394"/>
      <c r="HJZ742" s="270"/>
      <c r="HKA742" s="263"/>
      <c r="HKB742" s="271"/>
      <c r="HKC742" s="271"/>
      <c r="HKD742" s="271"/>
      <c r="HKE742" s="271"/>
      <c r="HKF742" s="271"/>
      <c r="HKG742" s="395"/>
      <c r="HKH742" s="259"/>
      <c r="HKI742" s="259"/>
      <c r="HKJ742" s="394"/>
      <c r="HKK742" s="394"/>
      <c r="HKL742" s="270"/>
      <c r="HKM742" s="263"/>
      <c r="HKN742" s="271"/>
      <c r="HKO742" s="271"/>
      <c r="HKP742" s="271"/>
      <c r="HKQ742" s="271"/>
      <c r="HKR742" s="271"/>
      <c r="HKS742" s="395"/>
      <c r="HKT742" s="259"/>
      <c r="HKU742" s="259"/>
      <c r="HKV742" s="394"/>
      <c r="HKW742" s="394"/>
      <c r="HKX742" s="270"/>
      <c r="HKY742" s="263"/>
      <c r="HKZ742" s="271"/>
      <c r="HLA742" s="271"/>
      <c r="HLB742" s="271"/>
      <c r="HLC742" s="271"/>
      <c r="HLD742" s="271"/>
      <c r="HLE742" s="395"/>
      <c r="HLF742" s="259"/>
      <c r="HLG742" s="259"/>
      <c r="HLH742" s="394"/>
      <c r="HLI742" s="394"/>
      <c r="HLJ742" s="270"/>
      <c r="HLK742" s="263"/>
      <c r="HLL742" s="271"/>
      <c r="HLM742" s="271"/>
      <c r="HLN742" s="271"/>
      <c r="HLO742" s="271"/>
      <c r="HLP742" s="271"/>
      <c r="HLQ742" s="395"/>
      <c r="HLR742" s="259"/>
      <c r="HLS742" s="259"/>
      <c r="HLT742" s="394"/>
      <c r="HLU742" s="394"/>
      <c r="HLV742" s="270"/>
      <c r="HLW742" s="263"/>
      <c r="HLX742" s="271"/>
      <c r="HLY742" s="271"/>
      <c r="HLZ742" s="271"/>
      <c r="HMA742" s="271"/>
      <c r="HMB742" s="271"/>
      <c r="HMC742" s="395"/>
      <c r="HMD742" s="259"/>
      <c r="HME742" s="259"/>
      <c r="HMF742" s="394"/>
      <c r="HMG742" s="394"/>
      <c r="HMH742" s="270"/>
      <c r="HMI742" s="263"/>
      <c r="HMJ742" s="271"/>
      <c r="HMK742" s="271"/>
      <c r="HML742" s="271"/>
      <c r="HMM742" s="271"/>
      <c r="HMN742" s="271"/>
      <c r="HMO742" s="395"/>
      <c r="HMP742" s="259"/>
      <c r="HMQ742" s="259"/>
      <c r="HMR742" s="394"/>
      <c r="HMS742" s="394"/>
      <c r="HMT742" s="270"/>
      <c r="HMU742" s="263"/>
      <c r="HMV742" s="271"/>
      <c r="HMW742" s="271"/>
      <c r="HMX742" s="271"/>
      <c r="HMY742" s="271"/>
      <c r="HMZ742" s="271"/>
      <c r="HNA742" s="395"/>
      <c r="HNB742" s="259"/>
      <c r="HNC742" s="259"/>
      <c r="HND742" s="394"/>
      <c r="HNE742" s="394"/>
      <c r="HNF742" s="270"/>
      <c r="HNG742" s="263"/>
      <c r="HNH742" s="271"/>
      <c r="HNI742" s="271"/>
      <c r="HNJ742" s="271"/>
      <c r="HNK742" s="271"/>
      <c r="HNL742" s="271"/>
      <c r="HNM742" s="395"/>
      <c r="HNN742" s="259"/>
      <c r="HNO742" s="259"/>
      <c r="HNP742" s="394"/>
      <c r="HNQ742" s="394"/>
      <c r="HNR742" s="270"/>
      <c r="HNS742" s="263"/>
      <c r="HNT742" s="271"/>
      <c r="HNU742" s="271"/>
      <c r="HNV742" s="271"/>
      <c r="HNW742" s="271"/>
      <c r="HNX742" s="271"/>
      <c r="HNY742" s="395"/>
      <c r="HNZ742" s="259"/>
      <c r="HOA742" s="259"/>
      <c r="HOB742" s="394"/>
      <c r="HOC742" s="394"/>
      <c r="HOD742" s="270"/>
      <c r="HOE742" s="263"/>
      <c r="HOF742" s="271"/>
      <c r="HOG742" s="271"/>
      <c r="HOH742" s="271"/>
      <c r="HOI742" s="271"/>
      <c r="HOJ742" s="271"/>
      <c r="HOK742" s="395"/>
      <c r="HOL742" s="259"/>
      <c r="HOM742" s="259"/>
      <c r="HON742" s="394"/>
      <c r="HOO742" s="394"/>
      <c r="HOP742" s="270"/>
      <c r="HOQ742" s="263"/>
      <c r="HOR742" s="271"/>
      <c r="HOS742" s="271"/>
      <c r="HOT742" s="271"/>
      <c r="HOU742" s="271"/>
      <c r="HOV742" s="271"/>
      <c r="HOW742" s="395"/>
      <c r="HOX742" s="259"/>
      <c r="HOY742" s="259"/>
      <c r="HOZ742" s="394"/>
      <c r="HPA742" s="394"/>
      <c r="HPB742" s="270"/>
      <c r="HPC742" s="263"/>
      <c r="HPD742" s="271"/>
      <c r="HPE742" s="271"/>
      <c r="HPF742" s="271"/>
      <c r="HPG742" s="271"/>
      <c r="HPH742" s="271"/>
      <c r="HPI742" s="395"/>
      <c r="HPJ742" s="259"/>
      <c r="HPK742" s="259"/>
      <c r="HPL742" s="394"/>
      <c r="HPM742" s="394"/>
      <c r="HPN742" s="270"/>
      <c r="HPO742" s="263"/>
      <c r="HPP742" s="271"/>
      <c r="HPQ742" s="271"/>
      <c r="HPR742" s="271"/>
      <c r="HPS742" s="271"/>
      <c r="HPT742" s="271"/>
      <c r="HPU742" s="395"/>
      <c r="HPV742" s="259"/>
      <c r="HPW742" s="259"/>
      <c r="HPX742" s="394"/>
      <c r="HPY742" s="394"/>
      <c r="HPZ742" s="270"/>
      <c r="HQA742" s="263"/>
      <c r="HQB742" s="271"/>
      <c r="HQC742" s="271"/>
      <c r="HQD742" s="271"/>
      <c r="HQE742" s="271"/>
      <c r="HQF742" s="271"/>
      <c r="HQG742" s="395"/>
      <c r="HQH742" s="259"/>
      <c r="HQI742" s="259"/>
      <c r="HQJ742" s="394"/>
      <c r="HQK742" s="394"/>
      <c r="HQL742" s="270"/>
      <c r="HQM742" s="263"/>
      <c r="HQN742" s="271"/>
      <c r="HQO742" s="271"/>
      <c r="HQP742" s="271"/>
      <c r="HQQ742" s="271"/>
      <c r="HQR742" s="271"/>
      <c r="HQS742" s="395"/>
      <c r="HQT742" s="259"/>
      <c r="HQU742" s="259"/>
      <c r="HQV742" s="394"/>
      <c r="HQW742" s="394"/>
      <c r="HQX742" s="270"/>
      <c r="HQY742" s="263"/>
      <c r="HQZ742" s="271"/>
      <c r="HRA742" s="271"/>
      <c r="HRB742" s="271"/>
      <c r="HRC742" s="271"/>
      <c r="HRD742" s="271"/>
      <c r="HRE742" s="395"/>
      <c r="HRF742" s="259"/>
      <c r="HRG742" s="259"/>
      <c r="HRH742" s="394"/>
      <c r="HRI742" s="394"/>
      <c r="HRJ742" s="270"/>
      <c r="HRK742" s="263"/>
      <c r="HRL742" s="271"/>
      <c r="HRM742" s="271"/>
      <c r="HRN742" s="271"/>
      <c r="HRO742" s="271"/>
      <c r="HRP742" s="271"/>
      <c r="HRQ742" s="395"/>
      <c r="HRR742" s="259"/>
      <c r="HRS742" s="259"/>
      <c r="HRT742" s="394"/>
      <c r="HRU742" s="394"/>
      <c r="HRV742" s="270"/>
      <c r="HRW742" s="263"/>
      <c r="HRX742" s="271"/>
      <c r="HRY742" s="271"/>
      <c r="HRZ742" s="271"/>
      <c r="HSA742" s="271"/>
      <c r="HSB742" s="271"/>
      <c r="HSC742" s="395"/>
      <c r="HSD742" s="259"/>
      <c r="HSE742" s="259"/>
      <c r="HSF742" s="394"/>
      <c r="HSG742" s="394"/>
      <c r="HSH742" s="270"/>
      <c r="HSI742" s="263"/>
      <c r="HSJ742" s="271"/>
      <c r="HSK742" s="271"/>
      <c r="HSL742" s="271"/>
      <c r="HSM742" s="271"/>
      <c r="HSN742" s="271"/>
      <c r="HSO742" s="395"/>
      <c r="HSP742" s="259"/>
      <c r="HSQ742" s="259"/>
      <c r="HSR742" s="394"/>
      <c r="HSS742" s="394"/>
      <c r="HST742" s="270"/>
      <c r="HSU742" s="263"/>
      <c r="HSV742" s="271"/>
      <c r="HSW742" s="271"/>
      <c r="HSX742" s="271"/>
      <c r="HSY742" s="271"/>
      <c r="HSZ742" s="271"/>
      <c r="HTA742" s="395"/>
      <c r="HTB742" s="259"/>
      <c r="HTC742" s="259"/>
      <c r="HTD742" s="394"/>
      <c r="HTE742" s="394"/>
      <c r="HTF742" s="270"/>
      <c r="HTG742" s="263"/>
      <c r="HTH742" s="271"/>
      <c r="HTI742" s="271"/>
      <c r="HTJ742" s="271"/>
      <c r="HTK742" s="271"/>
      <c r="HTL742" s="271"/>
      <c r="HTM742" s="395"/>
      <c r="HTN742" s="259"/>
      <c r="HTO742" s="259"/>
      <c r="HTP742" s="394"/>
      <c r="HTQ742" s="394"/>
      <c r="HTR742" s="270"/>
      <c r="HTS742" s="263"/>
      <c r="HTT742" s="271"/>
      <c r="HTU742" s="271"/>
      <c r="HTV742" s="271"/>
      <c r="HTW742" s="271"/>
      <c r="HTX742" s="271"/>
      <c r="HTY742" s="395"/>
      <c r="HTZ742" s="259"/>
      <c r="HUA742" s="259"/>
      <c r="HUB742" s="394"/>
      <c r="HUC742" s="394"/>
      <c r="HUD742" s="270"/>
      <c r="HUE742" s="263"/>
      <c r="HUF742" s="271"/>
      <c r="HUG742" s="271"/>
      <c r="HUH742" s="271"/>
      <c r="HUI742" s="271"/>
      <c r="HUJ742" s="271"/>
      <c r="HUK742" s="395"/>
      <c r="HUL742" s="259"/>
      <c r="HUM742" s="259"/>
      <c r="HUN742" s="394"/>
      <c r="HUO742" s="394"/>
      <c r="HUP742" s="270"/>
      <c r="HUQ742" s="263"/>
      <c r="HUR742" s="271"/>
      <c r="HUS742" s="271"/>
      <c r="HUT742" s="271"/>
      <c r="HUU742" s="271"/>
      <c r="HUV742" s="271"/>
      <c r="HUW742" s="395"/>
      <c r="HUX742" s="259"/>
      <c r="HUY742" s="259"/>
      <c r="HUZ742" s="394"/>
      <c r="HVA742" s="394"/>
      <c r="HVB742" s="270"/>
      <c r="HVC742" s="263"/>
      <c r="HVD742" s="271"/>
      <c r="HVE742" s="271"/>
      <c r="HVF742" s="271"/>
      <c r="HVG742" s="271"/>
      <c r="HVH742" s="271"/>
      <c r="HVI742" s="395"/>
      <c r="HVJ742" s="259"/>
      <c r="HVK742" s="259"/>
      <c r="HVL742" s="394"/>
      <c r="HVM742" s="394"/>
      <c r="HVN742" s="270"/>
      <c r="HVO742" s="263"/>
      <c r="HVP742" s="271"/>
      <c r="HVQ742" s="271"/>
      <c r="HVR742" s="271"/>
      <c r="HVS742" s="271"/>
      <c r="HVT742" s="271"/>
      <c r="HVU742" s="395"/>
      <c r="HVV742" s="259"/>
      <c r="HVW742" s="259"/>
      <c r="HVX742" s="394"/>
      <c r="HVY742" s="394"/>
      <c r="HVZ742" s="270"/>
      <c r="HWA742" s="263"/>
      <c r="HWB742" s="271"/>
      <c r="HWC742" s="271"/>
      <c r="HWD742" s="271"/>
      <c r="HWE742" s="271"/>
      <c r="HWF742" s="271"/>
      <c r="HWG742" s="395"/>
      <c r="HWH742" s="259"/>
      <c r="HWI742" s="259"/>
      <c r="HWJ742" s="394"/>
      <c r="HWK742" s="394"/>
      <c r="HWL742" s="270"/>
      <c r="HWM742" s="263"/>
      <c r="HWN742" s="271"/>
      <c r="HWO742" s="271"/>
      <c r="HWP742" s="271"/>
      <c r="HWQ742" s="271"/>
      <c r="HWR742" s="271"/>
      <c r="HWS742" s="395"/>
      <c r="HWT742" s="259"/>
      <c r="HWU742" s="259"/>
      <c r="HWV742" s="394"/>
      <c r="HWW742" s="394"/>
      <c r="HWX742" s="270"/>
      <c r="HWY742" s="263"/>
      <c r="HWZ742" s="271"/>
      <c r="HXA742" s="271"/>
      <c r="HXB742" s="271"/>
      <c r="HXC742" s="271"/>
      <c r="HXD742" s="271"/>
      <c r="HXE742" s="395"/>
      <c r="HXF742" s="259"/>
      <c r="HXG742" s="259"/>
      <c r="HXH742" s="394"/>
      <c r="HXI742" s="394"/>
      <c r="HXJ742" s="270"/>
      <c r="HXK742" s="263"/>
      <c r="HXL742" s="271"/>
      <c r="HXM742" s="271"/>
      <c r="HXN742" s="271"/>
      <c r="HXO742" s="271"/>
      <c r="HXP742" s="271"/>
      <c r="HXQ742" s="395"/>
      <c r="HXR742" s="259"/>
      <c r="HXS742" s="259"/>
      <c r="HXT742" s="394"/>
      <c r="HXU742" s="394"/>
      <c r="HXV742" s="270"/>
      <c r="HXW742" s="263"/>
      <c r="HXX742" s="271"/>
      <c r="HXY742" s="271"/>
      <c r="HXZ742" s="271"/>
      <c r="HYA742" s="271"/>
      <c r="HYB742" s="271"/>
      <c r="HYC742" s="395"/>
      <c r="HYD742" s="259"/>
      <c r="HYE742" s="259"/>
      <c r="HYF742" s="394"/>
      <c r="HYG742" s="394"/>
      <c r="HYH742" s="270"/>
      <c r="HYI742" s="263"/>
      <c r="HYJ742" s="271"/>
      <c r="HYK742" s="271"/>
      <c r="HYL742" s="271"/>
      <c r="HYM742" s="271"/>
      <c r="HYN742" s="271"/>
      <c r="HYO742" s="395"/>
      <c r="HYP742" s="259"/>
      <c r="HYQ742" s="259"/>
      <c r="HYR742" s="394"/>
      <c r="HYS742" s="394"/>
      <c r="HYT742" s="270"/>
      <c r="HYU742" s="263"/>
      <c r="HYV742" s="271"/>
      <c r="HYW742" s="271"/>
      <c r="HYX742" s="271"/>
      <c r="HYY742" s="271"/>
      <c r="HYZ742" s="271"/>
      <c r="HZA742" s="395"/>
      <c r="HZB742" s="259"/>
      <c r="HZC742" s="259"/>
      <c r="HZD742" s="394"/>
      <c r="HZE742" s="394"/>
      <c r="HZF742" s="270"/>
      <c r="HZG742" s="263"/>
      <c r="HZH742" s="271"/>
      <c r="HZI742" s="271"/>
      <c r="HZJ742" s="271"/>
      <c r="HZK742" s="271"/>
      <c r="HZL742" s="271"/>
      <c r="HZM742" s="395"/>
      <c r="HZN742" s="259"/>
      <c r="HZO742" s="259"/>
      <c r="HZP742" s="394"/>
      <c r="HZQ742" s="394"/>
      <c r="HZR742" s="270"/>
      <c r="HZS742" s="263"/>
      <c r="HZT742" s="271"/>
      <c r="HZU742" s="271"/>
      <c r="HZV742" s="271"/>
      <c r="HZW742" s="271"/>
      <c r="HZX742" s="271"/>
      <c r="HZY742" s="395"/>
      <c r="HZZ742" s="259"/>
      <c r="IAA742" s="259"/>
      <c r="IAB742" s="394"/>
      <c r="IAC742" s="394"/>
      <c r="IAD742" s="270"/>
      <c r="IAE742" s="263"/>
      <c r="IAF742" s="271"/>
      <c r="IAG742" s="271"/>
      <c r="IAH742" s="271"/>
      <c r="IAI742" s="271"/>
      <c r="IAJ742" s="271"/>
      <c r="IAK742" s="395"/>
      <c r="IAL742" s="259"/>
      <c r="IAM742" s="259"/>
      <c r="IAN742" s="394"/>
      <c r="IAO742" s="394"/>
      <c r="IAP742" s="270"/>
      <c r="IAQ742" s="263"/>
      <c r="IAR742" s="271"/>
      <c r="IAS742" s="271"/>
      <c r="IAT742" s="271"/>
      <c r="IAU742" s="271"/>
      <c r="IAV742" s="271"/>
      <c r="IAW742" s="395"/>
      <c r="IAX742" s="259"/>
      <c r="IAY742" s="259"/>
      <c r="IAZ742" s="394"/>
      <c r="IBA742" s="394"/>
      <c r="IBB742" s="270"/>
      <c r="IBC742" s="263"/>
      <c r="IBD742" s="271"/>
      <c r="IBE742" s="271"/>
      <c r="IBF742" s="271"/>
      <c r="IBG742" s="271"/>
      <c r="IBH742" s="271"/>
      <c r="IBI742" s="395"/>
      <c r="IBJ742" s="259"/>
      <c r="IBK742" s="259"/>
      <c r="IBL742" s="394"/>
      <c r="IBM742" s="394"/>
      <c r="IBN742" s="270"/>
      <c r="IBO742" s="263"/>
      <c r="IBP742" s="271"/>
      <c r="IBQ742" s="271"/>
      <c r="IBR742" s="271"/>
      <c r="IBS742" s="271"/>
      <c r="IBT742" s="271"/>
      <c r="IBU742" s="395"/>
      <c r="IBV742" s="259"/>
      <c r="IBW742" s="259"/>
      <c r="IBX742" s="394"/>
      <c r="IBY742" s="394"/>
      <c r="IBZ742" s="270"/>
      <c r="ICA742" s="263"/>
      <c r="ICB742" s="271"/>
      <c r="ICC742" s="271"/>
      <c r="ICD742" s="271"/>
      <c r="ICE742" s="271"/>
      <c r="ICF742" s="271"/>
      <c r="ICG742" s="395"/>
      <c r="ICH742" s="259"/>
      <c r="ICI742" s="259"/>
      <c r="ICJ742" s="394"/>
      <c r="ICK742" s="394"/>
      <c r="ICL742" s="270"/>
      <c r="ICM742" s="263"/>
      <c r="ICN742" s="271"/>
      <c r="ICO742" s="271"/>
      <c r="ICP742" s="271"/>
      <c r="ICQ742" s="271"/>
      <c r="ICR742" s="271"/>
      <c r="ICS742" s="395"/>
      <c r="ICT742" s="259"/>
      <c r="ICU742" s="259"/>
      <c r="ICV742" s="394"/>
      <c r="ICW742" s="394"/>
      <c r="ICX742" s="270"/>
      <c r="ICY742" s="263"/>
      <c r="ICZ742" s="271"/>
      <c r="IDA742" s="271"/>
      <c r="IDB742" s="271"/>
      <c r="IDC742" s="271"/>
      <c r="IDD742" s="271"/>
      <c r="IDE742" s="395"/>
      <c r="IDF742" s="259"/>
      <c r="IDG742" s="259"/>
      <c r="IDH742" s="394"/>
      <c r="IDI742" s="394"/>
      <c r="IDJ742" s="270"/>
      <c r="IDK742" s="263"/>
      <c r="IDL742" s="271"/>
      <c r="IDM742" s="271"/>
      <c r="IDN742" s="271"/>
      <c r="IDO742" s="271"/>
      <c r="IDP742" s="271"/>
      <c r="IDQ742" s="395"/>
      <c r="IDR742" s="259"/>
      <c r="IDS742" s="259"/>
      <c r="IDT742" s="394"/>
      <c r="IDU742" s="394"/>
      <c r="IDV742" s="270"/>
      <c r="IDW742" s="263"/>
      <c r="IDX742" s="271"/>
      <c r="IDY742" s="271"/>
      <c r="IDZ742" s="271"/>
      <c r="IEA742" s="271"/>
      <c r="IEB742" s="271"/>
      <c r="IEC742" s="395"/>
      <c r="IED742" s="259"/>
      <c r="IEE742" s="259"/>
      <c r="IEF742" s="394"/>
      <c r="IEG742" s="394"/>
      <c r="IEH742" s="270"/>
      <c r="IEI742" s="263"/>
      <c r="IEJ742" s="271"/>
      <c r="IEK742" s="271"/>
      <c r="IEL742" s="271"/>
      <c r="IEM742" s="271"/>
      <c r="IEN742" s="271"/>
      <c r="IEO742" s="395"/>
      <c r="IEP742" s="259"/>
      <c r="IEQ742" s="259"/>
      <c r="IER742" s="394"/>
      <c r="IES742" s="394"/>
      <c r="IET742" s="270"/>
      <c r="IEU742" s="263"/>
      <c r="IEV742" s="271"/>
      <c r="IEW742" s="271"/>
      <c r="IEX742" s="271"/>
      <c r="IEY742" s="271"/>
      <c r="IEZ742" s="271"/>
      <c r="IFA742" s="395"/>
      <c r="IFB742" s="259"/>
      <c r="IFC742" s="259"/>
      <c r="IFD742" s="394"/>
      <c r="IFE742" s="394"/>
      <c r="IFF742" s="270"/>
      <c r="IFG742" s="263"/>
      <c r="IFH742" s="271"/>
      <c r="IFI742" s="271"/>
      <c r="IFJ742" s="271"/>
      <c r="IFK742" s="271"/>
      <c r="IFL742" s="271"/>
      <c r="IFM742" s="395"/>
      <c r="IFN742" s="259"/>
      <c r="IFO742" s="259"/>
      <c r="IFP742" s="394"/>
      <c r="IFQ742" s="394"/>
      <c r="IFR742" s="270"/>
      <c r="IFS742" s="263"/>
      <c r="IFT742" s="271"/>
      <c r="IFU742" s="271"/>
      <c r="IFV742" s="271"/>
      <c r="IFW742" s="271"/>
      <c r="IFX742" s="271"/>
      <c r="IFY742" s="395"/>
      <c r="IFZ742" s="259"/>
      <c r="IGA742" s="259"/>
      <c r="IGB742" s="394"/>
      <c r="IGC742" s="394"/>
      <c r="IGD742" s="270"/>
      <c r="IGE742" s="263"/>
      <c r="IGF742" s="271"/>
      <c r="IGG742" s="271"/>
      <c r="IGH742" s="271"/>
      <c r="IGI742" s="271"/>
      <c r="IGJ742" s="271"/>
      <c r="IGK742" s="395"/>
      <c r="IGL742" s="259"/>
      <c r="IGM742" s="259"/>
      <c r="IGN742" s="394"/>
      <c r="IGO742" s="394"/>
      <c r="IGP742" s="270"/>
      <c r="IGQ742" s="263"/>
      <c r="IGR742" s="271"/>
      <c r="IGS742" s="271"/>
      <c r="IGT742" s="271"/>
      <c r="IGU742" s="271"/>
      <c r="IGV742" s="271"/>
      <c r="IGW742" s="395"/>
      <c r="IGX742" s="259"/>
      <c r="IGY742" s="259"/>
      <c r="IGZ742" s="394"/>
      <c r="IHA742" s="394"/>
      <c r="IHB742" s="270"/>
      <c r="IHC742" s="263"/>
      <c r="IHD742" s="271"/>
      <c r="IHE742" s="271"/>
      <c r="IHF742" s="271"/>
      <c r="IHG742" s="271"/>
      <c r="IHH742" s="271"/>
      <c r="IHI742" s="395"/>
      <c r="IHJ742" s="259"/>
      <c r="IHK742" s="259"/>
      <c r="IHL742" s="394"/>
      <c r="IHM742" s="394"/>
      <c r="IHN742" s="270"/>
      <c r="IHO742" s="263"/>
      <c r="IHP742" s="271"/>
      <c r="IHQ742" s="271"/>
      <c r="IHR742" s="271"/>
      <c r="IHS742" s="271"/>
      <c r="IHT742" s="271"/>
      <c r="IHU742" s="395"/>
      <c r="IHV742" s="259"/>
      <c r="IHW742" s="259"/>
      <c r="IHX742" s="394"/>
      <c r="IHY742" s="394"/>
      <c r="IHZ742" s="270"/>
      <c r="IIA742" s="263"/>
      <c r="IIB742" s="271"/>
      <c r="IIC742" s="271"/>
      <c r="IID742" s="271"/>
      <c r="IIE742" s="271"/>
      <c r="IIF742" s="271"/>
      <c r="IIG742" s="395"/>
      <c r="IIH742" s="259"/>
      <c r="III742" s="259"/>
      <c r="IIJ742" s="394"/>
      <c r="IIK742" s="394"/>
      <c r="IIL742" s="270"/>
      <c r="IIM742" s="263"/>
      <c r="IIN742" s="271"/>
      <c r="IIO742" s="271"/>
      <c r="IIP742" s="271"/>
      <c r="IIQ742" s="271"/>
      <c r="IIR742" s="271"/>
      <c r="IIS742" s="395"/>
      <c r="IIT742" s="259"/>
      <c r="IIU742" s="259"/>
      <c r="IIV742" s="394"/>
      <c r="IIW742" s="394"/>
      <c r="IIX742" s="270"/>
      <c r="IIY742" s="263"/>
      <c r="IIZ742" s="271"/>
      <c r="IJA742" s="271"/>
      <c r="IJB742" s="271"/>
      <c r="IJC742" s="271"/>
      <c r="IJD742" s="271"/>
      <c r="IJE742" s="395"/>
      <c r="IJF742" s="259"/>
      <c r="IJG742" s="259"/>
      <c r="IJH742" s="394"/>
      <c r="IJI742" s="394"/>
      <c r="IJJ742" s="270"/>
      <c r="IJK742" s="263"/>
      <c r="IJL742" s="271"/>
      <c r="IJM742" s="271"/>
      <c r="IJN742" s="271"/>
      <c r="IJO742" s="271"/>
      <c r="IJP742" s="271"/>
      <c r="IJQ742" s="395"/>
      <c r="IJR742" s="259"/>
      <c r="IJS742" s="259"/>
      <c r="IJT742" s="394"/>
      <c r="IJU742" s="394"/>
      <c r="IJV742" s="270"/>
      <c r="IJW742" s="263"/>
      <c r="IJX742" s="271"/>
      <c r="IJY742" s="271"/>
      <c r="IJZ742" s="271"/>
      <c r="IKA742" s="271"/>
      <c r="IKB742" s="271"/>
      <c r="IKC742" s="395"/>
      <c r="IKD742" s="259"/>
      <c r="IKE742" s="259"/>
      <c r="IKF742" s="394"/>
      <c r="IKG742" s="394"/>
      <c r="IKH742" s="270"/>
      <c r="IKI742" s="263"/>
      <c r="IKJ742" s="271"/>
      <c r="IKK742" s="271"/>
      <c r="IKL742" s="271"/>
      <c r="IKM742" s="271"/>
      <c r="IKN742" s="271"/>
      <c r="IKO742" s="395"/>
      <c r="IKP742" s="259"/>
      <c r="IKQ742" s="259"/>
      <c r="IKR742" s="394"/>
      <c r="IKS742" s="394"/>
      <c r="IKT742" s="270"/>
      <c r="IKU742" s="263"/>
      <c r="IKV742" s="271"/>
      <c r="IKW742" s="271"/>
      <c r="IKX742" s="271"/>
      <c r="IKY742" s="271"/>
      <c r="IKZ742" s="271"/>
      <c r="ILA742" s="395"/>
      <c r="ILB742" s="259"/>
      <c r="ILC742" s="259"/>
      <c r="ILD742" s="394"/>
      <c r="ILE742" s="394"/>
      <c r="ILF742" s="270"/>
      <c r="ILG742" s="263"/>
      <c r="ILH742" s="271"/>
      <c r="ILI742" s="271"/>
      <c r="ILJ742" s="271"/>
      <c r="ILK742" s="271"/>
      <c r="ILL742" s="271"/>
      <c r="ILM742" s="395"/>
      <c r="ILN742" s="259"/>
      <c r="ILO742" s="259"/>
      <c r="ILP742" s="394"/>
      <c r="ILQ742" s="394"/>
      <c r="ILR742" s="270"/>
      <c r="ILS742" s="263"/>
      <c r="ILT742" s="271"/>
      <c r="ILU742" s="271"/>
      <c r="ILV742" s="271"/>
      <c r="ILW742" s="271"/>
      <c r="ILX742" s="271"/>
      <c r="ILY742" s="395"/>
      <c r="ILZ742" s="259"/>
      <c r="IMA742" s="259"/>
      <c r="IMB742" s="394"/>
      <c r="IMC742" s="394"/>
      <c r="IMD742" s="270"/>
      <c r="IME742" s="263"/>
      <c r="IMF742" s="271"/>
      <c r="IMG742" s="271"/>
      <c r="IMH742" s="271"/>
      <c r="IMI742" s="271"/>
      <c r="IMJ742" s="271"/>
      <c r="IMK742" s="395"/>
      <c r="IML742" s="259"/>
      <c r="IMM742" s="259"/>
      <c r="IMN742" s="394"/>
      <c r="IMO742" s="394"/>
      <c r="IMP742" s="270"/>
      <c r="IMQ742" s="263"/>
      <c r="IMR742" s="271"/>
      <c r="IMS742" s="271"/>
      <c r="IMT742" s="271"/>
      <c r="IMU742" s="271"/>
      <c r="IMV742" s="271"/>
      <c r="IMW742" s="395"/>
      <c r="IMX742" s="259"/>
      <c r="IMY742" s="259"/>
      <c r="IMZ742" s="394"/>
      <c r="INA742" s="394"/>
      <c r="INB742" s="270"/>
      <c r="INC742" s="263"/>
      <c r="IND742" s="271"/>
      <c r="INE742" s="271"/>
      <c r="INF742" s="271"/>
      <c r="ING742" s="271"/>
      <c r="INH742" s="271"/>
      <c r="INI742" s="395"/>
      <c r="INJ742" s="259"/>
      <c r="INK742" s="259"/>
      <c r="INL742" s="394"/>
      <c r="INM742" s="394"/>
      <c r="INN742" s="270"/>
      <c r="INO742" s="263"/>
      <c r="INP742" s="271"/>
      <c r="INQ742" s="271"/>
      <c r="INR742" s="271"/>
      <c r="INS742" s="271"/>
      <c r="INT742" s="271"/>
      <c r="INU742" s="395"/>
      <c r="INV742" s="259"/>
      <c r="INW742" s="259"/>
      <c r="INX742" s="394"/>
      <c r="INY742" s="394"/>
      <c r="INZ742" s="270"/>
      <c r="IOA742" s="263"/>
      <c r="IOB742" s="271"/>
      <c r="IOC742" s="271"/>
      <c r="IOD742" s="271"/>
      <c r="IOE742" s="271"/>
      <c r="IOF742" s="271"/>
      <c r="IOG742" s="395"/>
      <c r="IOH742" s="259"/>
      <c r="IOI742" s="259"/>
      <c r="IOJ742" s="394"/>
      <c r="IOK742" s="394"/>
      <c r="IOL742" s="270"/>
      <c r="IOM742" s="263"/>
      <c r="ION742" s="271"/>
      <c r="IOO742" s="271"/>
      <c r="IOP742" s="271"/>
      <c r="IOQ742" s="271"/>
      <c r="IOR742" s="271"/>
      <c r="IOS742" s="395"/>
      <c r="IOT742" s="259"/>
      <c r="IOU742" s="259"/>
      <c r="IOV742" s="394"/>
      <c r="IOW742" s="394"/>
      <c r="IOX742" s="270"/>
      <c r="IOY742" s="263"/>
      <c r="IOZ742" s="271"/>
      <c r="IPA742" s="271"/>
      <c r="IPB742" s="271"/>
      <c r="IPC742" s="271"/>
      <c r="IPD742" s="271"/>
      <c r="IPE742" s="395"/>
      <c r="IPF742" s="259"/>
      <c r="IPG742" s="259"/>
      <c r="IPH742" s="394"/>
      <c r="IPI742" s="394"/>
      <c r="IPJ742" s="270"/>
      <c r="IPK742" s="263"/>
      <c r="IPL742" s="271"/>
      <c r="IPM742" s="271"/>
      <c r="IPN742" s="271"/>
      <c r="IPO742" s="271"/>
      <c r="IPP742" s="271"/>
      <c r="IPQ742" s="395"/>
      <c r="IPR742" s="259"/>
      <c r="IPS742" s="259"/>
      <c r="IPT742" s="394"/>
      <c r="IPU742" s="394"/>
      <c r="IPV742" s="270"/>
      <c r="IPW742" s="263"/>
      <c r="IPX742" s="271"/>
      <c r="IPY742" s="271"/>
      <c r="IPZ742" s="271"/>
      <c r="IQA742" s="271"/>
      <c r="IQB742" s="271"/>
      <c r="IQC742" s="395"/>
      <c r="IQD742" s="259"/>
      <c r="IQE742" s="259"/>
      <c r="IQF742" s="394"/>
      <c r="IQG742" s="394"/>
      <c r="IQH742" s="270"/>
      <c r="IQI742" s="263"/>
      <c r="IQJ742" s="271"/>
      <c r="IQK742" s="271"/>
      <c r="IQL742" s="271"/>
      <c r="IQM742" s="271"/>
      <c r="IQN742" s="271"/>
      <c r="IQO742" s="395"/>
      <c r="IQP742" s="259"/>
      <c r="IQQ742" s="259"/>
      <c r="IQR742" s="394"/>
      <c r="IQS742" s="394"/>
      <c r="IQT742" s="270"/>
      <c r="IQU742" s="263"/>
      <c r="IQV742" s="271"/>
      <c r="IQW742" s="271"/>
      <c r="IQX742" s="271"/>
      <c r="IQY742" s="271"/>
      <c r="IQZ742" s="271"/>
      <c r="IRA742" s="395"/>
      <c r="IRB742" s="259"/>
      <c r="IRC742" s="259"/>
      <c r="IRD742" s="394"/>
      <c r="IRE742" s="394"/>
      <c r="IRF742" s="270"/>
      <c r="IRG742" s="263"/>
      <c r="IRH742" s="271"/>
      <c r="IRI742" s="271"/>
      <c r="IRJ742" s="271"/>
      <c r="IRK742" s="271"/>
      <c r="IRL742" s="271"/>
      <c r="IRM742" s="395"/>
      <c r="IRN742" s="259"/>
      <c r="IRO742" s="259"/>
      <c r="IRP742" s="394"/>
      <c r="IRQ742" s="394"/>
      <c r="IRR742" s="270"/>
      <c r="IRS742" s="263"/>
      <c r="IRT742" s="271"/>
      <c r="IRU742" s="271"/>
      <c r="IRV742" s="271"/>
      <c r="IRW742" s="271"/>
      <c r="IRX742" s="271"/>
      <c r="IRY742" s="395"/>
      <c r="IRZ742" s="259"/>
      <c r="ISA742" s="259"/>
      <c r="ISB742" s="394"/>
      <c r="ISC742" s="394"/>
      <c r="ISD742" s="270"/>
      <c r="ISE742" s="263"/>
      <c r="ISF742" s="271"/>
      <c r="ISG742" s="271"/>
      <c r="ISH742" s="271"/>
      <c r="ISI742" s="271"/>
      <c r="ISJ742" s="271"/>
      <c r="ISK742" s="395"/>
      <c r="ISL742" s="259"/>
      <c r="ISM742" s="259"/>
      <c r="ISN742" s="394"/>
      <c r="ISO742" s="394"/>
      <c r="ISP742" s="270"/>
      <c r="ISQ742" s="263"/>
      <c r="ISR742" s="271"/>
      <c r="ISS742" s="271"/>
      <c r="IST742" s="271"/>
      <c r="ISU742" s="271"/>
      <c r="ISV742" s="271"/>
      <c r="ISW742" s="395"/>
      <c r="ISX742" s="259"/>
      <c r="ISY742" s="259"/>
      <c r="ISZ742" s="394"/>
      <c r="ITA742" s="394"/>
      <c r="ITB742" s="270"/>
      <c r="ITC742" s="263"/>
      <c r="ITD742" s="271"/>
      <c r="ITE742" s="271"/>
      <c r="ITF742" s="271"/>
      <c r="ITG742" s="271"/>
      <c r="ITH742" s="271"/>
      <c r="ITI742" s="395"/>
      <c r="ITJ742" s="259"/>
      <c r="ITK742" s="259"/>
      <c r="ITL742" s="394"/>
      <c r="ITM742" s="394"/>
      <c r="ITN742" s="270"/>
      <c r="ITO742" s="263"/>
      <c r="ITP742" s="271"/>
      <c r="ITQ742" s="271"/>
      <c r="ITR742" s="271"/>
      <c r="ITS742" s="271"/>
      <c r="ITT742" s="271"/>
      <c r="ITU742" s="395"/>
      <c r="ITV742" s="259"/>
      <c r="ITW742" s="259"/>
      <c r="ITX742" s="394"/>
      <c r="ITY742" s="394"/>
      <c r="ITZ742" s="270"/>
      <c r="IUA742" s="263"/>
      <c r="IUB742" s="271"/>
      <c r="IUC742" s="271"/>
      <c r="IUD742" s="271"/>
      <c r="IUE742" s="271"/>
      <c r="IUF742" s="271"/>
      <c r="IUG742" s="395"/>
      <c r="IUH742" s="259"/>
      <c r="IUI742" s="259"/>
      <c r="IUJ742" s="394"/>
      <c r="IUK742" s="394"/>
      <c r="IUL742" s="270"/>
      <c r="IUM742" s="263"/>
      <c r="IUN742" s="271"/>
      <c r="IUO742" s="271"/>
      <c r="IUP742" s="271"/>
      <c r="IUQ742" s="271"/>
      <c r="IUR742" s="271"/>
      <c r="IUS742" s="395"/>
      <c r="IUT742" s="259"/>
      <c r="IUU742" s="259"/>
      <c r="IUV742" s="394"/>
      <c r="IUW742" s="394"/>
      <c r="IUX742" s="270"/>
      <c r="IUY742" s="263"/>
      <c r="IUZ742" s="271"/>
      <c r="IVA742" s="271"/>
      <c r="IVB742" s="271"/>
      <c r="IVC742" s="271"/>
      <c r="IVD742" s="271"/>
      <c r="IVE742" s="395"/>
      <c r="IVF742" s="259"/>
      <c r="IVG742" s="259"/>
      <c r="IVH742" s="394"/>
      <c r="IVI742" s="394"/>
      <c r="IVJ742" s="270"/>
      <c r="IVK742" s="263"/>
      <c r="IVL742" s="271"/>
      <c r="IVM742" s="271"/>
      <c r="IVN742" s="271"/>
      <c r="IVO742" s="271"/>
      <c r="IVP742" s="271"/>
      <c r="IVQ742" s="395"/>
      <c r="IVR742" s="259"/>
      <c r="IVS742" s="259"/>
      <c r="IVT742" s="394"/>
      <c r="IVU742" s="394"/>
      <c r="IVV742" s="270"/>
      <c r="IVW742" s="263"/>
      <c r="IVX742" s="271"/>
      <c r="IVY742" s="271"/>
      <c r="IVZ742" s="271"/>
      <c r="IWA742" s="271"/>
      <c r="IWB742" s="271"/>
      <c r="IWC742" s="395"/>
      <c r="IWD742" s="259"/>
      <c r="IWE742" s="259"/>
      <c r="IWF742" s="394"/>
      <c r="IWG742" s="394"/>
      <c r="IWH742" s="270"/>
      <c r="IWI742" s="263"/>
      <c r="IWJ742" s="271"/>
      <c r="IWK742" s="271"/>
      <c r="IWL742" s="271"/>
      <c r="IWM742" s="271"/>
      <c r="IWN742" s="271"/>
      <c r="IWO742" s="395"/>
      <c r="IWP742" s="259"/>
      <c r="IWQ742" s="259"/>
      <c r="IWR742" s="394"/>
      <c r="IWS742" s="394"/>
      <c r="IWT742" s="270"/>
      <c r="IWU742" s="263"/>
      <c r="IWV742" s="271"/>
      <c r="IWW742" s="271"/>
      <c r="IWX742" s="271"/>
      <c r="IWY742" s="271"/>
      <c r="IWZ742" s="271"/>
      <c r="IXA742" s="395"/>
      <c r="IXB742" s="259"/>
      <c r="IXC742" s="259"/>
      <c r="IXD742" s="394"/>
      <c r="IXE742" s="394"/>
      <c r="IXF742" s="270"/>
      <c r="IXG742" s="263"/>
      <c r="IXH742" s="271"/>
      <c r="IXI742" s="271"/>
      <c r="IXJ742" s="271"/>
      <c r="IXK742" s="271"/>
      <c r="IXL742" s="271"/>
      <c r="IXM742" s="395"/>
      <c r="IXN742" s="259"/>
      <c r="IXO742" s="259"/>
      <c r="IXP742" s="394"/>
      <c r="IXQ742" s="394"/>
      <c r="IXR742" s="270"/>
      <c r="IXS742" s="263"/>
      <c r="IXT742" s="271"/>
      <c r="IXU742" s="271"/>
      <c r="IXV742" s="271"/>
      <c r="IXW742" s="271"/>
      <c r="IXX742" s="271"/>
      <c r="IXY742" s="395"/>
      <c r="IXZ742" s="259"/>
      <c r="IYA742" s="259"/>
      <c r="IYB742" s="394"/>
      <c r="IYC742" s="394"/>
      <c r="IYD742" s="270"/>
      <c r="IYE742" s="263"/>
      <c r="IYF742" s="271"/>
      <c r="IYG742" s="271"/>
      <c r="IYH742" s="271"/>
      <c r="IYI742" s="271"/>
      <c r="IYJ742" s="271"/>
      <c r="IYK742" s="395"/>
      <c r="IYL742" s="259"/>
      <c r="IYM742" s="259"/>
      <c r="IYN742" s="394"/>
      <c r="IYO742" s="394"/>
      <c r="IYP742" s="270"/>
      <c r="IYQ742" s="263"/>
      <c r="IYR742" s="271"/>
      <c r="IYS742" s="271"/>
      <c r="IYT742" s="271"/>
      <c r="IYU742" s="271"/>
      <c r="IYV742" s="271"/>
      <c r="IYW742" s="395"/>
      <c r="IYX742" s="259"/>
      <c r="IYY742" s="259"/>
      <c r="IYZ742" s="394"/>
      <c r="IZA742" s="394"/>
      <c r="IZB742" s="270"/>
      <c r="IZC742" s="263"/>
      <c r="IZD742" s="271"/>
      <c r="IZE742" s="271"/>
      <c r="IZF742" s="271"/>
      <c r="IZG742" s="271"/>
      <c r="IZH742" s="271"/>
      <c r="IZI742" s="395"/>
      <c r="IZJ742" s="259"/>
      <c r="IZK742" s="259"/>
      <c r="IZL742" s="394"/>
      <c r="IZM742" s="394"/>
      <c r="IZN742" s="270"/>
      <c r="IZO742" s="263"/>
      <c r="IZP742" s="271"/>
      <c r="IZQ742" s="271"/>
      <c r="IZR742" s="271"/>
      <c r="IZS742" s="271"/>
      <c r="IZT742" s="271"/>
      <c r="IZU742" s="395"/>
      <c r="IZV742" s="259"/>
      <c r="IZW742" s="259"/>
      <c r="IZX742" s="394"/>
      <c r="IZY742" s="394"/>
      <c r="IZZ742" s="270"/>
      <c r="JAA742" s="263"/>
      <c r="JAB742" s="271"/>
      <c r="JAC742" s="271"/>
      <c r="JAD742" s="271"/>
      <c r="JAE742" s="271"/>
      <c r="JAF742" s="271"/>
      <c r="JAG742" s="395"/>
      <c r="JAH742" s="259"/>
      <c r="JAI742" s="259"/>
      <c r="JAJ742" s="394"/>
      <c r="JAK742" s="394"/>
      <c r="JAL742" s="270"/>
      <c r="JAM742" s="263"/>
      <c r="JAN742" s="271"/>
      <c r="JAO742" s="271"/>
      <c r="JAP742" s="271"/>
      <c r="JAQ742" s="271"/>
      <c r="JAR742" s="271"/>
      <c r="JAS742" s="395"/>
      <c r="JAT742" s="259"/>
      <c r="JAU742" s="259"/>
      <c r="JAV742" s="394"/>
      <c r="JAW742" s="394"/>
      <c r="JAX742" s="270"/>
      <c r="JAY742" s="263"/>
      <c r="JAZ742" s="271"/>
      <c r="JBA742" s="271"/>
      <c r="JBB742" s="271"/>
      <c r="JBC742" s="271"/>
      <c r="JBD742" s="271"/>
      <c r="JBE742" s="395"/>
      <c r="JBF742" s="259"/>
      <c r="JBG742" s="259"/>
      <c r="JBH742" s="394"/>
      <c r="JBI742" s="394"/>
      <c r="JBJ742" s="270"/>
      <c r="JBK742" s="263"/>
      <c r="JBL742" s="271"/>
      <c r="JBM742" s="271"/>
      <c r="JBN742" s="271"/>
      <c r="JBO742" s="271"/>
      <c r="JBP742" s="271"/>
      <c r="JBQ742" s="395"/>
      <c r="JBR742" s="259"/>
      <c r="JBS742" s="259"/>
      <c r="JBT742" s="394"/>
      <c r="JBU742" s="394"/>
      <c r="JBV742" s="270"/>
      <c r="JBW742" s="263"/>
      <c r="JBX742" s="271"/>
      <c r="JBY742" s="271"/>
      <c r="JBZ742" s="271"/>
      <c r="JCA742" s="271"/>
      <c r="JCB742" s="271"/>
      <c r="JCC742" s="395"/>
      <c r="JCD742" s="259"/>
      <c r="JCE742" s="259"/>
      <c r="JCF742" s="394"/>
      <c r="JCG742" s="394"/>
      <c r="JCH742" s="270"/>
      <c r="JCI742" s="263"/>
      <c r="JCJ742" s="271"/>
      <c r="JCK742" s="271"/>
      <c r="JCL742" s="271"/>
      <c r="JCM742" s="271"/>
      <c r="JCN742" s="271"/>
      <c r="JCO742" s="395"/>
      <c r="JCP742" s="259"/>
      <c r="JCQ742" s="259"/>
      <c r="JCR742" s="394"/>
      <c r="JCS742" s="394"/>
      <c r="JCT742" s="270"/>
      <c r="JCU742" s="263"/>
      <c r="JCV742" s="271"/>
      <c r="JCW742" s="271"/>
      <c r="JCX742" s="271"/>
      <c r="JCY742" s="271"/>
      <c r="JCZ742" s="271"/>
      <c r="JDA742" s="395"/>
      <c r="JDB742" s="259"/>
      <c r="JDC742" s="259"/>
      <c r="JDD742" s="394"/>
      <c r="JDE742" s="394"/>
      <c r="JDF742" s="270"/>
      <c r="JDG742" s="263"/>
      <c r="JDH742" s="271"/>
      <c r="JDI742" s="271"/>
      <c r="JDJ742" s="271"/>
      <c r="JDK742" s="271"/>
      <c r="JDL742" s="271"/>
      <c r="JDM742" s="395"/>
      <c r="JDN742" s="259"/>
      <c r="JDO742" s="259"/>
      <c r="JDP742" s="394"/>
      <c r="JDQ742" s="394"/>
      <c r="JDR742" s="270"/>
      <c r="JDS742" s="263"/>
      <c r="JDT742" s="271"/>
      <c r="JDU742" s="271"/>
      <c r="JDV742" s="271"/>
      <c r="JDW742" s="271"/>
      <c r="JDX742" s="271"/>
      <c r="JDY742" s="395"/>
      <c r="JDZ742" s="259"/>
      <c r="JEA742" s="259"/>
      <c r="JEB742" s="394"/>
      <c r="JEC742" s="394"/>
      <c r="JED742" s="270"/>
      <c r="JEE742" s="263"/>
      <c r="JEF742" s="271"/>
      <c r="JEG742" s="271"/>
      <c r="JEH742" s="271"/>
      <c r="JEI742" s="271"/>
      <c r="JEJ742" s="271"/>
      <c r="JEK742" s="395"/>
      <c r="JEL742" s="259"/>
      <c r="JEM742" s="259"/>
      <c r="JEN742" s="394"/>
      <c r="JEO742" s="394"/>
      <c r="JEP742" s="270"/>
      <c r="JEQ742" s="263"/>
      <c r="JER742" s="271"/>
      <c r="JES742" s="271"/>
      <c r="JET742" s="271"/>
      <c r="JEU742" s="271"/>
      <c r="JEV742" s="271"/>
      <c r="JEW742" s="395"/>
      <c r="JEX742" s="259"/>
      <c r="JEY742" s="259"/>
      <c r="JEZ742" s="394"/>
      <c r="JFA742" s="394"/>
      <c r="JFB742" s="270"/>
      <c r="JFC742" s="263"/>
      <c r="JFD742" s="271"/>
      <c r="JFE742" s="271"/>
      <c r="JFF742" s="271"/>
      <c r="JFG742" s="271"/>
      <c r="JFH742" s="271"/>
      <c r="JFI742" s="395"/>
      <c r="JFJ742" s="259"/>
      <c r="JFK742" s="259"/>
      <c r="JFL742" s="394"/>
      <c r="JFM742" s="394"/>
      <c r="JFN742" s="270"/>
      <c r="JFO742" s="263"/>
      <c r="JFP742" s="271"/>
      <c r="JFQ742" s="271"/>
      <c r="JFR742" s="271"/>
      <c r="JFS742" s="271"/>
      <c r="JFT742" s="271"/>
      <c r="JFU742" s="395"/>
      <c r="JFV742" s="259"/>
      <c r="JFW742" s="259"/>
      <c r="JFX742" s="394"/>
      <c r="JFY742" s="394"/>
      <c r="JFZ742" s="270"/>
      <c r="JGA742" s="263"/>
      <c r="JGB742" s="271"/>
      <c r="JGC742" s="271"/>
      <c r="JGD742" s="271"/>
      <c r="JGE742" s="271"/>
      <c r="JGF742" s="271"/>
      <c r="JGG742" s="395"/>
      <c r="JGH742" s="259"/>
      <c r="JGI742" s="259"/>
      <c r="JGJ742" s="394"/>
      <c r="JGK742" s="394"/>
      <c r="JGL742" s="270"/>
      <c r="JGM742" s="263"/>
      <c r="JGN742" s="271"/>
      <c r="JGO742" s="271"/>
      <c r="JGP742" s="271"/>
      <c r="JGQ742" s="271"/>
      <c r="JGR742" s="271"/>
      <c r="JGS742" s="395"/>
      <c r="JGT742" s="259"/>
      <c r="JGU742" s="259"/>
      <c r="JGV742" s="394"/>
      <c r="JGW742" s="394"/>
      <c r="JGX742" s="270"/>
      <c r="JGY742" s="263"/>
      <c r="JGZ742" s="271"/>
      <c r="JHA742" s="271"/>
      <c r="JHB742" s="271"/>
      <c r="JHC742" s="271"/>
      <c r="JHD742" s="271"/>
      <c r="JHE742" s="395"/>
      <c r="JHF742" s="259"/>
      <c r="JHG742" s="259"/>
      <c r="JHH742" s="394"/>
      <c r="JHI742" s="394"/>
      <c r="JHJ742" s="270"/>
      <c r="JHK742" s="263"/>
      <c r="JHL742" s="271"/>
      <c r="JHM742" s="271"/>
      <c r="JHN742" s="271"/>
      <c r="JHO742" s="271"/>
      <c r="JHP742" s="271"/>
      <c r="JHQ742" s="395"/>
      <c r="JHR742" s="259"/>
      <c r="JHS742" s="259"/>
      <c r="JHT742" s="394"/>
      <c r="JHU742" s="394"/>
      <c r="JHV742" s="270"/>
      <c r="JHW742" s="263"/>
      <c r="JHX742" s="271"/>
      <c r="JHY742" s="271"/>
      <c r="JHZ742" s="271"/>
      <c r="JIA742" s="271"/>
      <c r="JIB742" s="271"/>
      <c r="JIC742" s="395"/>
      <c r="JID742" s="259"/>
      <c r="JIE742" s="259"/>
      <c r="JIF742" s="394"/>
      <c r="JIG742" s="394"/>
      <c r="JIH742" s="270"/>
      <c r="JII742" s="263"/>
      <c r="JIJ742" s="271"/>
      <c r="JIK742" s="271"/>
      <c r="JIL742" s="271"/>
      <c r="JIM742" s="271"/>
      <c r="JIN742" s="271"/>
      <c r="JIO742" s="395"/>
      <c r="JIP742" s="259"/>
      <c r="JIQ742" s="259"/>
      <c r="JIR742" s="394"/>
      <c r="JIS742" s="394"/>
      <c r="JIT742" s="270"/>
      <c r="JIU742" s="263"/>
      <c r="JIV742" s="271"/>
      <c r="JIW742" s="271"/>
      <c r="JIX742" s="271"/>
      <c r="JIY742" s="271"/>
      <c r="JIZ742" s="271"/>
      <c r="JJA742" s="395"/>
      <c r="JJB742" s="259"/>
      <c r="JJC742" s="259"/>
      <c r="JJD742" s="394"/>
      <c r="JJE742" s="394"/>
      <c r="JJF742" s="270"/>
      <c r="JJG742" s="263"/>
      <c r="JJH742" s="271"/>
      <c r="JJI742" s="271"/>
      <c r="JJJ742" s="271"/>
      <c r="JJK742" s="271"/>
      <c r="JJL742" s="271"/>
      <c r="JJM742" s="395"/>
      <c r="JJN742" s="259"/>
      <c r="JJO742" s="259"/>
      <c r="JJP742" s="394"/>
      <c r="JJQ742" s="394"/>
      <c r="JJR742" s="270"/>
      <c r="JJS742" s="263"/>
      <c r="JJT742" s="271"/>
      <c r="JJU742" s="271"/>
      <c r="JJV742" s="271"/>
      <c r="JJW742" s="271"/>
      <c r="JJX742" s="271"/>
      <c r="JJY742" s="395"/>
      <c r="JJZ742" s="259"/>
      <c r="JKA742" s="259"/>
      <c r="JKB742" s="394"/>
      <c r="JKC742" s="394"/>
      <c r="JKD742" s="270"/>
      <c r="JKE742" s="263"/>
      <c r="JKF742" s="271"/>
      <c r="JKG742" s="271"/>
      <c r="JKH742" s="271"/>
      <c r="JKI742" s="271"/>
      <c r="JKJ742" s="271"/>
      <c r="JKK742" s="395"/>
      <c r="JKL742" s="259"/>
      <c r="JKM742" s="259"/>
      <c r="JKN742" s="394"/>
      <c r="JKO742" s="394"/>
      <c r="JKP742" s="270"/>
      <c r="JKQ742" s="263"/>
      <c r="JKR742" s="271"/>
      <c r="JKS742" s="271"/>
      <c r="JKT742" s="271"/>
      <c r="JKU742" s="271"/>
      <c r="JKV742" s="271"/>
      <c r="JKW742" s="395"/>
      <c r="JKX742" s="259"/>
      <c r="JKY742" s="259"/>
      <c r="JKZ742" s="394"/>
      <c r="JLA742" s="394"/>
      <c r="JLB742" s="270"/>
      <c r="JLC742" s="263"/>
      <c r="JLD742" s="271"/>
      <c r="JLE742" s="271"/>
      <c r="JLF742" s="271"/>
      <c r="JLG742" s="271"/>
      <c r="JLH742" s="271"/>
      <c r="JLI742" s="395"/>
      <c r="JLJ742" s="259"/>
      <c r="JLK742" s="259"/>
      <c r="JLL742" s="394"/>
      <c r="JLM742" s="394"/>
      <c r="JLN742" s="270"/>
      <c r="JLO742" s="263"/>
      <c r="JLP742" s="271"/>
      <c r="JLQ742" s="271"/>
      <c r="JLR742" s="271"/>
      <c r="JLS742" s="271"/>
      <c r="JLT742" s="271"/>
      <c r="JLU742" s="395"/>
      <c r="JLV742" s="259"/>
      <c r="JLW742" s="259"/>
      <c r="JLX742" s="394"/>
      <c r="JLY742" s="394"/>
      <c r="JLZ742" s="270"/>
      <c r="JMA742" s="263"/>
      <c r="JMB742" s="271"/>
      <c r="JMC742" s="271"/>
      <c r="JMD742" s="271"/>
      <c r="JME742" s="271"/>
      <c r="JMF742" s="271"/>
      <c r="JMG742" s="395"/>
      <c r="JMH742" s="259"/>
      <c r="JMI742" s="259"/>
      <c r="JMJ742" s="394"/>
      <c r="JMK742" s="394"/>
      <c r="JML742" s="270"/>
      <c r="JMM742" s="263"/>
      <c r="JMN742" s="271"/>
      <c r="JMO742" s="271"/>
      <c r="JMP742" s="271"/>
      <c r="JMQ742" s="271"/>
      <c r="JMR742" s="271"/>
      <c r="JMS742" s="395"/>
      <c r="JMT742" s="259"/>
      <c r="JMU742" s="259"/>
      <c r="JMV742" s="394"/>
      <c r="JMW742" s="394"/>
      <c r="JMX742" s="270"/>
      <c r="JMY742" s="263"/>
      <c r="JMZ742" s="271"/>
      <c r="JNA742" s="271"/>
      <c r="JNB742" s="271"/>
      <c r="JNC742" s="271"/>
      <c r="JND742" s="271"/>
      <c r="JNE742" s="395"/>
      <c r="JNF742" s="259"/>
      <c r="JNG742" s="259"/>
      <c r="JNH742" s="394"/>
      <c r="JNI742" s="394"/>
      <c r="JNJ742" s="270"/>
      <c r="JNK742" s="263"/>
      <c r="JNL742" s="271"/>
      <c r="JNM742" s="271"/>
      <c r="JNN742" s="271"/>
      <c r="JNO742" s="271"/>
      <c r="JNP742" s="271"/>
      <c r="JNQ742" s="395"/>
      <c r="JNR742" s="259"/>
      <c r="JNS742" s="259"/>
      <c r="JNT742" s="394"/>
      <c r="JNU742" s="394"/>
      <c r="JNV742" s="270"/>
      <c r="JNW742" s="263"/>
      <c r="JNX742" s="271"/>
      <c r="JNY742" s="271"/>
      <c r="JNZ742" s="271"/>
      <c r="JOA742" s="271"/>
      <c r="JOB742" s="271"/>
      <c r="JOC742" s="395"/>
      <c r="JOD742" s="259"/>
      <c r="JOE742" s="259"/>
      <c r="JOF742" s="394"/>
      <c r="JOG742" s="394"/>
      <c r="JOH742" s="270"/>
      <c r="JOI742" s="263"/>
      <c r="JOJ742" s="271"/>
      <c r="JOK742" s="271"/>
      <c r="JOL742" s="271"/>
      <c r="JOM742" s="271"/>
      <c r="JON742" s="271"/>
      <c r="JOO742" s="395"/>
      <c r="JOP742" s="259"/>
      <c r="JOQ742" s="259"/>
      <c r="JOR742" s="394"/>
      <c r="JOS742" s="394"/>
      <c r="JOT742" s="270"/>
      <c r="JOU742" s="263"/>
      <c r="JOV742" s="271"/>
      <c r="JOW742" s="271"/>
      <c r="JOX742" s="271"/>
      <c r="JOY742" s="271"/>
      <c r="JOZ742" s="271"/>
      <c r="JPA742" s="395"/>
      <c r="JPB742" s="259"/>
      <c r="JPC742" s="259"/>
      <c r="JPD742" s="394"/>
      <c r="JPE742" s="394"/>
      <c r="JPF742" s="270"/>
      <c r="JPG742" s="263"/>
      <c r="JPH742" s="271"/>
      <c r="JPI742" s="271"/>
      <c r="JPJ742" s="271"/>
      <c r="JPK742" s="271"/>
      <c r="JPL742" s="271"/>
      <c r="JPM742" s="395"/>
      <c r="JPN742" s="259"/>
      <c r="JPO742" s="259"/>
      <c r="JPP742" s="394"/>
      <c r="JPQ742" s="394"/>
      <c r="JPR742" s="270"/>
      <c r="JPS742" s="263"/>
      <c r="JPT742" s="271"/>
      <c r="JPU742" s="271"/>
      <c r="JPV742" s="271"/>
      <c r="JPW742" s="271"/>
      <c r="JPX742" s="271"/>
      <c r="JPY742" s="395"/>
      <c r="JPZ742" s="259"/>
      <c r="JQA742" s="259"/>
      <c r="JQB742" s="394"/>
      <c r="JQC742" s="394"/>
      <c r="JQD742" s="270"/>
      <c r="JQE742" s="263"/>
      <c r="JQF742" s="271"/>
      <c r="JQG742" s="271"/>
      <c r="JQH742" s="271"/>
      <c r="JQI742" s="271"/>
      <c r="JQJ742" s="271"/>
      <c r="JQK742" s="395"/>
      <c r="JQL742" s="259"/>
      <c r="JQM742" s="259"/>
      <c r="JQN742" s="394"/>
      <c r="JQO742" s="394"/>
      <c r="JQP742" s="270"/>
      <c r="JQQ742" s="263"/>
      <c r="JQR742" s="271"/>
      <c r="JQS742" s="271"/>
      <c r="JQT742" s="271"/>
      <c r="JQU742" s="271"/>
      <c r="JQV742" s="271"/>
      <c r="JQW742" s="395"/>
      <c r="JQX742" s="259"/>
      <c r="JQY742" s="259"/>
      <c r="JQZ742" s="394"/>
      <c r="JRA742" s="394"/>
      <c r="JRB742" s="270"/>
      <c r="JRC742" s="263"/>
      <c r="JRD742" s="271"/>
      <c r="JRE742" s="271"/>
      <c r="JRF742" s="271"/>
      <c r="JRG742" s="271"/>
      <c r="JRH742" s="271"/>
      <c r="JRI742" s="395"/>
      <c r="JRJ742" s="259"/>
      <c r="JRK742" s="259"/>
      <c r="JRL742" s="394"/>
      <c r="JRM742" s="394"/>
      <c r="JRN742" s="270"/>
      <c r="JRO742" s="263"/>
      <c r="JRP742" s="271"/>
      <c r="JRQ742" s="271"/>
      <c r="JRR742" s="271"/>
      <c r="JRS742" s="271"/>
      <c r="JRT742" s="271"/>
      <c r="JRU742" s="395"/>
      <c r="JRV742" s="259"/>
      <c r="JRW742" s="259"/>
      <c r="JRX742" s="394"/>
      <c r="JRY742" s="394"/>
      <c r="JRZ742" s="270"/>
      <c r="JSA742" s="263"/>
      <c r="JSB742" s="271"/>
      <c r="JSC742" s="271"/>
      <c r="JSD742" s="271"/>
      <c r="JSE742" s="271"/>
      <c r="JSF742" s="271"/>
      <c r="JSG742" s="395"/>
      <c r="JSH742" s="259"/>
      <c r="JSI742" s="259"/>
      <c r="JSJ742" s="394"/>
      <c r="JSK742" s="394"/>
      <c r="JSL742" s="270"/>
      <c r="JSM742" s="263"/>
      <c r="JSN742" s="271"/>
      <c r="JSO742" s="271"/>
      <c r="JSP742" s="271"/>
      <c r="JSQ742" s="271"/>
      <c r="JSR742" s="271"/>
      <c r="JSS742" s="395"/>
      <c r="JST742" s="259"/>
      <c r="JSU742" s="259"/>
      <c r="JSV742" s="394"/>
      <c r="JSW742" s="394"/>
      <c r="JSX742" s="270"/>
      <c r="JSY742" s="263"/>
      <c r="JSZ742" s="271"/>
      <c r="JTA742" s="271"/>
      <c r="JTB742" s="271"/>
      <c r="JTC742" s="271"/>
      <c r="JTD742" s="271"/>
      <c r="JTE742" s="395"/>
      <c r="JTF742" s="259"/>
      <c r="JTG742" s="259"/>
      <c r="JTH742" s="394"/>
      <c r="JTI742" s="394"/>
      <c r="JTJ742" s="270"/>
      <c r="JTK742" s="263"/>
      <c r="JTL742" s="271"/>
      <c r="JTM742" s="271"/>
      <c r="JTN742" s="271"/>
      <c r="JTO742" s="271"/>
      <c r="JTP742" s="271"/>
      <c r="JTQ742" s="395"/>
      <c r="JTR742" s="259"/>
      <c r="JTS742" s="259"/>
      <c r="JTT742" s="394"/>
      <c r="JTU742" s="394"/>
      <c r="JTV742" s="270"/>
      <c r="JTW742" s="263"/>
      <c r="JTX742" s="271"/>
      <c r="JTY742" s="271"/>
      <c r="JTZ742" s="271"/>
      <c r="JUA742" s="271"/>
      <c r="JUB742" s="271"/>
      <c r="JUC742" s="395"/>
      <c r="JUD742" s="259"/>
      <c r="JUE742" s="259"/>
      <c r="JUF742" s="394"/>
      <c r="JUG742" s="394"/>
      <c r="JUH742" s="270"/>
      <c r="JUI742" s="263"/>
      <c r="JUJ742" s="271"/>
      <c r="JUK742" s="271"/>
      <c r="JUL742" s="271"/>
      <c r="JUM742" s="271"/>
      <c r="JUN742" s="271"/>
      <c r="JUO742" s="395"/>
      <c r="JUP742" s="259"/>
      <c r="JUQ742" s="259"/>
      <c r="JUR742" s="394"/>
      <c r="JUS742" s="394"/>
      <c r="JUT742" s="270"/>
      <c r="JUU742" s="263"/>
      <c r="JUV742" s="271"/>
      <c r="JUW742" s="271"/>
      <c r="JUX742" s="271"/>
      <c r="JUY742" s="271"/>
      <c r="JUZ742" s="271"/>
      <c r="JVA742" s="395"/>
      <c r="JVB742" s="259"/>
      <c r="JVC742" s="259"/>
      <c r="JVD742" s="394"/>
      <c r="JVE742" s="394"/>
      <c r="JVF742" s="270"/>
      <c r="JVG742" s="263"/>
      <c r="JVH742" s="271"/>
      <c r="JVI742" s="271"/>
      <c r="JVJ742" s="271"/>
      <c r="JVK742" s="271"/>
      <c r="JVL742" s="271"/>
      <c r="JVM742" s="395"/>
      <c r="JVN742" s="259"/>
      <c r="JVO742" s="259"/>
      <c r="JVP742" s="394"/>
      <c r="JVQ742" s="394"/>
      <c r="JVR742" s="270"/>
      <c r="JVS742" s="263"/>
      <c r="JVT742" s="271"/>
      <c r="JVU742" s="271"/>
      <c r="JVV742" s="271"/>
      <c r="JVW742" s="271"/>
      <c r="JVX742" s="271"/>
      <c r="JVY742" s="395"/>
      <c r="JVZ742" s="259"/>
      <c r="JWA742" s="259"/>
      <c r="JWB742" s="394"/>
      <c r="JWC742" s="394"/>
      <c r="JWD742" s="270"/>
      <c r="JWE742" s="263"/>
      <c r="JWF742" s="271"/>
      <c r="JWG742" s="271"/>
      <c r="JWH742" s="271"/>
      <c r="JWI742" s="271"/>
      <c r="JWJ742" s="271"/>
      <c r="JWK742" s="395"/>
      <c r="JWL742" s="259"/>
      <c r="JWM742" s="259"/>
      <c r="JWN742" s="394"/>
      <c r="JWO742" s="394"/>
      <c r="JWP742" s="270"/>
      <c r="JWQ742" s="263"/>
      <c r="JWR742" s="271"/>
      <c r="JWS742" s="271"/>
      <c r="JWT742" s="271"/>
      <c r="JWU742" s="271"/>
      <c r="JWV742" s="271"/>
      <c r="JWW742" s="395"/>
      <c r="JWX742" s="259"/>
      <c r="JWY742" s="259"/>
      <c r="JWZ742" s="394"/>
      <c r="JXA742" s="394"/>
      <c r="JXB742" s="270"/>
      <c r="JXC742" s="263"/>
      <c r="JXD742" s="271"/>
      <c r="JXE742" s="271"/>
      <c r="JXF742" s="271"/>
      <c r="JXG742" s="271"/>
      <c r="JXH742" s="271"/>
      <c r="JXI742" s="395"/>
      <c r="JXJ742" s="259"/>
      <c r="JXK742" s="259"/>
      <c r="JXL742" s="394"/>
      <c r="JXM742" s="394"/>
      <c r="JXN742" s="270"/>
      <c r="JXO742" s="263"/>
      <c r="JXP742" s="271"/>
      <c r="JXQ742" s="271"/>
      <c r="JXR742" s="271"/>
      <c r="JXS742" s="271"/>
      <c r="JXT742" s="271"/>
      <c r="JXU742" s="395"/>
      <c r="JXV742" s="259"/>
      <c r="JXW742" s="259"/>
      <c r="JXX742" s="394"/>
      <c r="JXY742" s="394"/>
      <c r="JXZ742" s="270"/>
      <c r="JYA742" s="263"/>
      <c r="JYB742" s="271"/>
      <c r="JYC742" s="271"/>
      <c r="JYD742" s="271"/>
      <c r="JYE742" s="271"/>
      <c r="JYF742" s="271"/>
      <c r="JYG742" s="395"/>
      <c r="JYH742" s="259"/>
      <c r="JYI742" s="259"/>
      <c r="JYJ742" s="394"/>
      <c r="JYK742" s="394"/>
      <c r="JYL742" s="270"/>
      <c r="JYM742" s="263"/>
      <c r="JYN742" s="271"/>
      <c r="JYO742" s="271"/>
      <c r="JYP742" s="271"/>
      <c r="JYQ742" s="271"/>
      <c r="JYR742" s="271"/>
      <c r="JYS742" s="395"/>
      <c r="JYT742" s="259"/>
      <c r="JYU742" s="259"/>
      <c r="JYV742" s="394"/>
      <c r="JYW742" s="394"/>
      <c r="JYX742" s="270"/>
      <c r="JYY742" s="263"/>
      <c r="JYZ742" s="271"/>
      <c r="JZA742" s="271"/>
      <c r="JZB742" s="271"/>
      <c r="JZC742" s="271"/>
      <c r="JZD742" s="271"/>
      <c r="JZE742" s="395"/>
      <c r="JZF742" s="259"/>
      <c r="JZG742" s="259"/>
      <c r="JZH742" s="394"/>
      <c r="JZI742" s="394"/>
      <c r="JZJ742" s="270"/>
      <c r="JZK742" s="263"/>
      <c r="JZL742" s="271"/>
      <c r="JZM742" s="271"/>
      <c r="JZN742" s="271"/>
      <c r="JZO742" s="271"/>
      <c r="JZP742" s="271"/>
      <c r="JZQ742" s="395"/>
      <c r="JZR742" s="259"/>
      <c r="JZS742" s="259"/>
      <c r="JZT742" s="394"/>
      <c r="JZU742" s="394"/>
      <c r="JZV742" s="270"/>
      <c r="JZW742" s="263"/>
      <c r="JZX742" s="271"/>
      <c r="JZY742" s="271"/>
      <c r="JZZ742" s="271"/>
      <c r="KAA742" s="271"/>
      <c r="KAB742" s="271"/>
      <c r="KAC742" s="395"/>
      <c r="KAD742" s="259"/>
      <c r="KAE742" s="259"/>
      <c r="KAF742" s="394"/>
      <c r="KAG742" s="394"/>
      <c r="KAH742" s="270"/>
      <c r="KAI742" s="263"/>
      <c r="KAJ742" s="271"/>
      <c r="KAK742" s="271"/>
      <c r="KAL742" s="271"/>
      <c r="KAM742" s="271"/>
      <c r="KAN742" s="271"/>
      <c r="KAO742" s="395"/>
      <c r="KAP742" s="259"/>
      <c r="KAQ742" s="259"/>
      <c r="KAR742" s="394"/>
      <c r="KAS742" s="394"/>
      <c r="KAT742" s="270"/>
      <c r="KAU742" s="263"/>
      <c r="KAV742" s="271"/>
      <c r="KAW742" s="271"/>
      <c r="KAX742" s="271"/>
      <c r="KAY742" s="271"/>
      <c r="KAZ742" s="271"/>
      <c r="KBA742" s="395"/>
      <c r="KBB742" s="259"/>
      <c r="KBC742" s="259"/>
      <c r="KBD742" s="394"/>
      <c r="KBE742" s="394"/>
      <c r="KBF742" s="270"/>
      <c r="KBG742" s="263"/>
      <c r="KBH742" s="271"/>
      <c r="KBI742" s="271"/>
      <c r="KBJ742" s="271"/>
      <c r="KBK742" s="271"/>
      <c r="KBL742" s="271"/>
      <c r="KBM742" s="395"/>
      <c r="KBN742" s="259"/>
      <c r="KBO742" s="259"/>
      <c r="KBP742" s="394"/>
      <c r="KBQ742" s="394"/>
      <c r="KBR742" s="270"/>
      <c r="KBS742" s="263"/>
      <c r="KBT742" s="271"/>
      <c r="KBU742" s="271"/>
      <c r="KBV742" s="271"/>
      <c r="KBW742" s="271"/>
      <c r="KBX742" s="271"/>
      <c r="KBY742" s="395"/>
      <c r="KBZ742" s="259"/>
      <c r="KCA742" s="259"/>
      <c r="KCB742" s="394"/>
      <c r="KCC742" s="394"/>
      <c r="KCD742" s="270"/>
      <c r="KCE742" s="263"/>
      <c r="KCF742" s="271"/>
      <c r="KCG742" s="271"/>
      <c r="KCH742" s="271"/>
      <c r="KCI742" s="271"/>
      <c r="KCJ742" s="271"/>
      <c r="KCK742" s="395"/>
      <c r="KCL742" s="259"/>
      <c r="KCM742" s="259"/>
      <c r="KCN742" s="394"/>
      <c r="KCO742" s="394"/>
      <c r="KCP742" s="270"/>
      <c r="KCQ742" s="263"/>
      <c r="KCR742" s="271"/>
      <c r="KCS742" s="271"/>
      <c r="KCT742" s="271"/>
      <c r="KCU742" s="271"/>
      <c r="KCV742" s="271"/>
      <c r="KCW742" s="395"/>
      <c r="KCX742" s="259"/>
      <c r="KCY742" s="259"/>
      <c r="KCZ742" s="394"/>
      <c r="KDA742" s="394"/>
      <c r="KDB742" s="270"/>
      <c r="KDC742" s="263"/>
      <c r="KDD742" s="271"/>
      <c r="KDE742" s="271"/>
      <c r="KDF742" s="271"/>
      <c r="KDG742" s="271"/>
      <c r="KDH742" s="271"/>
      <c r="KDI742" s="395"/>
      <c r="KDJ742" s="259"/>
      <c r="KDK742" s="259"/>
      <c r="KDL742" s="394"/>
      <c r="KDM742" s="394"/>
      <c r="KDN742" s="270"/>
      <c r="KDO742" s="263"/>
      <c r="KDP742" s="271"/>
      <c r="KDQ742" s="271"/>
      <c r="KDR742" s="271"/>
      <c r="KDS742" s="271"/>
      <c r="KDT742" s="271"/>
      <c r="KDU742" s="395"/>
      <c r="KDV742" s="259"/>
      <c r="KDW742" s="259"/>
      <c r="KDX742" s="394"/>
      <c r="KDY742" s="394"/>
      <c r="KDZ742" s="270"/>
      <c r="KEA742" s="263"/>
      <c r="KEB742" s="271"/>
      <c r="KEC742" s="271"/>
      <c r="KED742" s="271"/>
      <c r="KEE742" s="271"/>
      <c r="KEF742" s="271"/>
      <c r="KEG742" s="395"/>
      <c r="KEH742" s="259"/>
      <c r="KEI742" s="259"/>
      <c r="KEJ742" s="394"/>
      <c r="KEK742" s="394"/>
      <c r="KEL742" s="270"/>
      <c r="KEM742" s="263"/>
      <c r="KEN742" s="271"/>
      <c r="KEO742" s="271"/>
      <c r="KEP742" s="271"/>
      <c r="KEQ742" s="271"/>
      <c r="KER742" s="271"/>
      <c r="KES742" s="395"/>
      <c r="KET742" s="259"/>
      <c r="KEU742" s="259"/>
      <c r="KEV742" s="394"/>
      <c r="KEW742" s="394"/>
      <c r="KEX742" s="270"/>
      <c r="KEY742" s="263"/>
      <c r="KEZ742" s="271"/>
      <c r="KFA742" s="271"/>
      <c r="KFB742" s="271"/>
      <c r="KFC742" s="271"/>
      <c r="KFD742" s="271"/>
      <c r="KFE742" s="395"/>
      <c r="KFF742" s="259"/>
      <c r="KFG742" s="259"/>
      <c r="KFH742" s="394"/>
      <c r="KFI742" s="394"/>
      <c r="KFJ742" s="270"/>
      <c r="KFK742" s="263"/>
      <c r="KFL742" s="271"/>
      <c r="KFM742" s="271"/>
      <c r="KFN742" s="271"/>
      <c r="KFO742" s="271"/>
      <c r="KFP742" s="271"/>
      <c r="KFQ742" s="395"/>
      <c r="KFR742" s="259"/>
      <c r="KFS742" s="259"/>
      <c r="KFT742" s="394"/>
      <c r="KFU742" s="394"/>
      <c r="KFV742" s="270"/>
      <c r="KFW742" s="263"/>
      <c r="KFX742" s="271"/>
      <c r="KFY742" s="271"/>
      <c r="KFZ742" s="271"/>
      <c r="KGA742" s="271"/>
      <c r="KGB742" s="271"/>
      <c r="KGC742" s="395"/>
      <c r="KGD742" s="259"/>
      <c r="KGE742" s="259"/>
      <c r="KGF742" s="394"/>
      <c r="KGG742" s="394"/>
      <c r="KGH742" s="270"/>
      <c r="KGI742" s="263"/>
      <c r="KGJ742" s="271"/>
      <c r="KGK742" s="271"/>
      <c r="KGL742" s="271"/>
      <c r="KGM742" s="271"/>
      <c r="KGN742" s="271"/>
      <c r="KGO742" s="395"/>
      <c r="KGP742" s="259"/>
      <c r="KGQ742" s="259"/>
      <c r="KGR742" s="394"/>
      <c r="KGS742" s="394"/>
      <c r="KGT742" s="270"/>
      <c r="KGU742" s="263"/>
      <c r="KGV742" s="271"/>
      <c r="KGW742" s="271"/>
      <c r="KGX742" s="271"/>
      <c r="KGY742" s="271"/>
      <c r="KGZ742" s="271"/>
      <c r="KHA742" s="395"/>
      <c r="KHB742" s="259"/>
      <c r="KHC742" s="259"/>
      <c r="KHD742" s="394"/>
      <c r="KHE742" s="394"/>
      <c r="KHF742" s="270"/>
      <c r="KHG742" s="263"/>
      <c r="KHH742" s="271"/>
      <c r="KHI742" s="271"/>
      <c r="KHJ742" s="271"/>
      <c r="KHK742" s="271"/>
      <c r="KHL742" s="271"/>
      <c r="KHM742" s="395"/>
      <c r="KHN742" s="259"/>
      <c r="KHO742" s="259"/>
      <c r="KHP742" s="394"/>
      <c r="KHQ742" s="394"/>
      <c r="KHR742" s="270"/>
      <c r="KHS742" s="263"/>
      <c r="KHT742" s="271"/>
      <c r="KHU742" s="271"/>
      <c r="KHV742" s="271"/>
      <c r="KHW742" s="271"/>
      <c r="KHX742" s="271"/>
      <c r="KHY742" s="395"/>
      <c r="KHZ742" s="259"/>
      <c r="KIA742" s="259"/>
      <c r="KIB742" s="394"/>
      <c r="KIC742" s="394"/>
      <c r="KID742" s="270"/>
      <c r="KIE742" s="263"/>
      <c r="KIF742" s="271"/>
      <c r="KIG742" s="271"/>
      <c r="KIH742" s="271"/>
      <c r="KII742" s="271"/>
      <c r="KIJ742" s="271"/>
      <c r="KIK742" s="395"/>
      <c r="KIL742" s="259"/>
      <c r="KIM742" s="259"/>
      <c r="KIN742" s="394"/>
      <c r="KIO742" s="394"/>
      <c r="KIP742" s="270"/>
      <c r="KIQ742" s="263"/>
      <c r="KIR742" s="271"/>
      <c r="KIS742" s="271"/>
      <c r="KIT742" s="271"/>
      <c r="KIU742" s="271"/>
      <c r="KIV742" s="271"/>
      <c r="KIW742" s="395"/>
      <c r="KIX742" s="259"/>
      <c r="KIY742" s="259"/>
      <c r="KIZ742" s="394"/>
      <c r="KJA742" s="394"/>
      <c r="KJB742" s="270"/>
      <c r="KJC742" s="263"/>
      <c r="KJD742" s="271"/>
      <c r="KJE742" s="271"/>
      <c r="KJF742" s="271"/>
      <c r="KJG742" s="271"/>
      <c r="KJH742" s="271"/>
      <c r="KJI742" s="395"/>
      <c r="KJJ742" s="259"/>
      <c r="KJK742" s="259"/>
      <c r="KJL742" s="394"/>
      <c r="KJM742" s="394"/>
      <c r="KJN742" s="270"/>
      <c r="KJO742" s="263"/>
      <c r="KJP742" s="271"/>
      <c r="KJQ742" s="271"/>
      <c r="KJR742" s="271"/>
      <c r="KJS742" s="271"/>
      <c r="KJT742" s="271"/>
      <c r="KJU742" s="395"/>
      <c r="KJV742" s="259"/>
      <c r="KJW742" s="259"/>
      <c r="KJX742" s="394"/>
      <c r="KJY742" s="394"/>
      <c r="KJZ742" s="270"/>
      <c r="KKA742" s="263"/>
      <c r="KKB742" s="271"/>
      <c r="KKC742" s="271"/>
      <c r="KKD742" s="271"/>
      <c r="KKE742" s="271"/>
      <c r="KKF742" s="271"/>
      <c r="KKG742" s="395"/>
      <c r="KKH742" s="259"/>
      <c r="KKI742" s="259"/>
      <c r="KKJ742" s="394"/>
      <c r="KKK742" s="394"/>
      <c r="KKL742" s="270"/>
      <c r="KKM742" s="263"/>
      <c r="KKN742" s="271"/>
      <c r="KKO742" s="271"/>
      <c r="KKP742" s="271"/>
      <c r="KKQ742" s="271"/>
      <c r="KKR742" s="271"/>
      <c r="KKS742" s="395"/>
      <c r="KKT742" s="259"/>
      <c r="KKU742" s="259"/>
      <c r="KKV742" s="394"/>
      <c r="KKW742" s="394"/>
      <c r="KKX742" s="270"/>
      <c r="KKY742" s="263"/>
      <c r="KKZ742" s="271"/>
      <c r="KLA742" s="271"/>
      <c r="KLB742" s="271"/>
      <c r="KLC742" s="271"/>
      <c r="KLD742" s="271"/>
      <c r="KLE742" s="395"/>
      <c r="KLF742" s="259"/>
      <c r="KLG742" s="259"/>
      <c r="KLH742" s="394"/>
      <c r="KLI742" s="394"/>
      <c r="KLJ742" s="270"/>
      <c r="KLK742" s="263"/>
      <c r="KLL742" s="271"/>
      <c r="KLM742" s="271"/>
      <c r="KLN742" s="271"/>
      <c r="KLO742" s="271"/>
      <c r="KLP742" s="271"/>
      <c r="KLQ742" s="395"/>
      <c r="KLR742" s="259"/>
      <c r="KLS742" s="259"/>
      <c r="KLT742" s="394"/>
      <c r="KLU742" s="394"/>
      <c r="KLV742" s="270"/>
      <c r="KLW742" s="263"/>
      <c r="KLX742" s="271"/>
      <c r="KLY742" s="271"/>
      <c r="KLZ742" s="271"/>
      <c r="KMA742" s="271"/>
      <c r="KMB742" s="271"/>
      <c r="KMC742" s="395"/>
      <c r="KMD742" s="259"/>
      <c r="KME742" s="259"/>
      <c r="KMF742" s="394"/>
      <c r="KMG742" s="394"/>
      <c r="KMH742" s="270"/>
      <c r="KMI742" s="263"/>
      <c r="KMJ742" s="271"/>
      <c r="KMK742" s="271"/>
      <c r="KML742" s="271"/>
      <c r="KMM742" s="271"/>
      <c r="KMN742" s="271"/>
      <c r="KMO742" s="395"/>
      <c r="KMP742" s="259"/>
      <c r="KMQ742" s="259"/>
      <c r="KMR742" s="394"/>
      <c r="KMS742" s="394"/>
      <c r="KMT742" s="270"/>
      <c r="KMU742" s="263"/>
      <c r="KMV742" s="271"/>
      <c r="KMW742" s="271"/>
      <c r="KMX742" s="271"/>
      <c r="KMY742" s="271"/>
      <c r="KMZ742" s="271"/>
      <c r="KNA742" s="395"/>
      <c r="KNB742" s="259"/>
      <c r="KNC742" s="259"/>
      <c r="KND742" s="394"/>
      <c r="KNE742" s="394"/>
      <c r="KNF742" s="270"/>
      <c r="KNG742" s="263"/>
      <c r="KNH742" s="271"/>
      <c r="KNI742" s="271"/>
      <c r="KNJ742" s="271"/>
      <c r="KNK742" s="271"/>
      <c r="KNL742" s="271"/>
      <c r="KNM742" s="395"/>
      <c r="KNN742" s="259"/>
      <c r="KNO742" s="259"/>
      <c r="KNP742" s="394"/>
      <c r="KNQ742" s="394"/>
      <c r="KNR742" s="270"/>
      <c r="KNS742" s="263"/>
      <c r="KNT742" s="271"/>
      <c r="KNU742" s="271"/>
      <c r="KNV742" s="271"/>
      <c r="KNW742" s="271"/>
      <c r="KNX742" s="271"/>
      <c r="KNY742" s="395"/>
      <c r="KNZ742" s="259"/>
      <c r="KOA742" s="259"/>
      <c r="KOB742" s="394"/>
      <c r="KOC742" s="394"/>
      <c r="KOD742" s="270"/>
      <c r="KOE742" s="263"/>
      <c r="KOF742" s="271"/>
      <c r="KOG742" s="271"/>
      <c r="KOH742" s="271"/>
      <c r="KOI742" s="271"/>
      <c r="KOJ742" s="271"/>
      <c r="KOK742" s="395"/>
      <c r="KOL742" s="259"/>
      <c r="KOM742" s="259"/>
      <c r="KON742" s="394"/>
      <c r="KOO742" s="394"/>
      <c r="KOP742" s="270"/>
      <c r="KOQ742" s="263"/>
      <c r="KOR742" s="271"/>
      <c r="KOS742" s="271"/>
      <c r="KOT742" s="271"/>
      <c r="KOU742" s="271"/>
      <c r="KOV742" s="271"/>
      <c r="KOW742" s="395"/>
      <c r="KOX742" s="259"/>
      <c r="KOY742" s="259"/>
      <c r="KOZ742" s="394"/>
      <c r="KPA742" s="394"/>
      <c r="KPB742" s="270"/>
      <c r="KPC742" s="263"/>
      <c r="KPD742" s="271"/>
      <c r="KPE742" s="271"/>
      <c r="KPF742" s="271"/>
      <c r="KPG742" s="271"/>
      <c r="KPH742" s="271"/>
      <c r="KPI742" s="395"/>
      <c r="KPJ742" s="259"/>
      <c r="KPK742" s="259"/>
      <c r="KPL742" s="394"/>
      <c r="KPM742" s="394"/>
      <c r="KPN742" s="270"/>
      <c r="KPO742" s="263"/>
      <c r="KPP742" s="271"/>
      <c r="KPQ742" s="271"/>
      <c r="KPR742" s="271"/>
      <c r="KPS742" s="271"/>
      <c r="KPT742" s="271"/>
      <c r="KPU742" s="395"/>
      <c r="KPV742" s="259"/>
      <c r="KPW742" s="259"/>
      <c r="KPX742" s="394"/>
      <c r="KPY742" s="394"/>
      <c r="KPZ742" s="270"/>
      <c r="KQA742" s="263"/>
      <c r="KQB742" s="271"/>
      <c r="KQC742" s="271"/>
      <c r="KQD742" s="271"/>
      <c r="KQE742" s="271"/>
      <c r="KQF742" s="271"/>
      <c r="KQG742" s="395"/>
      <c r="KQH742" s="259"/>
      <c r="KQI742" s="259"/>
      <c r="KQJ742" s="394"/>
      <c r="KQK742" s="394"/>
      <c r="KQL742" s="270"/>
      <c r="KQM742" s="263"/>
      <c r="KQN742" s="271"/>
      <c r="KQO742" s="271"/>
      <c r="KQP742" s="271"/>
      <c r="KQQ742" s="271"/>
      <c r="KQR742" s="271"/>
      <c r="KQS742" s="395"/>
      <c r="KQT742" s="259"/>
      <c r="KQU742" s="259"/>
      <c r="KQV742" s="394"/>
      <c r="KQW742" s="394"/>
      <c r="KQX742" s="270"/>
      <c r="KQY742" s="263"/>
      <c r="KQZ742" s="271"/>
      <c r="KRA742" s="271"/>
      <c r="KRB742" s="271"/>
      <c r="KRC742" s="271"/>
      <c r="KRD742" s="271"/>
      <c r="KRE742" s="395"/>
      <c r="KRF742" s="259"/>
      <c r="KRG742" s="259"/>
      <c r="KRH742" s="394"/>
      <c r="KRI742" s="394"/>
      <c r="KRJ742" s="270"/>
      <c r="KRK742" s="263"/>
      <c r="KRL742" s="271"/>
      <c r="KRM742" s="271"/>
      <c r="KRN742" s="271"/>
      <c r="KRO742" s="271"/>
      <c r="KRP742" s="271"/>
      <c r="KRQ742" s="395"/>
      <c r="KRR742" s="259"/>
      <c r="KRS742" s="259"/>
      <c r="KRT742" s="394"/>
      <c r="KRU742" s="394"/>
      <c r="KRV742" s="270"/>
      <c r="KRW742" s="263"/>
      <c r="KRX742" s="271"/>
      <c r="KRY742" s="271"/>
      <c r="KRZ742" s="271"/>
      <c r="KSA742" s="271"/>
      <c r="KSB742" s="271"/>
      <c r="KSC742" s="395"/>
      <c r="KSD742" s="259"/>
      <c r="KSE742" s="259"/>
      <c r="KSF742" s="394"/>
      <c r="KSG742" s="394"/>
      <c r="KSH742" s="270"/>
      <c r="KSI742" s="263"/>
      <c r="KSJ742" s="271"/>
      <c r="KSK742" s="271"/>
      <c r="KSL742" s="271"/>
      <c r="KSM742" s="271"/>
      <c r="KSN742" s="271"/>
      <c r="KSO742" s="395"/>
      <c r="KSP742" s="259"/>
      <c r="KSQ742" s="259"/>
      <c r="KSR742" s="394"/>
      <c r="KSS742" s="394"/>
      <c r="KST742" s="270"/>
      <c r="KSU742" s="263"/>
      <c r="KSV742" s="271"/>
      <c r="KSW742" s="271"/>
      <c r="KSX742" s="271"/>
      <c r="KSY742" s="271"/>
      <c r="KSZ742" s="271"/>
      <c r="KTA742" s="395"/>
      <c r="KTB742" s="259"/>
      <c r="KTC742" s="259"/>
      <c r="KTD742" s="394"/>
      <c r="KTE742" s="394"/>
      <c r="KTF742" s="270"/>
      <c r="KTG742" s="263"/>
      <c r="KTH742" s="271"/>
      <c r="KTI742" s="271"/>
      <c r="KTJ742" s="271"/>
      <c r="KTK742" s="271"/>
      <c r="KTL742" s="271"/>
      <c r="KTM742" s="395"/>
      <c r="KTN742" s="259"/>
      <c r="KTO742" s="259"/>
      <c r="KTP742" s="394"/>
      <c r="KTQ742" s="394"/>
      <c r="KTR742" s="270"/>
      <c r="KTS742" s="263"/>
      <c r="KTT742" s="271"/>
      <c r="KTU742" s="271"/>
      <c r="KTV742" s="271"/>
      <c r="KTW742" s="271"/>
      <c r="KTX742" s="271"/>
      <c r="KTY742" s="395"/>
      <c r="KTZ742" s="259"/>
      <c r="KUA742" s="259"/>
      <c r="KUB742" s="394"/>
      <c r="KUC742" s="394"/>
      <c r="KUD742" s="270"/>
      <c r="KUE742" s="263"/>
      <c r="KUF742" s="271"/>
      <c r="KUG742" s="271"/>
      <c r="KUH742" s="271"/>
      <c r="KUI742" s="271"/>
      <c r="KUJ742" s="271"/>
      <c r="KUK742" s="395"/>
      <c r="KUL742" s="259"/>
      <c r="KUM742" s="259"/>
      <c r="KUN742" s="394"/>
      <c r="KUO742" s="394"/>
      <c r="KUP742" s="270"/>
      <c r="KUQ742" s="263"/>
      <c r="KUR742" s="271"/>
      <c r="KUS742" s="271"/>
      <c r="KUT742" s="271"/>
      <c r="KUU742" s="271"/>
      <c r="KUV742" s="271"/>
      <c r="KUW742" s="395"/>
      <c r="KUX742" s="259"/>
      <c r="KUY742" s="259"/>
      <c r="KUZ742" s="394"/>
      <c r="KVA742" s="394"/>
      <c r="KVB742" s="270"/>
      <c r="KVC742" s="263"/>
      <c r="KVD742" s="271"/>
      <c r="KVE742" s="271"/>
      <c r="KVF742" s="271"/>
      <c r="KVG742" s="271"/>
      <c r="KVH742" s="271"/>
      <c r="KVI742" s="395"/>
      <c r="KVJ742" s="259"/>
      <c r="KVK742" s="259"/>
      <c r="KVL742" s="394"/>
      <c r="KVM742" s="394"/>
      <c r="KVN742" s="270"/>
      <c r="KVO742" s="263"/>
      <c r="KVP742" s="271"/>
      <c r="KVQ742" s="271"/>
      <c r="KVR742" s="271"/>
      <c r="KVS742" s="271"/>
      <c r="KVT742" s="271"/>
      <c r="KVU742" s="395"/>
      <c r="KVV742" s="259"/>
      <c r="KVW742" s="259"/>
      <c r="KVX742" s="394"/>
      <c r="KVY742" s="394"/>
      <c r="KVZ742" s="270"/>
      <c r="KWA742" s="263"/>
      <c r="KWB742" s="271"/>
      <c r="KWC742" s="271"/>
      <c r="KWD742" s="271"/>
      <c r="KWE742" s="271"/>
      <c r="KWF742" s="271"/>
      <c r="KWG742" s="395"/>
      <c r="KWH742" s="259"/>
      <c r="KWI742" s="259"/>
      <c r="KWJ742" s="394"/>
      <c r="KWK742" s="394"/>
      <c r="KWL742" s="270"/>
      <c r="KWM742" s="263"/>
      <c r="KWN742" s="271"/>
      <c r="KWO742" s="271"/>
      <c r="KWP742" s="271"/>
      <c r="KWQ742" s="271"/>
      <c r="KWR742" s="271"/>
      <c r="KWS742" s="395"/>
      <c r="KWT742" s="259"/>
      <c r="KWU742" s="259"/>
      <c r="KWV742" s="394"/>
      <c r="KWW742" s="394"/>
      <c r="KWX742" s="270"/>
      <c r="KWY742" s="263"/>
      <c r="KWZ742" s="271"/>
      <c r="KXA742" s="271"/>
      <c r="KXB742" s="271"/>
      <c r="KXC742" s="271"/>
      <c r="KXD742" s="271"/>
      <c r="KXE742" s="395"/>
      <c r="KXF742" s="259"/>
      <c r="KXG742" s="259"/>
      <c r="KXH742" s="394"/>
      <c r="KXI742" s="394"/>
      <c r="KXJ742" s="270"/>
      <c r="KXK742" s="263"/>
      <c r="KXL742" s="271"/>
      <c r="KXM742" s="271"/>
      <c r="KXN742" s="271"/>
      <c r="KXO742" s="271"/>
      <c r="KXP742" s="271"/>
      <c r="KXQ742" s="395"/>
      <c r="KXR742" s="259"/>
      <c r="KXS742" s="259"/>
      <c r="KXT742" s="394"/>
      <c r="KXU742" s="394"/>
      <c r="KXV742" s="270"/>
      <c r="KXW742" s="263"/>
      <c r="KXX742" s="271"/>
      <c r="KXY742" s="271"/>
      <c r="KXZ742" s="271"/>
      <c r="KYA742" s="271"/>
      <c r="KYB742" s="271"/>
      <c r="KYC742" s="395"/>
      <c r="KYD742" s="259"/>
      <c r="KYE742" s="259"/>
      <c r="KYF742" s="394"/>
      <c r="KYG742" s="394"/>
      <c r="KYH742" s="270"/>
      <c r="KYI742" s="263"/>
      <c r="KYJ742" s="271"/>
      <c r="KYK742" s="271"/>
      <c r="KYL742" s="271"/>
      <c r="KYM742" s="271"/>
      <c r="KYN742" s="271"/>
      <c r="KYO742" s="395"/>
      <c r="KYP742" s="259"/>
      <c r="KYQ742" s="259"/>
      <c r="KYR742" s="394"/>
      <c r="KYS742" s="394"/>
      <c r="KYT742" s="270"/>
      <c r="KYU742" s="263"/>
      <c r="KYV742" s="271"/>
      <c r="KYW742" s="271"/>
      <c r="KYX742" s="271"/>
      <c r="KYY742" s="271"/>
      <c r="KYZ742" s="271"/>
      <c r="KZA742" s="395"/>
      <c r="KZB742" s="259"/>
      <c r="KZC742" s="259"/>
      <c r="KZD742" s="394"/>
      <c r="KZE742" s="394"/>
      <c r="KZF742" s="270"/>
      <c r="KZG742" s="263"/>
      <c r="KZH742" s="271"/>
      <c r="KZI742" s="271"/>
      <c r="KZJ742" s="271"/>
      <c r="KZK742" s="271"/>
      <c r="KZL742" s="271"/>
      <c r="KZM742" s="395"/>
      <c r="KZN742" s="259"/>
      <c r="KZO742" s="259"/>
      <c r="KZP742" s="394"/>
      <c r="KZQ742" s="394"/>
      <c r="KZR742" s="270"/>
      <c r="KZS742" s="263"/>
      <c r="KZT742" s="271"/>
      <c r="KZU742" s="271"/>
      <c r="KZV742" s="271"/>
      <c r="KZW742" s="271"/>
      <c r="KZX742" s="271"/>
      <c r="KZY742" s="395"/>
      <c r="KZZ742" s="259"/>
      <c r="LAA742" s="259"/>
      <c r="LAB742" s="394"/>
      <c r="LAC742" s="394"/>
      <c r="LAD742" s="270"/>
      <c r="LAE742" s="263"/>
      <c r="LAF742" s="271"/>
      <c r="LAG742" s="271"/>
      <c r="LAH742" s="271"/>
      <c r="LAI742" s="271"/>
      <c r="LAJ742" s="271"/>
      <c r="LAK742" s="395"/>
      <c r="LAL742" s="259"/>
      <c r="LAM742" s="259"/>
      <c r="LAN742" s="394"/>
      <c r="LAO742" s="394"/>
      <c r="LAP742" s="270"/>
      <c r="LAQ742" s="263"/>
      <c r="LAR742" s="271"/>
      <c r="LAS742" s="271"/>
      <c r="LAT742" s="271"/>
      <c r="LAU742" s="271"/>
      <c r="LAV742" s="271"/>
      <c r="LAW742" s="395"/>
      <c r="LAX742" s="259"/>
      <c r="LAY742" s="259"/>
      <c r="LAZ742" s="394"/>
      <c r="LBA742" s="394"/>
      <c r="LBB742" s="270"/>
      <c r="LBC742" s="263"/>
      <c r="LBD742" s="271"/>
      <c r="LBE742" s="271"/>
      <c r="LBF742" s="271"/>
      <c r="LBG742" s="271"/>
      <c r="LBH742" s="271"/>
      <c r="LBI742" s="395"/>
      <c r="LBJ742" s="259"/>
      <c r="LBK742" s="259"/>
      <c r="LBL742" s="394"/>
      <c r="LBM742" s="394"/>
      <c r="LBN742" s="270"/>
      <c r="LBO742" s="263"/>
      <c r="LBP742" s="271"/>
      <c r="LBQ742" s="271"/>
      <c r="LBR742" s="271"/>
      <c r="LBS742" s="271"/>
      <c r="LBT742" s="271"/>
      <c r="LBU742" s="395"/>
      <c r="LBV742" s="259"/>
      <c r="LBW742" s="259"/>
      <c r="LBX742" s="394"/>
      <c r="LBY742" s="394"/>
      <c r="LBZ742" s="270"/>
      <c r="LCA742" s="263"/>
      <c r="LCB742" s="271"/>
      <c r="LCC742" s="271"/>
      <c r="LCD742" s="271"/>
      <c r="LCE742" s="271"/>
      <c r="LCF742" s="271"/>
      <c r="LCG742" s="395"/>
      <c r="LCH742" s="259"/>
      <c r="LCI742" s="259"/>
      <c r="LCJ742" s="394"/>
      <c r="LCK742" s="394"/>
      <c r="LCL742" s="270"/>
      <c r="LCM742" s="263"/>
      <c r="LCN742" s="271"/>
      <c r="LCO742" s="271"/>
      <c r="LCP742" s="271"/>
      <c r="LCQ742" s="271"/>
      <c r="LCR742" s="271"/>
      <c r="LCS742" s="395"/>
      <c r="LCT742" s="259"/>
      <c r="LCU742" s="259"/>
      <c r="LCV742" s="394"/>
      <c r="LCW742" s="394"/>
      <c r="LCX742" s="270"/>
      <c r="LCY742" s="263"/>
      <c r="LCZ742" s="271"/>
      <c r="LDA742" s="271"/>
      <c r="LDB742" s="271"/>
      <c r="LDC742" s="271"/>
      <c r="LDD742" s="271"/>
      <c r="LDE742" s="395"/>
      <c r="LDF742" s="259"/>
      <c r="LDG742" s="259"/>
      <c r="LDH742" s="394"/>
      <c r="LDI742" s="394"/>
      <c r="LDJ742" s="270"/>
      <c r="LDK742" s="263"/>
      <c r="LDL742" s="271"/>
      <c r="LDM742" s="271"/>
      <c r="LDN742" s="271"/>
      <c r="LDO742" s="271"/>
      <c r="LDP742" s="271"/>
      <c r="LDQ742" s="395"/>
      <c r="LDR742" s="259"/>
      <c r="LDS742" s="259"/>
      <c r="LDT742" s="394"/>
      <c r="LDU742" s="394"/>
      <c r="LDV742" s="270"/>
      <c r="LDW742" s="263"/>
      <c r="LDX742" s="271"/>
      <c r="LDY742" s="271"/>
      <c r="LDZ742" s="271"/>
      <c r="LEA742" s="271"/>
      <c r="LEB742" s="271"/>
      <c r="LEC742" s="395"/>
      <c r="LED742" s="259"/>
      <c r="LEE742" s="259"/>
      <c r="LEF742" s="394"/>
      <c r="LEG742" s="394"/>
      <c r="LEH742" s="270"/>
      <c r="LEI742" s="263"/>
      <c r="LEJ742" s="271"/>
      <c r="LEK742" s="271"/>
      <c r="LEL742" s="271"/>
      <c r="LEM742" s="271"/>
      <c r="LEN742" s="271"/>
      <c r="LEO742" s="395"/>
      <c r="LEP742" s="259"/>
      <c r="LEQ742" s="259"/>
      <c r="LER742" s="394"/>
      <c r="LES742" s="394"/>
      <c r="LET742" s="270"/>
      <c r="LEU742" s="263"/>
      <c r="LEV742" s="271"/>
      <c r="LEW742" s="271"/>
      <c r="LEX742" s="271"/>
      <c r="LEY742" s="271"/>
      <c r="LEZ742" s="271"/>
      <c r="LFA742" s="395"/>
      <c r="LFB742" s="259"/>
      <c r="LFC742" s="259"/>
      <c r="LFD742" s="394"/>
      <c r="LFE742" s="394"/>
      <c r="LFF742" s="270"/>
      <c r="LFG742" s="263"/>
      <c r="LFH742" s="271"/>
      <c r="LFI742" s="271"/>
      <c r="LFJ742" s="271"/>
      <c r="LFK742" s="271"/>
      <c r="LFL742" s="271"/>
      <c r="LFM742" s="395"/>
      <c r="LFN742" s="259"/>
      <c r="LFO742" s="259"/>
      <c r="LFP742" s="394"/>
      <c r="LFQ742" s="394"/>
      <c r="LFR742" s="270"/>
      <c r="LFS742" s="263"/>
      <c r="LFT742" s="271"/>
      <c r="LFU742" s="271"/>
      <c r="LFV742" s="271"/>
      <c r="LFW742" s="271"/>
      <c r="LFX742" s="271"/>
      <c r="LFY742" s="395"/>
      <c r="LFZ742" s="259"/>
      <c r="LGA742" s="259"/>
      <c r="LGB742" s="394"/>
      <c r="LGC742" s="394"/>
      <c r="LGD742" s="270"/>
      <c r="LGE742" s="263"/>
      <c r="LGF742" s="271"/>
      <c r="LGG742" s="271"/>
      <c r="LGH742" s="271"/>
      <c r="LGI742" s="271"/>
      <c r="LGJ742" s="271"/>
      <c r="LGK742" s="395"/>
      <c r="LGL742" s="259"/>
      <c r="LGM742" s="259"/>
      <c r="LGN742" s="394"/>
      <c r="LGO742" s="394"/>
      <c r="LGP742" s="270"/>
      <c r="LGQ742" s="263"/>
      <c r="LGR742" s="271"/>
      <c r="LGS742" s="271"/>
      <c r="LGT742" s="271"/>
      <c r="LGU742" s="271"/>
      <c r="LGV742" s="271"/>
      <c r="LGW742" s="395"/>
      <c r="LGX742" s="259"/>
      <c r="LGY742" s="259"/>
      <c r="LGZ742" s="394"/>
      <c r="LHA742" s="394"/>
      <c r="LHB742" s="270"/>
      <c r="LHC742" s="263"/>
      <c r="LHD742" s="271"/>
      <c r="LHE742" s="271"/>
      <c r="LHF742" s="271"/>
      <c r="LHG742" s="271"/>
      <c r="LHH742" s="271"/>
      <c r="LHI742" s="395"/>
      <c r="LHJ742" s="259"/>
      <c r="LHK742" s="259"/>
      <c r="LHL742" s="394"/>
      <c r="LHM742" s="394"/>
      <c r="LHN742" s="270"/>
      <c r="LHO742" s="263"/>
      <c r="LHP742" s="271"/>
      <c r="LHQ742" s="271"/>
      <c r="LHR742" s="271"/>
      <c r="LHS742" s="271"/>
      <c r="LHT742" s="271"/>
      <c r="LHU742" s="395"/>
      <c r="LHV742" s="259"/>
      <c r="LHW742" s="259"/>
      <c r="LHX742" s="394"/>
      <c r="LHY742" s="394"/>
      <c r="LHZ742" s="270"/>
      <c r="LIA742" s="263"/>
      <c r="LIB742" s="271"/>
      <c r="LIC742" s="271"/>
      <c r="LID742" s="271"/>
      <c r="LIE742" s="271"/>
      <c r="LIF742" s="271"/>
      <c r="LIG742" s="395"/>
      <c r="LIH742" s="259"/>
      <c r="LII742" s="259"/>
      <c r="LIJ742" s="394"/>
      <c r="LIK742" s="394"/>
      <c r="LIL742" s="270"/>
      <c r="LIM742" s="263"/>
      <c r="LIN742" s="271"/>
      <c r="LIO742" s="271"/>
      <c r="LIP742" s="271"/>
      <c r="LIQ742" s="271"/>
      <c r="LIR742" s="271"/>
      <c r="LIS742" s="395"/>
      <c r="LIT742" s="259"/>
      <c r="LIU742" s="259"/>
      <c r="LIV742" s="394"/>
      <c r="LIW742" s="394"/>
      <c r="LIX742" s="270"/>
      <c r="LIY742" s="263"/>
      <c r="LIZ742" s="271"/>
      <c r="LJA742" s="271"/>
      <c r="LJB742" s="271"/>
      <c r="LJC742" s="271"/>
      <c r="LJD742" s="271"/>
      <c r="LJE742" s="395"/>
      <c r="LJF742" s="259"/>
      <c r="LJG742" s="259"/>
      <c r="LJH742" s="394"/>
      <c r="LJI742" s="394"/>
      <c r="LJJ742" s="270"/>
      <c r="LJK742" s="263"/>
      <c r="LJL742" s="271"/>
      <c r="LJM742" s="271"/>
      <c r="LJN742" s="271"/>
      <c r="LJO742" s="271"/>
      <c r="LJP742" s="271"/>
      <c r="LJQ742" s="395"/>
      <c r="LJR742" s="259"/>
      <c r="LJS742" s="259"/>
      <c r="LJT742" s="394"/>
      <c r="LJU742" s="394"/>
      <c r="LJV742" s="270"/>
      <c r="LJW742" s="263"/>
      <c r="LJX742" s="271"/>
      <c r="LJY742" s="271"/>
      <c r="LJZ742" s="271"/>
      <c r="LKA742" s="271"/>
      <c r="LKB742" s="271"/>
      <c r="LKC742" s="395"/>
      <c r="LKD742" s="259"/>
      <c r="LKE742" s="259"/>
      <c r="LKF742" s="394"/>
      <c r="LKG742" s="394"/>
      <c r="LKH742" s="270"/>
      <c r="LKI742" s="263"/>
      <c r="LKJ742" s="271"/>
      <c r="LKK742" s="271"/>
      <c r="LKL742" s="271"/>
      <c r="LKM742" s="271"/>
      <c r="LKN742" s="271"/>
      <c r="LKO742" s="395"/>
      <c r="LKP742" s="259"/>
      <c r="LKQ742" s="259"/>
      <c r="LKR742" s="394"/>
      <c r="LKS742" s="394"/>
      <c r="LKT742" s="270"/>
      <c r="LKU742" s="263"/>
      <c r="LKV742" s="271"/>
      <c r="LKW742" s="271"/>
      <c r="LKX742" s="271"/>
      <c r="LKY742" s="271"/>
      <c r="LKZ742" s="271"/>
      <c r="LLA742" s="395"/>
      <c r="LLB742" s="259"/>
      <c r="LLC742" s="259"/>
      <c r="LLD742" s="394"/>
      <c r="LLE742" s="394"/>
      <c r="LLF742" s="270"/>
      <c r="LLG742" s="263"/>
      <c r="LLH742" s="271"/>
      <c r="LLI742" s="271"/>
      <c r="LLJ742" s="271"/>
      <c r="LLK742" s="271"/>
      <c r="LLL742" s="271"/>
      <c r="LLM742" s="395"/>
      <c r="LLN742" s="259"/>
      <c r="LLO742" s="259"/>
      <c r="LLP742" s="394"/>
      <c r="LLQ742" s="394"/>
      <c r="LLR742" s="270"/>
      <c r="LLS742" s="263"/>
      <c r="LLT742" s="271"/>
      <c r="LLU742" s="271"/>
      <c r="LLV742" s="271"/>
      <c r="LLW742" s="271"/>
      <c r="LLX742" s="271"/>
      <c r="LLY742" s="395"/>
      <c r="LLZ742" s="259"/>
      <c r="LMA742" s="259"/>
      <c r="LMB742" s="394"/>
      <c r="LMC742" s="394"/>
      <c r="LMD742" s="270"/>
      <c r="LME742" s="263"/>
      <c r="LMF742" s="271"/>
      <c r="LMG742" s="271"/>
      <c r="LMH742" s="271"/>
      <c r="LMI742" s="271"/>
      <c r="LMJ742" s="271"/>
      <c r="LMK742" s="395"/>
      <c r="LML742" s="259"/>
      <c r="LMM742" s="259"/>
      <c r="LMN742" s="394"/>
      <c r="LMO742" s="394"/>
      <c r="LMP742" s="270"/>
      <c r="LMQ742" s="263"/>
      <c r="LMR742" s="271"/>
      <c r="LMS742" s="271"/>
      <c r="LMT742" s="271"/>
      <c r="LMU742" s="271"/>
      <c r="LMV742" s="271"/>
      <c r="LMW742" s="395"/>
      <c r="LMX742" s="259"/>
      <c r="LMY742" s="259"/>
      <c r="LMZ742" s="394"/>
      <c r="LNA742" s="394"/>
      <c r="LNB742" s="270"/>
      <c r="LNC742" s="263"/>
      <c r="LND742" s="271"/>
      <c r="LNE742" s="271"/>
      <c r="LNF742" s="271"/>
      <c r="LNG742" s="271"/>
      <c r="LNH742" s="271"/>
      <c r="LNI742" s="395"/>
      <c r="LNJ742" s="259"/>
      <c r="LNK742" s="259"/>
      <c r="LNL742" s="394"/>
      <c r="LNM742" s="394"/>
      <c r="LNN742" s="270"/>
      <c r="LNO742" s="263"/>
      <c r="LNP742" s="271"/>
      <c r="LNQ742" s="271"/>
      <c r="LNR742" s="271"/>
      <c r="LNS742" s="271"/>
      <c r="LNT742" s="271"/>
      <c r="LNU742" s="395"/>
      <c r="LNV742" s="259"/>
      <c r="LNW742" s="259"/>
      <c r="LNX742" s="394"/>
      <c r="LNY742" s="394"/>
      <c r="LNZ742" s="270"/>
      <c r="LOA742" s="263"/>
      <c r="LOB742" s="271"/>
      <c r="LOC742" s="271"/>
      <c r="LOD742" s="271"/>
      <c r="LOE742" s="271"/>
      <c r="LOF742" s="271"/>
      <c r="LOG742" s="395"/>
      <c r="LOH742" s="259"/>
      <c r="LOI742" s="259"/>
      <c r="LOJ742" s="394"/>
      <c r="LOK742" s="394"/>
      <c r="LOL742" s="270"/>
      <c r="LOM742" s="263"/>
      <c r="LON742" s="271"/>
      <c r="LOO742" s="271"/>
      <c r="LOP742" s="271"/>
      <c r="LOQ742" s="271"/>
      <c r="LOR742" s="271"/>
      <c r="LOS742" s="395"/>
      <c r="LOT742" s="259"/>
      <c r="LOU742" s="259"/>
      <c r="LOV742" s="394"/>
      <c r="LOW742" s="394"/>
      <c r="LOX742" s="270"/>
      <c r="LOY742" s="263"/>
      <c r="LOZ742" s="271"/>
      <c r="LPA742" s="271"/>
      <c r="LPB742" s="271"/>
      <c r="LPC742" s="271"/>
      <c r="LPD742" s="271"/>
      <c r="LPE742" s="395"/>
      <c r="LPF742" s="259"/>
      <c r="LPG742" s="259"/>
      <c r="LPH742" s="394"/>
      <c r="LPI742" s="394"/>
      <c r="LPJ742" s="270"/>
      <c r="LPK742" s="263"/>
      <c r="LPL742" s="271"/>
      <c r="LPM742" s="271"/>
      <c r="LPN742" s="271"/>
      <c r="LPO742" s="271"/>
      <c r="LPP742" s="271"/>
      <c r="LPQ742" s="395"/>
      <c r="LPR742" s="259"/>
      <c r="LPS742" s="259"/>
      <c r="LPT742" s="394"/>
      <c r="LPU742" s="394"/>
      <c r="LPV742" s="270"/>
      <c r="LPW742" s="263"/>
      <c r="LPX742" s="271"/>
      <c r="LPY742" s="271"/>
      <c r="LPZ742" s="271"/>
      <c r="LQA742" s="271"/>
      <c r="LQB742" s="271"/>
      <c r="LQC742" s="395"/>
      <c r="LQD742" s="259"/>
      <c r="LQE742" s="259"/>
      <c r="LQF742" s="394"/>
      <c r="LQG742" s="394"/>
      <c r="LQH742" s="270"/>
      <c r="LQI742" s="263"/>
      <c r="LQJ742" s="271"/>
      <c r="LQK742" s="271"/>
      <c r="LQL742" s="271"/>
      <c r="LQM742" s="271"/>
      <c r="LQN742" s="271"/>
      <c r="LQO742" s="395"/>
      <c r="LQP742" s="259"/>
      <c r="LQQ742" s="259"/>
      <c r="LQR742" s="394"/>
      <c r="LQS742" s="394"/>
      <c r="LQT742" s="270"/>
      <c r="LQU742" s="263"/>
      <c r="LQV742" s="271"/>
      <c r="LQW742" s="271"/>
      <c r="LQX742" s="271"/>
      <c r="LQY742" s="271"/>
      <c r="LQZ742" s="271"/>
      <c r="LRA742" s="395"/>
      <c r="LRB742" s="259"/>
      <c r="LRC742" s="259"/>
      <c r="LRD742" s="394"/>
      <c r="LRE742" s="394"/>
      <c r="LRF742" s="270"/>
      <c r="LRG742" s="263"/>
      <c r="LRH742" s="271"/>
      <c r="LRI742" s="271"/>
      <c r="LRJ742" s="271"/>
      <c r="LRK742" s="271"/>
      <c r="LRL742" s="271"/>
      <c r="LRM742" s="395"/>
      <c r="LRN742" s="259"/>
      <c r="LRO742" s="259"/>
      <c r="LRP742" s="394"/>
      <c r="LRQ742" s="394"/>
      <c r="LRR742" s="270"/>
      <c r="LRS742" s="263"/>
      <c r="LRT742" s="271"/>
      <c r="LRU742" s="271"/>
      <c r="LRV742" s="271"/>
      <c r="LRW742" s="271"/>
      <c r="LRX742" s="271"/>
      <c r="LRY742" s="395"/>
      <c r="LRZ742" s="259"/>
      <c r="LSA742" s="259"/>
      <c r="LSB742" s="394"/>
      <c r="LSC742" s="394"/>
      <c r="LSD742" s="270"/>
      <c r="LSE742" s="263"/>
      <c r="LSF742" s="271"/>
      <c r="LSG742" s="271"/>
      <c r="LSH742" s="271"/>
      <c r="LSI742" s="271"/>
      <c r="LSJ742" s="271"/>
      <c r="LSK742" s="395"/>
      <c r="LSL742" s="259"/>
      <c r="LSM742" s="259"/>
      <c r="LSN742" s="394"/>
      <c r="LSO742" s="394"/>
      <c r="LSP742" s="270"/>
      <c r="LSQ742" s="263"/>
      <c r="LSR742" s="271"/>
      <c r="LSS742" s="271"/>
      <c r="LST742" s="271"/>
      <c r="LSU742" s="271"/>
      <c r="LSV742" s="271"/>
      <c r="LSW742" s="395"/>
      <c r="LSX742" s="259"/>
      <c r="LSY742" s="259"/>
      <c r="LSZ742" s="394"/>
      <c r="LTA742" s="394"/>
      <c r="LTB742" s="270"/>
      <c r="LTC742" s="263"/>
      <c r="LTD742" s="271"/>
      <c r="LTE742" s="271"/>
      <c r="LTF742" s="271"/>
      <c r="LTG742" s="271"/>
      <c r="LTH742" s="271"/>
      <c r="LTI742" s="395"/>
      <c r="LTJ742" s="259"/>
      <c r="LTK742" s="259"/>
      <c r="LTL742" s="394"/>
      <c r="LTM742" s="394"/>
      <c r="LTN742" s="270"/>
      <c r="LTO742" s="263"/>
      <c r="LTP742" s="271"/>
      <c r="LTQ742" s="271"/>
      <c r="LTR742" s="271"/>
      <c r="LTS742" s="271"/>
      <c r="LTT742" s="271"/>
      <c r="LTU742" s="395"/>
      <c r="LTV742" s="259"/>
      <c r="LTW742" s="259"/>
      <c r="LTX742" s="394"/>
      <c r="LTY742" s="394"/>
      <c r="LTZ742" s="270"/>
      <c r="LUA742" s="263"/>
      <c r="LUB742" s="271"/>
      <c r="LUC742" s="271"/>
      <c r="LUD742" s="271"/>
      <c r="LUE742" s="271"/>
      <c r="LUF742" s="271"/>
      <c r="LUG742" s="395"/>
      <c r="LUH742" s="259"/>
      <c r="LUI742" s="259"/>
      <c r="LUJ742" s="394"/>
      <c r="LUK742" s="394"/>
      <c r="LUL742" s="270"/>
      <c r="LUM742" s="263"/>
      <c r="LUN742" s="271"/>
      <c r="LUO742" s="271"/>
      <c r="LUP742" s="271"/>
      <c r="LUQ742" s="271"/>
      <c r="LUR742" s="271"/>
      <c r="LUS742" s="395"/>
      <c r="LUT742" s="259"/>
      <c r="LUU742" s="259"/>
      <c r="LUV742" s="394"/>
      <c r="LUW742" s="394"/>
      <c r="LUX742" s="270"/>
      <c r="LUY742" s="263"/>
      <c r="LUZ742" s="271"/>
      <c r="LVA742" s="271"/>
      <c r="LVB742" s="271"/>
      <c r="LVC742" s="271"/>
      <c r="LVD742" s="271"/>
      <c r="LVE742" s="395"/>
      <c r="LVF742" s="259"/>
      <c r="LVG742" s="259"/>
      <c r="LVH742" s="394"/>
      <c r="LVI742" s="394"/>
      <c r="LVJ742" s="270"/>
      <c r="LVK742" s="263"/>
      <c r="LVL742" s="271"/>
      <c r="LVM742" s="271"/>
      <c r="LVN742" s="271"/>
      <c r="LVO742" s="271"/>
      <c r="LVP742" s="271"/>
      <c r="LVQ742" s="395"/>
      <c r="LVR742" s="259"/>
      <c r="LVS742" s="259"/>
      <c r="LVT742" s="394"/>
      <c r="LVU742" s="394"/>
      <c r="LVV742" s="270"/>
      <c r="LVW742" s="263"/>
      <c r="LVX742" s="271"/>
      <c r="LVY742" s="271"/>
      <c r="LVZ742" s="271"/>
      <c r="LWA742" s="271"/>
      <c r="LWB742" s="271"/>
      <c r="LWC742" s="395"/>
      <c r="LWD742" s="259"/>
      <c r="LWE742" s="259"/>
      <c r="LWF742" s="394"/>
      <c r="LWG742" s="394"/>
      <c r="LWH742" s="270"/>
      <c r="LWI742" s="263"/>
      <c r="LWJ742" s="271"/>
      <c r="LWK742" s="271"/>
      <c r="LWL742" s="271"/>
      <c r="LWM742" s="271"/>
      <c r="LWN742" s="271"/>
      <c r="LWO742" s="395"/>
      <c r="LWP742" s="259"/>
      <c r="LWQ742" s="259"/>
      <c r="LWR742" s="394"/>
      <c r="LWS742" s="394"/>
      <c r="LWT742" s="270"/>
      <c r="LWU742" s="263"/>
      <c r="LWV742" s="271"/>
      <c r="LWW742" s="271"/>
      <c r="LWX742" s="271"/>
      <c r="LWY742" s="271"/>
      <c r="LWZ742" s="271"/>
      <c r="LXA742" s="395"/>
      <c r="LXB742" s="259"/>
      <c r="LXC742" s="259"/>
      <c r="LXD742" s="394"/>
      <c r="LXE742" s="394"/>
      <c r="LXF742" s="270"/>
      <c r="LXG742" s="263"/>
      <c r="LXH742" s="271"/>
      <c r="LXI742" s="271"/>
      <c r="LXJ742" s="271"/>
      <c r="LXK742" s="271"/>
      <c r="LXL742" s="271"/>
      <c r="LXM742" s="395"/>
      <c r="LXN742" s="259"/>
      <c r="LXO742" s="259"/>
      <c r="LXP742" s="394"/>
      <c r="LXQ742" s="394"/>
      <c r="LXR742" s="270"/>
      <c r="LXS742" s="263"/>
      <c r="LXT742" s="271"/>
      <c r="LXU742" s="271"/>
      <c r="LXV742" s="271"/>
      <c r="LXW742" s="271"/>
      <c r="LXX742" s="271"/>
      <c r="LXY742" s="395"/>
      <c r="LXZ742" s="259"/>
      <c r="LYA742" s="259"/>
      <c r="LYB742" s="394"/>
      <c r="LYC742" s="394"/>
      <c r="LYD742" s="270"/>
      <c r="LYE742" s="263"/>
      <c r="LYF742" s="271"/>
      <c r="LYG742" s="271"/>
      <c r="LYH742" s="271"/>
      <c r="LYI742" s="271"/>
      <c r="LYJ742" s="271"/>
      <c r="LYK742" s="395"/>
      <c r="LYL742" s="259"/>
      <c r="LYM742" s="259"/>
      <c r="LYN742" s="394"/>
      <c r="LYO742" s="394"/>
      <c r="LYP742" s="270"/>
      <c r="LYQ742" s="263"/>
      <c r="LYR742" s="271"/>
      <c r="LYS742" s="271"/>
      <c r="LYT742" s="271"/>
      <c r="LYU742" s="271"/>
      <c r="LYV742" s="271"/>
      <c r="LYW742" s="395"/>
      <c r="LYX742" s="259"/>
      <c r="LYY742" s="259"/>
      <c r="LYZ742" s="394"/>
      <c r="LZA742" s="394"/>
      <c r="LZB742" s="270"/>
      <c r="LZC742" s="263"/>
      <c r="LZD742" s="271"/>
      <c r="LZE742" s="271"/>
      <c r="LZF742" s="271"/>
      <c r="LZG742" s="271"/>
      <c r="LZH742" s="271"/>
      <c r="LZI742" s="395"/>
      <c r="LZJ742" s="259"/>
      <c r="LZK742" s="259"/>
      <c r="LZL742" s="394"/>
      <c r="LZM742" s="394"/>
      <c r="LZN742" s="270"/>
      <c r="LZO742" s="263"/>
      <c r="LZP742" s="271"/>
      <c r="LZQ742" s="271"/>
      <c r="LZR742" s="271"/>
      <c r="LZS742" s="271"/>
      <c r="LZT742" s="271"/>
      <c r="LZU742" s="395"/>
      <c r="LZV742" s="259"/>
      <c r="LZW742" s="259"/>
      <c r="LZX742" s="394"/>
      <c r="LZY742" s="394"/>
      <c r="LZZ742" s="270"/>
      <c r="MAA742" s="263"/>
      <c r="MAB742" s="271"/>
      <c r="MAC742" s="271"/>
      <c r="MAD742" s="271"/>
      <c r="MAE742" s="271"/>
      <c r="MAF742" s="271"/>
      <c r="MAG742" s="395"/>
      <c r="MAH742" s="259"/>
      <c r="MAI742" s="259"/>
      <c r="MAJ742" s="394"/>
      <c r="MAK742" s="394"/>
      <c r="MAL742" s="270"/>
      <c r="MAM742" s="263"/>
      <c r="MAN742" s="271"/>
      <c r="MAO742" s="271"/>
      <c r="MAP742" s="271"/>
      <c r="MAQ742" s="271"/>
      <c r="MAR742" s="271"/>
      <c r="MAS742" s="395"/>
      <c r="MAT742" s="259"/>
      <c r="MAU742" s="259"/>
      <c r="MAV742" s="394"/>
      <c r="MAW742" s="394"/>
      <c r="MAX742" s="270"/>
      <c r="MAY742" s="263"/>
      <c r="MAZ742" s="271"/>
      <c r="MBA742" s="271"/>
      <c r="MBB742" s="271"/>
      <c r="MBC742" s="271"/>
      <c r="MBD742" s="271"/>
      <c r="MBE742" s="395"/>
      <c r="MBF742" s="259"/>
      <c r="MBG742" s="259"/>
      <c r="MBH742" s="394"/>
      <c r="MBI742" s="394"/>
      <c r="MBJ742" s="270"/>
      <c r="MBK742" s="263"/>
      <c r="MBL742" s="271"/>
      <c r="MBM742" s="271"/>
      <c r="MBN742" s="271"/>
      <c r="MBO742" s="271"/>
      <c r="MBP742" s="271"/>
      <c r="MBQ742" s="395"/>
      <c r="MBR742" s="259"/>
      <c r="MBS742" s="259"/>
      <c r="MBT742" s="394"/>
      <c r="MBU742" s="394"/>
      <c r="MBV742" s="270"/>
      <c r="MBW742" s="263"/>
      <c r="MBX742" s="271"/>
      <c r="MBY742" s="271"/>
      <c r="MBZ742" s="271"/>
      <c r="MCA742" s="271"/>
      <c r="MCB742" s="271"/>
      <c r="MCC742" s="395"/>
      <c r="MCD742" s="259"/>
      <c r="MCE742" s="259"/>
      <c r="MCF742" s="394"/>
      <c r="MCG742" s="394"/>
      <c r="MCH742" s="270"/>
      <c r="MCI742" s="263"/>
      <c r="MCJ742" s="271"/>
      <c r="MCK742" s="271"/>
      <c r="MCL742" s="271"/>
      <c r="MCM742" s="271"/>
      <c r="MCN742" s="271"/>
      <c r="MCO742" s="395"/>
      <c r="MCP742" s="259"/>
      <c r="MCQ742" s="259"/>
      <c r="MCR742" s="394"/>
      <c r="MCS742" s="394"/>
      <c r="MCT742" s="270"/>
      <c r="MCU742" s="263"/>
      <c r="MCV742" s="271"/>
      <c r="MCW742" s="271"/>
      <c r="MCX742" s="271"/>
      <c r="MCY742" s="271"/>
      <c r="MCZ742" s="271"/>
      <c r="MDA742" s="395"/>
      <c r="MDB742" s="259"/>
      <c r="MDC742" s="259"/>
      <c r="MDD742" s="394"/>
      <c r="MDE742" s="394"/>
      <c r="MDF742" s="270"/>
      <c r="MDG742" s="263"/>
      <c r="MDH742" s="271"/>
      <c r="MDI742" s="271"/>
      <c r="MDJ742" s="271"/>
      <c r="MDK742" s="271"/>
      <c r="MDL742" s="271"/>
      <c r="MDM742" s="395"/>
      <c r="MDN742" s="259"/>
      <c r="MDO742" s="259"/>
      <c r="MDP742" s="394"/>
      <c r="MDQ742" s="394"/>
      <c r="MDR742" s="270"/>
      <c r="MDS742" s="263"/>
      <c r="MDT742" s="271"/>
      <c r="MDU742" s="271"/>
      <c r="MDV742" s="271"/>
      <c r="MDW742" s="271"/>
      <c r="MDX742" s="271"/>
      <c r="MDY742" s="395"/>
      <c r="MDZ742" s="259"/>
      <c r="MEA742" s="259"/>
      <c r="MEB742" s="394"/>
      <c r="MEC742" s="394"/>
      <c r="MED742" s="270"/>
      <c r="MEE742" s="263"/>
      <c r="MEF742" s="271"/>
      <c r="MEG742" s="271"/>
      <c r="MEH742" s="271"/>
      <c r="MEI742" s="271"/>
      <c r="MEJ742" s="271"/>
      <c r="MEK742" s="395"/>
      <c r="MEL742" s="259"/>
      <c r="MEM742" s="259"/>
      <c r="MEN742" s="394"/>
      <c r="MEO742" s="394"/>
      <c r="MEP742" s="270"/>
      <c r="MEQ742" s="263"/>
      <c r="MER742" s="271"/>
      <c r="MES742" s="271"/>
      <c r="MET742" s="271"/>
      <c r="MEU742" s="271"/>
      <c r="MEV742" s="271"/>
      <c r="MEW742" s="395"/>
      <c r="MEX742" s="259"/>
      <c r="MEY742" s="259"/>
      <c r="MEZ742" s="394"/>
      <c r="MFA742" s="394"/>
      <c r="MFB742" s="270"/>
      <c r="MFC742" s="263"/>
      <c r="MFD742" s="271"/>
      <c r="MFE742" s="271"/>
      <c r="MFF742" s="271"/>
      <c r="MFG742" s="271"/>
      <c r="MFH742" s="271"/>
      <c r="MFI742" s="395"/>
      <c r="MFJ742" s="259"/>
      <c r="MFK742" s="259"/>
      <c r="MFL742" s="394"/>
      <c r="MFM742" s="394"/>
      <c r="MFN742" s="270"/>
      <c r="MFO742" s="263"/>
      <c r="MFP742" s="271"/>
      <c r="MFQ742" s="271"/>
      <c r="MFR742" s="271"/>
      <c r="MFS742" s="271"/>
      <c r="MFT742" s="271"/>
      <c r="MFU742" s="395"/>
      <c r="MFV742" s="259"/>
      <c r="MFW742" s="259"/>
      <c r="MFX742" s="394"/>
      <c r="MFY742" s="394"/>
      <c r="MFZ742" s="270"/>
      <c r="MGA742" s="263"/>
      <c r="MGB742" s="271"/>
      <c r="MGC742" s="271"/>
      <c r="MGD742" s="271"/>
      <c r="MGE742" s="271"/>
      <c r="MGF742" s="271"/>
      <c r="MGG742" s="395"/>
      <c r="MGH742" s="259"/>
      <c r="MGI742" s="259"/>
      <c r="MGJ742" s="394"/>
      <c r="MGK742" s="394"/>
      <c r="MGL742" s="270"/>
      <c r="MGM742" s="263"/>
      <c r="MGN742" s="271"/>
      <c r="MGO742" s="271"/>
      <c r="MGP742" s="271"/>
      <c r="MGQ742" s="271"/>
      <c r="MGR742" s="271"/>
      <c r="MGS742" s="395"/>
      <c r="MGT742" s="259"/>
      <c r="MGU742" s="259"/>
      <c r="MGV742" s="394"/>
      <c r="MGW742" s="394"/>
      <c r="MGX742" s="270"/>
      <c r="MGY742" s="263"/>
      <c r="MGZ742" s="271"/>
      <c r="MHA742" s="271"/>
      <c r="MHB742" s="271"/>
      <c r="MHC742" s="271"/>
      <c r="MHD742" s="271"/>
      <c r="MHE742" s="395"/>
      <c r="MHF742" s="259"/>
      <c r="MHG742" s="259"/>
      <c r="MHH742" s="394"/>
      <c r="MHI742" s="394"/>
      <c r="MHJ742" s="270"/>
      <c r="MHK742" s="263"/>
      <c r="MHL742" s="271"/>
      <c r="MHM742" s="271"/>
      <c r="MHN742" s="271"/>
      <c r="MHO742" s="271"/>
      <c r="MHP742" s="271"/>
      <c r="MHQ742" s="395"/>
      <c r="MHR742" s="259"/>
      <c r="MHS742" s="259"/>
      <c r="MHT742" s="394"/>
      <c r="MHU742" s="394"/>
      <c r="MHV742" s="270"/>
      <c r="MHW742" s="263"/>
      <c r="MHX742" s="271"/>
      <c r="MHY742" s="271"/>
      <c r="MHZ742" s="271"/>
      <c r="MIA742" s="271"/>
      <c r="MIB742" s="271"/>
      <c r="MIC742" s="395"/>
      <c r="MID742" s="259"/>
      <c r="MIE742" s="259"/>
      <c r="MIF742" s="394"/>
      <c r="MIG742" s="394"/>
      <c r="MIH742" s="270"/>
      <c r="MII742" s="263"/>
      <c r="MIJ742" s="271"/>
      <c r="MIK742" s="271"/>
      <c r="MIL742" s="271"/>
      <c r="MIM742" s="271"/>
      <c r="MIN742" s="271"/>
      <c r="MIO742" s="395"/>
      <c r="MIP742" s="259"/>
      <c r="MIQ742" s="259"/>
      <c r="MIR742" s="394"/>
      <c r="MIS742" s="394"/>
      <c r="MIT742" s="270"/>
      <c r="MIU742" s="263"/>
      <c r="MIV742" s="271"/>
      <c r="MIW742" s="271"/>
      <c r="MIX742" s="271"/>
      <c r="MIY742" s="271"/>
      <c r="MIZ742" s="271"/>
      <c r="MJA742" s="395"/>
      <c r="MJB742" s="259"/>
      <c r="MJC742" s="259"/>
      <c r="MJD742" s="394"/>
      <c r="MJE742" s="394"/>
      <c r="MJF742" s="270"/>
      <c r="MJG742" s="263"/>
      <c r="MJH742" s="271"/>
      <c r="MJI742" s="271"/>
      <c r="MJJ742" s="271"/>
      <c r="MJK742" s="271"/>
      <c r="MJL742" s="271"/>
      <c r="MJM742" s="395"/>
      <c r="MJN742" s="259"/>
      <c r="MJO742" s="259"/>
      <c r="MJP742" s="394"/>
      <c r="MJQ742" s="394"/>
      <c r="MJR742" s="270"/>
      <c r="MJS742" s="263"/>
      <c r="MJT742" s="271"/>
      <c r="MJU742" s="271"/>
      <c r="MJV742" s="271"/>
      <c r="MJW742" s="271"/>
      <c r="MJX742" s="271"/>
      <c r="MJY742" s="395"/>
      <c r="MJZ742" s="259"/>
      <c r="MKA742" s="259"/>
      <c r="MKB742" s="394"/>
      <c r="MKC742" s="394"/>
      <c r="MKD742" s="270"/>
      <c r="MKE742" s="263"/>
      <c r="MKF742" s="271"/>
      <c r="MKG742" s="271"/>
      <c r="MKH742" s="271"/>
      <c r="MKI742" s="271"/>
      <c r="MKJ742" s="271"/>
      <c r="MKK742" s="395"/>
      <c r="MKL742" s="259"/>
      <c r="MKM742" s="259"/>
      <c r="MKN742" s="394"/>
      <c r="MKO742" s="394"/>
      <c r="MKP742" s="270"/>
      <c r="MKQ742" s="263"/>
      <c r="MKR742" s="271"/>
      <c r="MKS742" s="271"/>
      <c r="MKT742" s="271"/>
      <c r="MKU742" s="271"/>
      <c r="MKV742" s="271"/>
      <c r="MKW742" s="395"/>
      <c r="MKX742" s="259"/>
      <c r="MKY742" s="259"/>
      <c r="MKZ742" s="394"/>
      <c r="MLA742" s="394"/>
      <c r="MLB742" s="270"/>
      <c r="MLC742" s="263"/>
      <c r="MLD742" s="271"/>
      <c r="MLE742" s="271"/>
      <c r="MLF742" s="271"/>
      <c r="MLG742" s="271"/>
      <c r="MLH742" s="271"/>
      <c r="MLI742" s="395"/>
      <c r="MLJ742" s="259"/>
      <c r="MLK742" s="259"/>
      <c r="MLL742" s="394"/>
      <c r="MLM742" s="394"/>
      <c r="MLN742" s="270"/>
      <c r="MLO742" s="263"/>
      <c r="MLP742" s="271"/>
      <c r="MLQ742" s="271"/>
      <c r="MLR742" s="271"/>
      <c r="MLS742" s="271"/>
      <c r="MLT742" s="271"/>
      <c r="MLU742" s="395"/>
      <c r="MLV742" s="259"/>
      <c r="MLW742" s="259"/>
      <c r="MLX742" s="394"/>
      <c r="MLY742" s="394"/>
      <c r="MLZ742" s="270"/>
      <c r="MMA742" s="263"/>
      <c r="MMB742" s="271"/>
      <c r="MMC742" s="271"/>
      <c r="MMD742" s="271"/>
      <c r="MME742" s="271"/>
      <c r="MMF742" s="271"/>
      <c r="MMG742" s="395"/>
      <c r="MMH742" s="259"/>
      <c r="MMI742" s="259"/>
      <c r="MMJ742" s="394"/>
      <c r="MMK742" s="394"/>
      <c r="MML742" s="270"/>
      <c r="MMM742" s="263"/>
      <c r="MMN742" s="271"/>
      <c r="MMO742" s="271"/>
      <c r="MMP742" s="271"/>
      <c r="MMQ742" s="271"/>
      <c r="MMR742" s="271"/>
      <c r="MMS742" s="395"/>
      <c r="MMT742" s="259"/>
      <c r="MMU742" s="259"/>
      <c r="MMV742" s="394"/>
      <c r="MMW742" s="394"/>
      <c r="MMX742" s="270"/>
      <c r="MMY742" s="263"/>
      <c r="MMZ742" s="271"/>
      <c r="MNA742" s="271"/>
      <c r="MNB742" s="271"/>
      <c r="MNC742" s="271"/>
      <c r="MND742" s="271"/>
      <c r="MNE742" s="395"/>
      <c r="MNF742" s="259"/>
      <c r="MNG742" s="259"/>
      <c r="MNH742" s="394"/>
      <c r="MNI742" s="394"/>
      <c r="MNJ742" s="270"/>
      <c r="MNK742" s="263"/>
      <c r="MNL742" s="271"/>
      <c r="MNM742" s="271"/>
      <c r="MNN742" s="271"/>
      <c r="MNO742" s="271"/>
      <c r="MNP742" s="271"/>
      <c r="MNQ742" s="395"/>
      <c r="MNR742" s="259"/>
      <c r="MNS742" s="259"/>
      <c r="MNT742" s="394"/>
      <c r="MNU742" s="394"/>
      <c r="MNV742" s="270"/>
      <c r="MNW742" s="263"/>
      <c r="MNX742" s="271"/>
      <c r="MNY742" s="271"/>
      <c r="MNZ742" s="271"/>
      <c r="MOA742" s="271"/>
      <c r="MOB742" s="271"/>
      <c r="MOC742" s="395"/>
      <c r="MOD742" s="259"/>
      <c r="MOE742" s="259"/>
      <c r="MOF742" s="394"/>
      <c r="MOG742" s="394"/>
      <c r="MOH742" s="270"/>
      <c r="MOI742" s="263"/>
      <c r="MOJ742" s="271"/>
      <c r="MOK742" s="271"/>
      <c r="MOL742" s="271"/>
      <c r="MOM742" s="271"/>
      <c r="MON742" s="271"/>
      <c r="MOO742" s="395"/>
      <c r="MOP742" s="259"/>
      <c r="MOQ742" s="259"/>
      <c r="MOR742" s="394"/>
      <c r="MOS742" s="394"/>
      <c r="MOT742" s="270"/>
      <c r="MOU742" s="263"/>
      <c r="MOV742" s="271"/>
      <c r="MOW742" s="271"/>
      <c r="MOX742" s="271"/>
      <c r="MOY742" s="271"/>
      <c r="MOZ742" s="271"/>
      <c r="MPA742" s="395"/>
      <c r="MPB742" s="259"/>
      <c r="MPC742" s="259"/>
      <c r="MPD742" s="394"/>
      <c r="MPE742" s="394"/>
      <c r="MPF742" s="270"/>
      <c r="MPG742" s="263"/>
      <c r="MPH742" s="271"/>
      <c r="MPI742" s="271"/>
      <c r="MPJ742" s="271"/>
      <c r="MPK742" s="271"/>
      <c r="MPL742" s="271"/>
      <c r="MPM742" s="395"/>
      <c r="MPN742" s="259"/>
      <c r="MPO742" s="259"/>
      <c r="MPP742" s="394"/>
      <c r="MPQ742" s="394"/>
      <c r="MPR742" s="270"/>
      <c r="MPS742" s="263"/>
      <c r="MPT742" s="271"/>
      <c r="MPU742" s="271"/>
      <c r="MPV742" s="271"/>
      <c r="MPW742" s="271"/>
      <c r="MPX742" s="271"/>
      <c r="MPY742" s="395"/>
      <c r="MPZ742" s="259"/>
      <c r="MQA742" s="259"/>
      <c r="MQB742" s="394"/>
      <c r="MQC742" s="394"/>
      <c r="MQD742" s="270"/>
      <c r="MQE742" s="263"/>
      <c r="MQF742" s="271"/>
      <c r="MQG742" s="271"/>
      <c r="MQH742" s="271"/>
      <c r="MQI742" s="271"/>
      <c r="MQJ742" s="271"/>
      <c r="MQK742" s="395"/>
      <c r="MQL742" s="259"/>
      <c r="MQM742" s="259"/>
      <c r="MQN742" s="394"/>
      <c r="MQO742" s="394"/>
      <c r="MQP742" s="270"/>
      <c r="MQQ742" s="263"/>
      <c r="MQR742" s="271"/>
      <c r="MQS742" s="271"/>
      <c r="MQT742" s="271"/>
      <c r="MQU742" s="271"/>
      <c r="MQV742" s="271"/>
      <c r="MQW742" s="395"/>
      <c r="MQX742" s="259"/>
      <c r="MQY742" s="259"/>
      <c r="MQZ742" s="394"/>
      <c r="MRA742" s="394"/>
      <c r="MRB742" s="270"/>
      <c r="MRC742" s="263"/>
      <c r="MRD742" s="271"/>
      <c r="MRE742" s="271"/>
      <c r="MRF742" s="271"/>
      <c r="MRG742" s="271"/>
      <c r="MRH742" s="271"/>
      <c r="MRI742" s="395"/>
      <c r="MRJ742" s="259"/>
      <c r="MRK742" s="259"/>
      <c r="MRL742" s="394"/>
      <c r="MRM742" s="394"/>
      <c r="MRN742" s="270"/>
      <c r="MRO742" s="263"/>
      <c r="MRP742" s="271"/>
      <c r="MRQ742" s="271"/>
      <c r="MRR742" s="271"/>
      <c r="MRS742" s="271"/>
      <c r="MRT742" s="271"/>
      <c r="MRU742" s="395"/>
      <c r="MRV742" s="259"/>
      <c r="MRW742" s="259"/>
      <c r="MRX742" s="394"/>
      <c r="MRY742" s="394"/>
      <c r="MRZ742" s="270"/>
      <c r="MSA742" s="263"/>
      <c r="MSB742" s="271"/>
      <c r="MSC742" s="271"/>
      <c r="MSD742" s="271"/>
      <c r="MSE742" s="271"/>
      <c r="MSF742" s="271"/>
      <c r="MSG742" s="395"/>
      <c r="MSH742" s="259"/>
      <c r="MSI742" s="259"/>
      <c r="MSJ742" s="394"/>
      <c r="MSK742" s="394"/>
      <c r="MSL742" s="270"/>
      <c r="MSM742" s="263"/>
      <c r="MSN742" s="271"/>
      <c r="MSO742" s="271"/>
      <c r="MSP742" s="271"/>
      <c r="MSQ742" s="271"/>
      <c r="MSR742" s="271"/>
      <c r="MSS742" s="395"/>
      <c r="MST742" s="259"/>
      <c r="MSU742" s="259"/>
      <c r="MSV742" s="394"/>
      <c r="MSW742" s="394"/>
      <c r="MSX742" s="270"/>
      <c r="MSY742" s="263"/>
      <c r="MSZ742" s="271"/>
      <c r="MTA742" s="271"/>
      <c r="MTB742" s="271"/>
      <c r="MTC742" s="271"/>
      <c r="MTD742" s="271"/>
      <c r="MTE742" s="395"/>
      <c r="MTF742" s="259"/>
      <c r="MTG742" s="259"/>
      <c r="MTH742" s="394"/>
      <c r="MTI742" s="394"/>
      <c r="MTJ742" s="270"/>
      <c r="MTK742" s="263"/>
      <c r="MTL742" s="271"/>
      <c r="MTM742" s="271"/>
      <c r="MTN742" s="271"/>
      <c r="MTO742" s="271"/>
      <c r="MTP742" s="271"/>
      <c r="MTQ742" s="395"/>
      <c r="MTR742" s="259"/>
      <c r="MTS742" s="259"/>
      <c r="MTT742" s="394"/>
      <c r="MTU742" s="394"/>
      <c r="MTV742" s="270"/>
      <c r="MTW742" s="263"/>
      <c r="MTX742" s="271"/>
      <c r="MTY742" s="271"/>
      <c r="MTZ742" s="271"/>
      <c r="MUA742" s="271"/>
      <c r="MUB742" s="271"/>
      <c r="MUC742" s="395"/>
      <c r="MUD742" s="259"/>
      <c r="MUE742" s="259"/>
      <c r="MUF742" s="394"/>
      <c r="MUG742" s="394"/>
      <c r="MUH742" s="270"/>
      <c r="MUI742" s="263"/>
      <c r="MUJ742" s="271"/>
      <c r="MUK742" s="271"/>
      <c r="MUL742" s="271"/>
      <c r="MUM742" s="271"/>
      <c r="MUN742" s="271"/>
      <c r="MUO742" s="395"/>
      <c r="MUP742" s="259"/>
      <c r="MUQ742" s="259"/>
      <c r="MUR742" s="394"/>
      <c r="MUS742" s="394"/>
      <c r="MUT742" s="270"/>
      <c r="MUU742" s="263"/>
      <c r="MUV742" s="271"/>
      <c r="MUW742" s="271"/>
      <c r="MUX742" s="271"/>
      <c r="MUY742" s="271"/>
      <c r="MUZ742" s="271"/>
      <c r="MVA742" s="395"/>
      <c r="MVB742" s="259"/>
      <c r="MVC742" s="259"/>
      <c r="MVD742" s="394"/>
      <c r="MVE742" s="394"/>
      <c r="MVF742" s="270"/>
      <c r="MVG742" s="263"/>
      <c r="MVH742" s="271"/>
      <c r="MVI742" s="271"/>
      <c r="MVJ742" s="271"/>
      <c r="MVK742" s="271"/>
      <c r="MVL742" s="271"/>
      <c r="MVM742" s="395"/>
      <c r="MVN742" s="259"/>
      <c r="MVO742" s="259"/>
      <c r="MVP742" s="394"/>
      <c r="MVQ742" s="394"/>
      <c r="MVR742" s="270"/>
      <c r="MVS742" s="263"/>
      <c r="MVT742" s="271"/>
      <c r="MVU742" s="271"/>
      <c r="MVV742" s="271"/>
      <c r="MVW742" s="271"/>
      <c r="MVX742" s="271"/>
      <c r="MVY742" s="395"/>
      <c r="MVZ742" s="259"/>
      <c r="MWA742" s="259"/>
      <c r="MWB742" s="394"/>
      <c r="MWC742" s="394"/>
      <c r="MWD742" s="270"/>
      <c r="MWE742" s="263"/>
      <c r="MWF742" s="271"/>
      <c r="MWG742" s="271"/>
      <c r="MWH742" s="271"/>
      <c r="MWI742" s="271"/>
      <c r="MWJ742" s="271"/>
      <c r="MWK742" s="395"/>
      <c r="MWL742" s="259"/>
      <c r="MWM742" s="259"/>
      <c r="MWN742" s="394"/>
      <c r="MWO742" s="394"/>
      <c r="MWP742" s="270"/>
      <c r="MWQ742" s="263"/>
      <c r="MWR742" s="271"/>
      <c r="MWS742" s="271"/>
      <c r="MWT742" s="271"/>
      <c r="MWU742" s="271"/>
      <c r="MWV742" s="271"/>
      <c r="MWW742" s="395"/>
      <c r="MWX742" s="259"/>
      <c r="MWY742" s="259"/>
      <c r="MWZ742" s="394"/>
      <c r="MXA742" s="394"/>
      <c r="MXB742" s="270"/>
      <c r="MXC742" s="263"/>
      <c r="MXD742" s="271"/>
      <c r="MXE742" s="271"/>
      <c r="MXF742" s="271"/>
      <c r="MXG742" s="271"/>
      <c r="MXH742" s="271"/>
      <c r="MXI742" s="395"/>
      <c r="MXJ742" s="259"/>
      <c r="MXK742" s="259"/>
      <c r="MXL742" s="394"/>
      <c r="MXM742" s="394"/>
      <c r="MXN742" s="270"/>
      <c r="MXO742" s="263"/>
      <c r="MXP742" s="271"/>
      <c r="MXQ742" s="271"/>
      <c r="MXR742" s="271"/>
      <c r="MXS742" s="271"/>
      <c r="MXT742" s="271"/>
      <c r="MXU742" s="395"/>
      <c r="MXV742" s="259"/>
      <c r="MXW742" s="259"/>
      <c r="MXX742" s="394"/>
      <c r="MXY742" s="394"/>
      <c r="MXZ742" s="270"/>
      <c r="MYA742" s="263"/>
      <c r="MYB742" s="271"/>
      <c r="MYC742" s="271"/>
      <c r="MYD742" s="271"/>
      <c r="MYE742" s="271"/>
      <c r="MYF742" s="271"/>
      <c r="MYG742" s="395"/>
      <c r="MYH742" s="259"/>
      <c r="MYI742" s="259"/>
      <c r="MYJ742" s="394"/>
      <c r="MYK742" s="394"/>
      <c r="MYL742" s="270"/>
      <c r="MYM742" s="263"/>
      <c r="MYN742" s="271"/>
      <c r="MYO742" s="271"/>
      <c r="MYP742" s="271"/>
      <c r="MYQ742" s="271"/>
      <c r="MYR742" s="271"/>
      <c r="MYS742" s="395"/>
      <c r="MYT742" s="259"/>
      <c r="MYU742" s="259"/>
      <c r="MYV742" s="394"/>
      <c r="MYW742" s="394"/>
      <c r="MYX742" s="270"/>
      <c r="MYY742" s="263"/>
      <c r="MYZ742" s="271"/>
      <c r="MZA742" s="271"/>
      <c r="MZB742" s="271"/>
      <c r="MZC742" s="271"/>
      <c r="MZD742" s="271"/>
      <c r="MZE742" s="395"/>
      <c r="MZF742" s="259"/>
      <c r="MZG742" s="259"/>
      <c r="MZH742" s="394"/>
      <c r="MZI742" s="394"/>
      <c r="MZJ742" s="270"/>
      <c r="MZK742" s="263"/>
      <c r="MZL742" s="271"/>
      <c r="MZM742" s="271"/>
      <c r="MZN742" s="271"/>
      <c r="MZO742" s="271"/>
      <c r="MZP742" s="271"/>
      <c r="MZQ742" s="395"/>
      <c r="MZR742" s="259"/>
      <c r="MZS742" s="259"/>
      <c r="MZT742" s="394"/>
      <c r="MZU742" s="394"/>
      <c r="MZV742" s="270"/>
      <c r="MZW742" s="263"/>
      <c r="MZX742" s="271"/>
      <c r="MZY742" s="271"/>
      <c r="MZZ742" s="271"/>
      <c r="NAA742" s="271"/>
      <c r="NAB742" s="271"/>
      <c r="NAC742" s="395"/>
      <c r="NAD742" s="259"/>
      <c r="NAE742" s="259"/>
      <c r="NAF742" s="394"/>
      <c r="NAG742" s="394"/>
      <c r="NAH742" s="270"/>
      <c r="NAI742" s="263"/>
      <c r="NAJ742" s="271"/>
      <c r="NAK742" s="271"/>
      <c r="NAL742" s="271"/>
      <c r="NAM742" s="271"/>
      <c r="NAN742" s="271"/>
      <c r="NAO742" s="395"/>
      <c r="NAP742" s="259"/>
      <c r="NAQ742" s="259"/>
      <c r="NAR742" s="394"/>
      <c r="NAS742" s="394"/>
      <c r="NAT742" s="270"/>
      <c r="NAU742" s="263"/>
      <c r="NAV742" s="271"/>
      <c r="NAW742" s="271"/>
      <c r="NAX742" s="271"/>
      <c r="NAY742" s="271"/>
      <c r="NAZ742" s="271"/>
      <c r="NBA742" s="395"/>
      <c r="NBB742" s="259"/>
      <c r="NBC742" s="259"/>
      <c r="NBD742" s="394"/>
      <c r="NBE742" s="394"/>
      <c r="NBF742" s="270"/>
      <c r="NBG742" s="263"/>
      <c r="NBH742" s="271"/>
      <c r="NBI742" s="271"/>
      <c r="NBJ742" s="271"/>
      <c r="NBK742" s="271"/>
      <c r="NBL742" s="271"/>
      <c r="NBM742" s="395"/>
      <c r="NBN742" s="259"/>
      <c r="NBO742" s="259"/>
      <c r="NBP742" s="394"/>
      <c r="NBQ742" s="394"/>
      <c r="NBR742" s="270"/>
      <c r="NBS742" s="263"/>
      <c r="NBT742" s="271"/>
      <c r="NBU742" s="271"/>
      <c r="NBV742" s="271"/>
      <c r="NBW742" s="271"/>
      <c r="NBX742" s="271"/>
      <c r="NBY742" s="395"/>
      <c r="NBZ742" s="259"/>
      <c r="NCA742" s="259"/>
      <c r="NCB742" s="394"/>
      <c r="NCC742" s="394"/>
      <c r="NCD742" s="270"/>
      <c r="NCE742" s="263"/>
      <c r="NCF742" s="271"/>
      <c r="NCG742" s="271"/>
      <c r="NCH742" s="271"/>
      <c r="NCI742" s="271"/>
      <c r="NCJ742" s="271"/>
      <c r="NCK742" s="395"/>
      <c r="NCL742" s="259"/>
      <c r="NCM742" s="259"/>
      <c r="NCN742" s="394"/>
      <c r="NCO742" s="394"/>
      <c r="NCP742" s="270"/>
      <c r="NCQ742" s="263"/>
      <c r="NCR742" s="271"/>
      <c r="NCS742" s="271"/>
      <c r="NCT742" s="271"/>
      <c r="NCU742" s="271"/>
      <c r="NCV742" s="271"/>
      <c r="NCW742" s="395"/>
      <c r="NCX742" s="259"/>
      <c r="NCY742" s="259"/>
      <c r="NCZ742" s="394"/>
      <c r="NDA742" s="394"/>
      <c r="NDB742" s="270"/>
      <c r="NDC742" s="263"/>
      <c r="NDD742" s="271"/>
      <c r="NDE742" s="271"/>
      <c r="NDF742" s="271"/>
      <c r="NDG742" s="271"/>
      <c r="NDH742" s="271"/>
      <c r="NDI742" s="395"/>
      <c r="NDJ742" s="259"/>
      <c r="NDK742" s="259"/>
      <c r="NDL742" s="394"/>
      <c r="NDM742" s="394"/>
      <c r="NDN742" s="270"/>
      <c r="NDO742" s="263"/>
      <c r="NDP742" s="271"/>
      <c r="NDQ742" s="271"/>
      <c r="NDR742" s="271"/>
      <c r="NDS742" s="271"/>
      <c r="NDT742" s="271"/>
      <c r="NDU742" s="395"/>
      <c r="NDV742" s="259"/>
      <c r="NDW742" s="259"/>
      <c r="NDX742" s="394"/>
      <c r="NDY742" s="394"/>
      <c r="NDZ742" s="270"/>
      <c r="NEA742" s="263"/>
      <c r="NEB742" s="271"/>
      <c r="NEC742" s="271"/>
      <c r="NED742" s="271"/>
      <c r="NEE742" s="271"/>
      <c r="NEF742" s="271"/>
      <c r="NEG742" s="395"/>
      <c r="NEH742" s="259"/>
      <c r="NEI742" s="259"/>
      <c r="NEJ742" s="394"/>
      <c r="NEK742" s="394"/>
      <c r="NEL742" s="270"/>
      <c r="NEM742" s="263"/>
      <c r="NEN742" s="271"/>
      <c r="NEO742" s="271"/>
      <c r="NEP742" s="271"/>
      <c r="NEQ742" s="271"/>
      <c r="NER742" s="271"/>
      <c r="NES742" s="395"/>
      <c r="NET742" s="259"/>
      <c r="NEU742" s="259"/>
      <c r="NEV742" s="394"/>
      <c r="NEW742" s="394"/>
      <c r="NEX742" s="270"/>
      <c r="NEY742" s="263"/>
      <c r="NEZ742" s="271"/>
      <c r="NFA742" s="271"/>
      <c r="NFB742" s="271"/>
      <c r="NFC742" s="271"/>
      <c r="NFD742" s="271"/>
      <c r="NFE742" s="395"/>
      <c r="NFF742" s="259"/>
      <c r="NFG742" s="259"/>
      <c r="NFH742" s="394"/>
      <c r="NFI742" s="394"/>
      <c r="NFJ742" s="270"/>
      <c r="NFK742" s="263"/>
      <c r="NFL742" s="271"/>
      <c r="NFM742" s="271"/>
      <c r="NFN742" s="271"/>
      <c r="NFO742" s="271"/>
      <c r="NFP742" s="271"/>
      <c r="NFQ742" s="395"/>
      <c r="NFR742" s="259"/>
      <c r="NFS742" s="259"/>
      <c r="NFT742" s="394"/>
      <c r="NFU742" s="394"/>
      <c r="NFV742" s="270"/>
      <c r="NFW742" s="263"/>
      <c r="NFX742" s="271"/>
      <c r="NFY742" s="271"/>
      <c r="NFZ742" s="271"/>
      <c r="NGA742" s="271"/>
      <c r="NGB742" s="271"/>
      <c r="NGC742" s="395"/>
      <c r="NGD742" s="259"/>
      <c r="NGE742" s="259"/>
      <c r="NGF742" s="394"/>
      <c r="NGG742" s="394"/>
      <c r="NGH742" s="270"/>
      <c r="NGI742" s="263"/>
      <c r="NGJ742" s="271"/>
      <c r="NGK742" s="271"/>
      <c r="NGL742" s="271"/>
      <c r="NGM742" s="271"/>
      <c r="NGN742" s="271"/>
      <c r="NGO742" s="395"/>
      <c r="NGP742" s="259"/>
      <c r="NGQ742" s="259"/>
      <c r="NGR742" s="394"/>
      <c r="NGS742" s="394"/>
      <c r="NGT742" s="270"/>
      <c r="NGU742" s="263"/>
      <c r="NGV742" s="271"/>
      <c r="NGW742" s="271"/>
      <c r="NGX742" s="271"/>
      <c r="NGY742" s="271"/>
      <c r="NGZ742" s="271"/>
      <c r="NHA742" s="395"/>
      <c r="NHB742" s="259"/>
      <c r="NHC742" s="259"/>
      <c r="NHD742" s="394"/>
      <c r="NHE742" s="394"/>
      <c r="NHF742" s="270"/>
      <c r="NHG742" s="263"/>
      <c r="NHH742" s="271"/>
      <c r="NHI742" s="271"/>
      <c r="NHJ742" s="271"/>
      <c r="NHK742" s="271"/>
      <c r="NHL742" s="271"/>
      <c r="NHM742" s="395"/>
      <c r="NHN742" s="259"/>
      <c r="NHO742" s="259"/>
      <c r="NHP742" s="394"/>
      <c r="NHQ742" s="394"/>
      <c r="NHR742" s="270"/>
      <c r="NHS742" s="263"/>
      <c r="NHT742" s="271"/>
      <c r="NHU742" s="271"/>
      <c r="NHV742" s="271"/>
      <c r="NHW742" s="271"/>
      <c r="NHX742" s="271"/>
      <c r="NHY742" s="395"/>
      <c r="NHZ742" s="259"/>
      <c r="NIA742" s="259"/>
      <c r="NIB742" s="394"/>
      <c r="NIC742" s="394"/>
      <c r="NID742" s="270"/>
      <c r="NIE742" s="263"/>
      <c r="NIF742" s="271"/>
      <c r="NIG742" s="271"/>
      <c r="NIH742" s="271"/>
      <c r="NII742" s="271"/>
      <c r="NIJ742" s="271"/>
      <c r="NIK742" s="395"/>
      <c r="NIL742" s="259"/>
      <c r="NIM742" s="259"/>
      <c r="NIN742" s="394"/>
      <c r="NIO742" s="394"/>
      <c r="NIP742" s="270"/>
      <c r="NIQ742" s="263"/>
      <c r="NIR742" s="271"/>
      <c r="NIS742" s="271"/>
      <c r="NIT742" s="271"/>
      <c r="NIU742" s="271"/>
      <c r="NIV742" s="271"/>
      <c r="NIW742" s="395"/>
      <c r="NIX742" s="259"/>
      <c r="NIY742" s="259"/>
      <c r="NIZ742" s="394"/>
      <c r="NJA742" s="394"/>
      <c r="NJB742" s="270"/>
      <c r="NJC742" s="263"/>
      <c r="NJD742" s="271"/>
      <c r="NJE742" s="271"/>
      <c r="NJF742" s="271"/>
      <c r="NJG742" s="271"/>
      <c r="NJH742" s="271"/>
      <c r="NJI742" s="395"/>
      <c r="NJJ742" s="259"/>
      <c r="NJK742" s="259"/>
      <c r="NJL742" s="394"/>
      <c r="NJM742" s="394"/>
      <c r="NJN742" s="270"/>
      <c r="NJO742" s="263"/>
      <c r="NJP742" s="271"/>
      <c r="NJQ742" s="271"/>
      <c r="NJR742" s="271"/>
      <c r="NJS742" s="271"/>
      <c r="NJT742" s="271"/>
      <c r="NJU742" s="395"/>
      <c r="NJV742" s="259"/>
      <c r="NJW742" s="259"/>
      <c r="NJX742" s="394"/>
      <c r="NJY742" s="394"/>
      <c r="NJZ742" s="270"/>
      <c r="NKA742" s="263"/>
      <c r="NKB742" s="271"/>
      <c r="NKC742" s="271"/>
      <c r="NKD742" s="271"/>
      <c r="NKE742" s="271"/>
      <c r="NKF742" s="271"/>
      <c r="NKG742" s="395"/>
      <c r="NKH742" s="259"/>
      <c r="NKI742" s="259"/>
      <c r="NKJ742" s="394"/>
      <c r="NKK742" s="394"/>
      <c r="NKL742" s="270"/>
      <c r="NKM742" s="263"/>
      <c r="NKN742" s="271"/>
      <c r="NKO742" s="271"/>
      <c r="NKP742" s="271"/>
      <c r="NKQ742" s="271"/>
      <c r="NKR742" s="271"/>
      <c r="NKS742" s="395"/>
      <c r="NKT742" s="259"/>
      <c r="NKU742" s="259"/>
      <c r="NKV742" s="394"/>
      <c r="NKW742" s="394"/>
      <c r="NKX742" s="270"/>
      <c r="NKY742" s="263"/>
      <c r="NKZ742" s="271"/>
      <c r="NLA742" s="271"/>
      <c r="NLB742" s="271"/>
      <c r="NLC742" s="271"/>
      <c r="NLD742" s="271"/>
      <c r="NLE742" s="395"/>
      <c r="NLF742" s="259"/>
      <c r="NLG742" s="259"/>
      <c r="NLH742" s="394"/>
      <c r="NLI742" s="394"/>
      <c r="NLJ742" s="270"/>
      <c r="NLK742" s="263"/>
      <c r="NLL742" s="271"/>
      <c r="NLM742" s="271"/>
      <c r="NLN742" s="271"/>
      <c r="NLO742" s="271"/>
      <c r="NLP742" s="271"/>
      <c r="NLQ742" s="395"/>
      <c r="NLR742" s="259"/>
      <c r="NLS742" s="259"/>
      <c r="NLT742" s="394"/>
      <c r="NLU742" s="394"/>
      <c r="NLV742" s="270"/>
      <c r="NLW742" s="263"/>
      <c r="NLX742" s="271"/>
      <c r="NLY742" s="271"/>
      <c r="NLZ742" s="271"/>
      <c r="NMA742" s="271"/>
      <c r="NMB742" s="271"/>
      <c r="NMC742" s="395"/>
      <c r="NMD742" s="259"/>
      <c r="NME742" s="259"/>
      <c r="NMF742" s="394"/>
      <c r="NMG742" s="394"/>
      <c r="NMH742" s="270"/>
      <c r="NMI742" s="263"/>
      <c r="NMJ742" s="271"/>
      <c r="NMK742" s="271"/>
      <c r="NML742" s="271"/>
      <c r="NMM742" s="271"/>
      <c r="NMN742" s="271"/>
      <c r="NMO742" s="395"/>
      <c r="NMP742" s="259"/>
      <c r="NMQ742" s="259"/>
      <c r="NMR742" s="394"/>
      <c r="NMS742" s="394"/>
      <c r="NMT742" s="270"/>
      <c r="NMU742" s="263"/>
      <c r="NMV742" s="271"/>
      <c r="NMW742" s="271"/>
      <c r="NMX742" s="271"/>
      <c r="NMY742" s="271"/>
      <c r="NMZ742" s="271"/>
      <c r="NNA742" s="395"/>
      <c r="NNB742" s="259"/>
      <c r="NNC742" s="259"/>
      <c r="NND742" s="394"/>
      <c r="NNE742" s="394"/>
      <c r="NNF742" s="270"/>
      <c r="NNG742" s="263"/>
      <c r="NNH742" s="271"/>
      <c r="NNI742" s="271"/>
      <c r="NNJ742" s="271"/>
      <c r="NNK742" s="271"/>
      <c r="NNL742" s="271"/>
      <c r="NNM742" s="395"/>
      <c r="NNN742" s="259"/>
      <c r="NNO742" s="259"/>
      <c r="NNP742" s="394"/>
      <c r="NNQ742" s="394"/>
      <c r="NNR742" s="270"/>
      <c r="NNS742" s="263"/>
      <c r="NNT742" s="271"/>
      <c r="NNU742" s="271"/>
      <c r="NNV742" s="271"/>
      <c r="NNW742" s="271"/>
      <c r="NNX742" s="271"/>
      <c r="NNY742" s="395"/>
      <c r="NNZ742" s="259"/>
      <c r="NOA742" s="259"/>
      <c r="NOB742" s="394"/>
      <c r="NOC742" s="394"/>
      <c r="NOD742" s="270"/>
      <c r="NOE742" s="263"/>
      <c r="NOF742" s="271"/>
      <c r="NOG742" s="271"/>
      <c r="NOH742" s="271"/>
      <c r="NOI742" s="271"/>
      <c r="NOJ742" s="271"/>
      <c r="NOK742" s="395"/>
      <c r="NOL742" s="259"/>
      <c r="NOM742" s="259"/>
      <c r="NON742" s="394"/>
      <c r="NOO742" s="394"/>
      <c r="NOP742" s="270"/>
      <c r="NOQ742" s="263"/>
      <c r="NOR742" s="271"/>
      <c r="NOS742" s="271"/>
      <c r="NOT742" s="271"/>
      <c r="NOU742" s="271"/>
      <c r="NOV742" s="271"/>
      <c r="NOW742" s="395"/>
      <c r="NOX742" s="259"/>
      <c r="NOY742" s="259"/>
      <c r="NOZ742" s="394"/>
      <c r="NPA742" s="394"/>
      <c r="NPB742" s="270"/>
      <c r="NPC742" s="263"/>
      <c r="NPD742" s="271"/>
      <c r="NPE742" s="271"/>
      <c r="NPF742" s="271"/>
      <c r="NPG742" s="271"/>
      <c r="NPH742" s="271"/>
      <c r="NPI742" s="395"/>
      <c r="NPJ742" s="259"/>
      <c r="NPK742" s="259"/>
      <c r="NPL742" s="394"/>
      <c r="NPM742" s="394"/>
      <c r="NPN742" s="270"/>
      <c r="NPO742" s="263"/>
      <c r="NPP742" s="271"/>
      <c r="NPQ742" s="271"/>
      <c r="NPR742" s="271"/>
      <c r="NPS742" s="271"/>
      <c r="NPT742" s="271"/>
      <c r="NPU742" s="395"/>
      <c r="NPV742" s="259"/>
      <c r="NPW742" s="259"/>
      <c r="NPX742" s="394"/>
      <c r="NPY742" s="394"/>
      <c r="NPZ742" s="270"/>
      <c r="NQA742" s="263"/>
      <c r="NQB742" s="271"/>
      <c r="NQC742" s="271"/>
      <c r="NQD742" s="271"/>
      <c r="NQE742" s="271"/>
      <c r="NQF742" s="271"/>
      <c r="NQG742" s="395"/>
      <c r="NQH742" s="259"/>
      <c r="NQI742" s="259"/>
      <c r="NQJ742" s="394"/>
      <c r="NQK742" s="394"/>
      <c r="NQL742" s="270"/>
      <c r="NQM742" s="263"/>
      <c r="NQN742" s="271"/>
      <c r="NQO742" s="271"/>
      <c r="NQP742" s="271"/>
      <c r="NQQ742" s="271"/>
      <c r="NQR742" s="271"/>
      <c r="NQS742" s="395"/>
      <c r="NQT742" s="259"/>
      <c r="NQU742" s="259"/>
      <c r="NQV742" s="394"/>
      <c r="NQW742" s="394"/>
      <c r="NQX742" s="270"/>
      <c r="NQY742" s="263"/>
      <c r="NQZ742" s="271"/>
      <c r="NRA742" s="271"/>
      <c r="NRB742" s="271"/>
      <c r="NRC742" s="271"/>
      <c r="NRD742" s="271"/>
      <c r="NRE742" s="395"/>
      <c r="NRF742" s="259"/>
      <c r="NRG742" s="259"/>
      <c r="NRH742" s="394"/>
      <c r="NRI742" s="394"/>
      <c r="NRJ742" s="270"/>
      <c r="NRK742" s="263"/>
      <c r="NRL742" s="271"/>
      <c r="NRM742" s="271"/>
      <c r="NRN742" s="271"/>
      <c r="NRO742" s="271"/>
      <c r="NRP742" s="271"/>
      <c r="NRQ742" s="395"/>
      <c r="NRR742" s="259"/>
      <c r="NRS742" s="259"/>
      <c r="NRT742" s="394"/>
      <c r="NRU742" s="394"/>
      <c r="NRV742" s="270"/>
      <c r="NRW742" s="263"/>
      <c r="NRX742" s="271"/>
      <c r="NRY742" s="271"/>
      <c r="NRZ742" s="271"/>
      <c r="NSA742" s="271"/>
      <c r="NSB742" s="271"/>
      <c r="NSC742" s="395"/>
      <c r="NSD742" s="259"/>
      <c r="NSE742" s="259"/>
      <c r="NSF742" s="394"/>
      <c r="NSG742" s="394"/>
      <c r="NSH742" s="270"/>
      <c r="NSI742" s="263"/>
      <c r="NSJ742" s="271"/>
      <c r="NSK742" s="271"/>
      <c r="NSL742" s="271"/>
      <c r="NSM742" s="271"/>
      <c r="NSN742" s="271"/>
      <c r="NSO742" s="395"/>
      <c r="NSP742" s="259"/>
      <c r="NSQ742" s="259"/>
      <c r="NSR742" s="394"/>
      <c r="NSS742" s="394"/>
      <c r="NST742" s="270"/>
      <c r="NSU742" s="263"/>
      <c r="NSV742" s="271"/>
      <c r="NSW742" s="271"/>
      <c r="NSX742" s="271"/>
      <c r="NSY742" s="271"/>
      <c r="NSZ742" s="271"/>
      <c r="NTA742" s="395"/>
      <c r="NTB742" s="259"/>
      <c r="NTC742" s="259"/>
      <c r="NTD742" s="394"/>
      <c r="NTE742" s="394"/>
      <c r="NTF742" s="270"/>
      <c r="NTG742" s="263"/>
      <c r="NTH742" s="271"/>
      <c r="NTI742" s="271"/>
      <c r="NTJ742" s="271"/>
      <c r="NTK742" s="271"/>
      <c r="NTL742" s="271"/>
      <c r="NTM742" s="395"/>
      <c r="NTN742" s="259"/>
      <c r="NTO742" s="259"/>
      <c r="NTP742" s="394"/>
      <c r="NTQ742" s="394"/>
      <c r="NTR742" s="270"/>
      <c r="NTS742" s="263"/>
      <c r="NTT742" s="271"/>
      <c r="NTU742" s="271"/>
      <c r="NTV742" s="271"/>
      <c r="NTW742" s="271"/>
      <c r="NTX742" s="271"/>
      <c r="NTY742" s="395"/>
      <c r="NTZ742" s="259"/>
      <c r="NUA742" s="259"/>
      <c r="NUB742" s="394"/>
      <c r="NUC742" s="394"/>
      <c r="NUD742" s="270"/>
      <c r="NUE742" s="263"/>
      <c r="NUF742" s="271"/>
      <c r="NUG742" s="271"/>
      <c r="NUH742" s="271"/>
      <c r="NUI742" s="271"/>
      <c r="NUJ742" s="271"/>
      <c r="NUK742" s="395"/>
      <c r="NUL742" s="259"/>
      <c r="NUM742" s="259"/>
      <c r="NUN742" s="394"/>
      <c r="NUO742" s="394"/>
      <c r="NUP742" s="270"/>
      <c r="NUQ742" s="263"/>
      <c r="NUR742" s="271"/>
      <c r="NUS742" s="271"/>
      <c r="NUT742" s="271"/>
      <c r="NUU742" s="271"/>
      <c r="NUV742" s="271"/>
      <c r="NUW742" s="395"/>
      <c r="NUX742" s="259"/>
      <c r="NUY742" s="259"/>
      <c r="NUZ742" s="394"/>
      <c r="NVA742" s="394"/>
      <c r="NVB742" s="270"/>
      <c r="NVC742" s="263"/>
      <c r="NVD742" s="271"/>
      <c r="NVE742" s="271"/>
      <c r="NVF742" s="271"/>
      <c r="NVG742" s="271"/>
      <c r="NVH742" s="271"/>
      <c r="NVI742" s="395"/>
      <c r="NVJ742" s="259"/>
      <c r="NVK742" s="259"/>
      <c r="NVL742" s="394"/>
      <c r="NVM742" s="394"/>
      <c r="NVN742" s="270"/>
      <c r="NVO742" s="263"/>
      <c r="NVP742" s="271"/>
      <c r="NVQ742" s="271"/>
      <c r="NVR742" s="271"/>
      <c r="NVS742" s="271"/>
      <c r="NVT742" s="271"/>
      <c r="NVU742" s="395"/>
      <c r="NVV742" s="259"/>
      <c r="NVW742" s="259"/>
      <c r="NVX742" s="394"/>
      <c r="NVY742" s="394"/>
      <c r="NVZ742" s="270"/>
      <c r="NWA742" s="263"/>
      <c r="NWB742" s="271"/>
      <c r="NWC742" s="271"/>
      <c r="NWD742" s="271"/>
      <c r="NWE742" s="271"/>
      <c r="NWF742" s="271"/>
      <c r="NWG742" s="395"/>
      <c r="NWH742" s="259"/>
      <c r="NWI742" s="259"/>
      <c r="NWJ742" s="394"/>
      <c r="NWK742" s="394"/>
      <c r="NWL742" s="270"/>
      <c r="NWM742" s="263"/>
      <c r="NWN742" s="271"/>
      <c r="NWO742" s="271"/>
      <c r="NWP742" s="271"/>
      <c r="NWQ742" s="271"/>
      <c r="NWR742" s="271"/>
      <c r="NWS742" s="395"/>
      <c r="NWT742" s="259"/>
      <c r="NWU742" s="259"/>
      <c r="NWV742" s="394"/>
      <c r="NWW742" s="394"/>
      <c r="NWX742" s="270"/>
      <c r="NWY742" s="263"/>
      <c r="NWZ742" s="271"/>
      <c r="NXA742" s="271"/>
      <c r="NXB742" s="271"/>
      <c r="NXC742" s="271"/>
      <c r="NXD742" s="271"/>
      <c r="NXE742" s="395"/>
      <c r="NXF742" s="259"/>
      <c r="NXG742" s="259"/>
      <c r="NXH742" s="394"/>
      <c r="NXI742" s="394"/>
      <c r="NXJ742" s="270"/>
      <c r="NXK742" s="263"/>
      <c r="NXL742" s="271"/>
      <c r="NXM742" s="271"/>
      <c r="NXN742" s="271"/>
      <c r="NXO742" s="271"/>
      <c r="NXP742" s="271"/>
      <c r="NXQ742" s="395"/>
      <c r="NXR742" s="259"/>
      <c r="NXS742" s="259"/>
      <c r="NXT742" s="394"/>
      <c r="NXU742" s="394"/>
      <c r="NXV742" s="270"/>
      <c r="NXW742" s="263"/>
      <c r="NXX742" s="271"/>
      <c r="NXY742" s="271"/>
      <c r="NXZ742" s="271"/>
      <c r="NYA742" s="271"/>
      <c r="NYB742" s="271"/>
      <c r="NYC742" s="395"/>
      <c r="NYD742" s="259"/>
      <c r="NYE742" s="259"/>
      <c r="NYF742" s="394"/>
      <c r="NYG742" s="394"/>
      <c r="NYH742" s="270"/>
      <c r="NYI742" s="263"/>
      <c r="NYJ742" s="271"/>
      <c r="NYK742" s="271"/>
      <c r="NYL742" s="271"/>
      <c r="NYM742" s="271"/>
      <c r="NYN742" s="271"/>
      <c r="NYO742" s="395"/>
      <c r="NYP742" s="259"/>
      <c r="NYQ742" s="259"/>
      <c r="NYR742" s="394"/>
      <c r="NYS742" s="394"/>
      <c r="NYT742" s="270"/>
      <c r="NYU742" s="263"/>
      <c r="NYV742" s="271"/>
      <c r="NYW742" s="271"/>
      <c r="NYX742" s="271"/>
      <c r="NYY742" s="271"/>
      <c r="NYZ742" s="271"/>
      <c r="NZA742" s="395"/>
      <c r="NZB742" s="259"/>
      <c r="NZC742" s="259"/>
      <c r="NZD742" s="394"/>
      <c r="NZE742" s="394"/>
      <c r="NZF742" s="270"/>
      <c r="NZG742" s="263"/>
      <c r="NZH742" s="271"/>
      <c r="NZI742" s="271"/>
      <c r="NZJ742" s="271"/>
      <c r="NZK742" s="271"/>
      <c r="NZL742" s="271"/>
      <c r="NZM742" s="395"/>
      <c r="NZN742" s="259"/>
      <c r="NZO742" s="259"/>
      <c r="NZP742" s="394"/>
      <c r="NZQ742" s="394"/>
      <c r="NZR742" s="270"/>
      <c r="NZS742" s="263"/>
      <c r="NZT742" s="271"/>
      <c r="NZU742" s="271"/>
      <c r="NZV742" s="271"/>
      <c r="NZW742" s="271"/>
      <c r="NZX742" s="271"/>
      <c r="NZY742" s="395"/>
      <c r="NZZ742" s="259"/>
      <c r="OAA742" s="259"/>
      <c r="OAB742" s="394"/>
      <c r="OAC742" s="394"/>
      <c r="OAD742" s="270"/>
      <c r="OAE742" s="263"/>
      <c r="OAF742" s="271"/>
      <c r="OAG742" s="271"/>
      <c r="OAH742" s="271"/>
      <c r="OAI742" s="271"/>
      <c r="OAJ742" s="271"/>
      <c r="OAK742" s="395"/>
      <c r="OAL742" s="259"/>
      <c r="OAM742" s="259"/>
      <c r="OAN742" s="394"/>
      <c r="OAO742" s="394"/>
      <c r="OAP742" s="270"/>
      <c r="OAQ742" s="263"/>
      <c r="OAR742" s="271"/>
      <c r="OAS742" s="271"/>
      <c r="OAT742" s="271"/>
      <c r="OAU742" s="271"/>
      <c r="OAV742" s="271"/>
      <c r="OAW742" s="395"/>
      <c r="OAX742" s="259"/>
      <c r="OAY742" s="259"/>
      <c r="OAZ742" s="394"/>
      <c r="OBA742" s="394"/>
      <c r="OBB742" s="270"/>
      <c r="OBC742" s="263"/>
      <c r="OBD742" s="271"/>
      <c r="OBE742" s="271"/>
      <c r="OBF742" s="271"/>
      <c r="OBG742" s="271"/>
      <c r="OBH742" s="271"/>
      <c r="OBI742" s="395"/>
      <c r="OBJ742" s="259"/>
      <c r="OBK742" s="259"/>
      <c r="OBL742" s="394"/>
      <c r="OBM742" s="394"/>
      <c r="OBN742" s="270"/>
      <c r="OBO742" s="263"/>
      <c r="OBP742" s="271"/>
      <c r="OBQ742" s="271"/>
      <c r="OBR742" s="271"/>
      <c r="OBS742" s="271"/>
      <c r="OBT742" s="271"/>
      <c r="OBU742" s="395"/>
      <c r="OBV742" s="259"/>
      <c r="OBW742" s="259"/>
      <c r="OBX742" s="394"/>
      <c r="OBY742" s="394"/>
      <c r="OBZ742" s="270"/>
      <c r="OCA742" s="263"/>
      <c r="OCB742" s="271"/>
      <c r="OCC742" s="271"/>
      <c r="OCD742" s="271"/>
      <c r="OCE742" s="271"/>
      <c r="OCF742" s="271"/>
      <c r="OCG742" s="395"/>
      <c r="OCH742" s="259"/>
      <c r="OCI742" s="259"/>
      <c r="OCJ742" s="394"/>
      <c r="OCK742" s="394"/>
      <c r="OCL742" s="270"/>
      <c r="OCM742" s="263"/>
      <c r="OCN742" s="271"/>
      <c r="OCO742" s="271"/>
      <c r="OCP742" s="271"/>
      <c r="OCQ742" s="271"/>
      <c r="OCR742" s="271"/>
      <c r="OCS742" s="395"/>
      <c r="OCT742" s="259"/>
      <c r="OCU742" s="259"/>
      <c r="OCV742" s="394"/>
      <c r="OCW742" s="394"/>
      <c r="OCX742" s="270"/>
      <c r="OCY742" s="263"/>
      <c r="OCZ742" s="271"/>
      <c r="ODA742" s="271"/>
      <c r="ODB742" s="271"/>
      <c r="ODC742" s="271"/>
      <c r="ODD742" s="271"/>
      <c r="ODE742" s="395"/>
      <c r="ODF742" s="259"/>
      <c r="ODG742" s="259"/>
      <c r="ODH742" s="394"/>
      <c r="ODI742" s="394"/>
      <c r="ODJ742" s="270"/>
      <c r="ODK742" s="263"/>
      <c r="ODL742" s="271"/>
      <c r="ODM742" s="271"/>
      <c r="ODN742" s="271"/>
      <c r="ODO742" s="271"/>
      <c r="ODP742" s="271"/>
      <c r="ODQ742" s="395"/>
      <c r="ODR742" s="259"/>
      <c r="ODS742" s="259"/>
      <c r="ODT742" s="394"/>
      <c r="ODU742" s="394"/>
      <c r="ODV742" s="270"/>
      <c r="ODW742" s="263"/>
      <c r="ODX742" s="271"/>
      <c r="ODY742" s="271"/>
      <c r="ODZ742" s="271"/>
      <c r="OEA742" s="271"/>
      <c r="OEB742" s="271"/>
      <c r="OEC742" s="395"/>
      <c r="OED742" s="259"/>
      <c r="OEE742" s="259"/>
      <c r="OEF742" s="394"/>
      <c r="OEG742" s="394"/>
      <c r="OEH742" s="270"/>
      <c r="OEI742" s="263"/>
      <c r="OEJ742" s="271"/>
      <c r="OEK742" s="271"/>
      <c r="OEL742" s="271"/>
      <c r="OEM742" s="271"/>
      <c r="OEN742" s="271"/>
      <c r="OEO742" s="395"/>
      <c r="OEP742" s="259"/>
      <c r="OEQ742" s="259"/>
      <c r="OER742" s="394"/>
      <c r="OES742" s="394"/>
      <c r="OET742" s="270"/>
      <c r="OEU742" s="263"/>
      <c r="OEV742" s="271"/>
      <c r="OEW742" s="271"/>
      <c r="OEX742" s="271"/>
      <c r="OEY742" s="271"/>
      <c r="OEZ742" s="271"/>
      <c r="OFA742" s="395"/>
      <c r="OFB742" s="259"/>
      <c r="OFC742" s="259"/>
      <c r="OFD742" s="394"/>
      <c r="OFE742" s="394"/>
      <c r="OFF742" s="270"/>
      <c r="OFG742" s="263"/>
      <c r="OFH742" s="271"/>
      <c r="OFI742" s="271"/>
      <c r="OFJ742" s="271"/>
      <c r="OFK742" s="271"/>
      <c r="OFL742" s="271"/>
      <c r="OFM742" s="395"/>
      <c r="OFN742" s="259"/>
      <c r="OFO742" s="259"/>
      <c r="OFP742" s="394"/>
      <c r="OFQ742" s="394"/>
      <c r="OFR742" s="270"/>
      <c r="OFS742" s="263"/>
      <c r="OFT742" s="271"/>
      <c r="OFU742" s="271"/>
      <c r="OFV742" s="271"/>
      <c r="OFW742" s="271"/>
      <c r="OFX742" s="271"/>
      <c r="OFY742" s="395"/>
      <c r="OFZ742" s="259"/>
      <c r="OGA742" s="259"/>
      <c r="OGB742" s="394"/>
      <c r="OGC742" s="394"/>
      <c r="OGD742" s="270"/>
      <c r="OGE742" s="263"/>
      <c r="OGF742" s="271"/>
      <c r="OGG742" s="271"/>
      <c r="OGH742" s="271"/>
      <c r="OGI742" s="271"/>
      <c r="OGJ742" s="271"/>
      <c r="OGK742" s="395"/>
      <c r="OGL742" s="259"/>
      <c r="OGM742" s="259"/>
      <c r="OGN742" s="394"/>
      <c r="OGO742" s="394"/>
      <c r="OGP742" s="270"/>
      <c r="OGQ742" s="263"/>
      <c r="OGR742" s="271"/>
      <c r="OGS742" s="271"/>
      <c r="OGT742" s="271"/>
      <c r="OGU742" s="271"/>
      <c r="OGV742" s="271"/>
      <c r="OGW742" s="395"/>
      <c r="OGX742" s="259"/>
      <c r="OGY742" s="259"/>
      <c r="OGZ742" s="394"/>
      <c r="OHA742" s="394"/>
      <c r="OHB742" s="270"/>
      <c r="OHC742" s="263"/>
      <c r="OHD742" s="271"/>
      <c r="OHE742" s="271"/>
      <c r="OHF742" s="271"/>
      <c r="OHG742" s="271"/>
      <c r="OHH742" s="271"/>
      <c r="OHI742" s="395"/>
      <c r="OHJ742" s="259"/>
      <c r="OHK742" s="259"/>
      <c r="OHL742" s="394"/>
      <c r="OHM742" s="394"/>
      <c r="OHN742" s="270"/>
      <c r="OHO742" s="263"/>
      <c r="OHP742" s="271"/>
      <c r="OHQ742" s="271"/>
      <c r="OHR742" s="271"/>
      <c r="OHS742" s="271"/>
      <c r="OHT742" s="271"/>
      <c r="OHU742" s="395"/>
      <c r="OHV742" s="259"/>
      <c r="OHW742" s="259"/>
      <c r="OHX742" s="394"/>
      <c r="OHY742" s="394"/>
      <c r="OHZ742" s="270"/>
      <c r="OIA742" s="263"/>
      <c r="OIB742" s="271"/>
      <c r="OIC742" s="271"/>
      <c r="OID742" s="271"/>
      <c r="OIE742" s="271"/>
      <c r="OIF742" s="271"/>
      <c r="OIG742" s="395"/>
      <c r="OIH742" s="259"/>
      <c r="OII742" s="259"/>
      <c r="OIJ742" s="394"/>
      <c r="OIK742" s="394"/>
      <c r="OIL742" s="270"/>
      <c r="OIM742" s="263"/>
      <c r="OIN742" s="271"/>
      <c r="OIO742" s="271"/>
      <c r="OIP742" s="271"/>
      <c r="OIQ742" s="271"/>
      <c r="OIR742" s="271"/>
      <c r="OIS742" s="395"/>
      <c r="OIT742" s="259"/>
      <c r="OIU742" s="259"/>
      <c r="OIV742" s="394"/>
      <c r="OIW742" s="394"/>
      <c r="OIX742" s="270"/>
      <c r="OIY742" s="263"/>
      <c r="OIZ742" s="271"/>
      <c r="OJA742" s="271"/>
      <c r="OJB742" s="271"/>
      <c r="OJC742" s="271"/>
      <c r="OJD742" s="271"/>
      <c r="OJE742" s="395"/>
      <c r="OJF742" s="259"/>
      <c r="OJG742" s="259"/>
      <c r="OJH742" s="394"/>
      <c r="OJI742" s="394"/>
      <c r="OJJ742" s="270"/>
      <c r="OJK742" s="263"/>
      <c r="OJL742" s="271"/>
      <c r="OJM742" s="271"/>
      <c r="OJN742" s="271"/>
      <c r="OJO742" s="271"/>
      <c r="OJP742" s="271"/>
      <c r="OJQ742" s="395"/>
      <c r="OJR742" s="259"/>
      <c r="OJS742" s="259"/>
      <c r="OJT742" s="394"/>
      <c r="OJU742" s="394"/>
      <c r="OJV742" s="270"/>
      <c r="OJW742" s="263"/>
      <c r="OJX742" s="271"/>
      <c r="OJY742" s="271"/>
      <c r="OJZ742" s="271"/>
      <c r="OKA742" s="271"/>
      <c r="OKB742" s="271"/>
      <c r="OKC742" s="395"/>
      <c r="OKD742" s="259"/>
      <c r="OKE742" s="259"/>
      <c r="OKF742" s="394"/>
      <c r="OKG742" s="394"/>
      <c r="OKH742" s="270"/>
      <c r="OKI742" s="263"/>
      <c r="OKJ742" s="271"/>
      <c r="OKK742" s="271"/>
      <c r="OKL742" s="271"/>
      <c r="OKM742" s="271"/>
      <c r="OKN742" s="271"/>
      <c r="OKO742" s="395"/>
      <c r="OKP742" s="259"/>
      <c r="OKQ742" s="259"/>
      <c r="OKR742" s="394"/>
      <c r="OKS742" s="394"/>
      <c r="OKT742" s="270"/>
      <c r="OKU742" s="263"/>
      <c r="OKV742" s="271"/>
      <c r="OKW742" s="271"/>
      <c r="OKX742" s="271"/>
      <c r="OKY742" s="271"/>
      <c r="OKZ742" s="271"/>
      <c r="OLA742" s="395"/>
      <c r="OLB742" s="259"/>
      <c r="OLC742" s="259"/>
      <c r="OLD742" s="394"/>
      <c r="OLE742" s="394"/>
      <c r="OLF742" s="270"/>
      <c r="OLG742" s="263"/>
      <c r="OLH742" s="271"/>
      <c r="OLI742" s="271"/>
      <c r="OLJ742" s="271"/>
      <c r="OLK742" s="271"/>
      <c r="OLL742" s="271"/>
      <c r="OLM742" s="395"/>
      <c r="OLN742" s="259"/>
      <c r="OLO742" s="259"/>
      <c r="OLP742" s="394"/>
      <c r="OLQ742" s="394"/>
      <c r="OLR742" s="270"/>
      <c r="OLS742" s="263"/>
      <c r="OLT742" s="271"/>
      <c r="OLU742" s="271"/>
      <c r="OLV742" s="271"/>
      <c r="OLW742" s="271"/>
      <c r="OLX742" s="271"/>
      <c r="OLY742" s="395"/>
      <c r="OLZ742" s="259"/>
      <c r="OMA742" s="259"/>
      <c r="OMB742" s="394"/>
      <c r="OMC742" s="394"/>
      <c r="OMD742" s="270"/>
      <c r="OME742" s="263"/>
      <c r="OMF742" s="271"/>
      <c r="OMG742" s="271"/>
      <c r="OMH742" s="271"/>
      <c r="OMI742" s="271"/>
      <c r="OMJ742" s="271"/>
      <c r="OMK742" s="395"/>
      <c r="OML742" s="259"/>
      <c r="OMM742" s="259"/>
      <c r="OMN742" s="394"/>
      <c r="OMO742" s="394"/>
      <c r="OMP742" s="270"/>
      <c r="OMQ742" s="263"/>
      <c r="OMR742" s="271"/>
      <c r="OMS742" s="271"/>
      <c r="OMT742" s="271"/>
      <c r="OMU742" s="271"/>
      <c r="OMV742" s="271"/>
      <c r="OMW742" s="395"/>
      <c r="OMX742" s="259"/>
      <c r="OMY742" s="259"/>
      <c r="OMZ742" s="394"/>
      <c r="ONA742" s="394"/>
      <c r="ONB742" s="270"/>
      <c r="ONC742" s="263"/>
      <c r="OND742" s="271"/>
      <c r="ONE742" s="271"/>
      <c r="ONF742" s="271"/>
      <c r="ONG742" s="271"/>
      <c r="ONH742" s="271"/>
      <c r="ONI742" s="395"/>
      <c r="ONJ742" s="259"/>
      <c r="ONK742" s="259"/>
      <c r="ONL742" s="394"/>
      <c r="ONM742" s="394"/>
      <c r="ONN742" s="270"/>
      <c r="ONO742" s="263"/>
      <c r="ONP742" s="271"/>
      <c r="ONQ742" s="271"/>
      <c r="ONR742" s="271"/>
      <c r="ONS742" s="271"/>
      <c r="ONT742" s="271"/>
      <c r="ONU742" s="395"/>
      <c r="ONV742" s="259"/>
      <c r="ONW742" s="259"/>
      <c r="ONX742" s="394"/>
      <c r="ONY742" s="394"/>
      <c r="ONZ742" s="270"/>
      <c r="OOA742" s="263"/>
      <c r="OOB742" s="271"/>
      <c r="OOC742" s="271"/>
      <c r="OOD742" s="271"/>
      <c r="OOE742" s="271"/>
      <c r="OOF742" s="271"/>
      <c r="OOG742" s="395"/>
      <c r="OOH742" s="259"/>
      <c r="OOI742" s="259"/>
      <c r="OOJ742" s="394"/>
      <c r="OOK742" s="394"/>
      <c r="OOL742" s="270"/>
      <c r="OOM742" s="263"/>
      <c r="OON742" s="271"/>
      <c r="OOO742" s="271"/>
      <c r="OOP742" s="271"/>
      <c r="OOQ742" s="271"/>
      <c r="OOR742" s="271"/>
      <c r="OOS742" s="395"/>
      <c r="OOT742" s="259"/>
      <c r="OOU742" s="259"/>
      <c r="OOV742" s="394"/>
      <c r="OOW742" s="394"/>
      <c r="OOX742" s="270"/>
      <c r="OOY742" s="263"/>
      <c r="OOZ742" s="271"/>
      <c r="OPA742" s="271"/>
      <c r="OPB742" s="271"/>
      <c r="OPC742" s="271"/>
      <c r="OPD742" s="271"/>
      <c r="OPE742" s="395"/>
      <c r="OPF742" s="259"/>
      <c r="OPG742" s="259"/>
      <c r="OPH742" s="394"/>
      <c r="OPI742" s="394"/>
      <c r="OPJ742" s="270"/>
      <c r="OPK742" s="263"/>
      <c r="OPL742" s="271"/>
      <c r="OPM742" s="271"/>
      <c r="OPN742" s="271"/>
      <c r="OPO742" s="271"/>
      <c r="OPP742" s="271"/>
      <c r="OPQ742" s="395"/>
      <c r="OPR742" s="259"/>
      <c r="OPS742" s="259"/>
      <c r="OPT742" s="394"/>
      <c r="OPU742" s="394"/>
      <c r="OPV742" s="270"/>
      <c r="OPW742" s="263"/>
      <c r="OPX742" s="271"/>
      <c r="OPY742" s="271"/>
      <c r="OPZ742" s="271"/>
      <c r="OQA742" s="271"/>
      <c r="OQB742" s="271"/>
      <c r="OQC742" s="395"/>
      <c r="OQD742" s="259"/>
      <c r="OQE742" s="259"/>
      <c r="OQF742" s="394"/>
      <c r="OQG742" s="394"/>
      <c r="OQH742" s="270"/>
      <c r="OQI742" s="263"/>
      <c r="OQJ742" s="271"/>
      <c r="OQK742" s="271"/>
      <c r="OQL742" s="271"/>
      <c r="OQM742" s="271"/>
      <c r="OQN742" s="271"/>
      <c r="OQO742" s="395"/>
      <c r="OQP742" s="259"/>
      <c r="OQQ742" s="259"/>
      <c r="OQR742" s="394"/>
      <c r="OQS742" s="394"/>
      <c r="OQT742" s="270"/>
      <c r="OQU742" s="263"/>
      <c r="OQV742" s="271"/>
      <c r="OQW742" s="271"/>
      <c r="OQX742" s="271"/>
      <c r="OQY742" s="271"/>
      <c r="OQZ742" s="271"/>
      <c r="ORA742" s="395"/>
      <c r="ORB742" s="259"/>
      <c r="ORC742" s="259"/>
      <c r="ORD742" s="394"/>
      <c r="ORE742" s="394"/>
      <c r="ORF742" s="270"/>
      <c r="ORG742" s="263"/>
      <c r="ORH742" s="271"/>
      <c r="ORI742" s="271"/>
      <c r="ORJ742" s="271"/>
      <c r="ORK742" s="271"/>
      <c r="ORL742" s="271"/>
      <c r="ORM742" s="395"/>
      <c r="ORN742" s="259"/>
      <c r="ORO742" s="259"/>
      <c r="ORP742" s="394"/>
      <c r="ORQ742" s="394"/>
      <c r="ORR742" s="270"/>
      <c r="ORS742" s="263"/>
      <c r="ORT742" s="271"/>
      <c r="ORU742" s="271"/>
      <c r="ORV742" s="271"/>
      <c r="ORW742" s="271"/>
      <c r="ORX742" s="271"/>
      <c r="ORY742" s="395"/>
      <c r="ORZ742" s="259"/>
      <c r="OSA742" s="259"/>
      <c r="OSB742" s="394"/>
      <c r="OSC742" s="394"/>
      <c r="OSD742" s="270"/>
      <c r="OSE742" s="263"/>
      <c r="OSF742" s="271"/>
      <c r="OSG742" s="271"/>
      <c r="OSH742" s="271"/>
      <c r="OSI742" s="271"/>
      <c r="OSJ742" s="271"/>
      <c r="OSK742" s="395"/>
      <c r="OSL742" s="259"/>
      <c r="OSM742" s="259"/>
      <c r="OSN742" s="394"/>
      <c r="OSO742" s="394"/>
      <c r="OSP742" s="270"/>
      <c r="OSQ742" s="263"/>
      <c r="OSR742" s="271"/>
      <c r="OSS742" s="271"/>
      <c r="OST742" s="271"/>
      <c r="OSU742" s="271"/>
      <c r="OSV742" s="271"/>
      <c r="OSW742" s="395"/>
      <c r="OSX742" s="259"/>
      <c r="OSY742" s="259"/>
      <c r="OSZ742" s="394"/>
      <c r="OTA742" s="394"/>
      <c r="OTB742" s="270"/>
      <c r="OTC742" s="263"/>
      <c r="OTD742" s="271"/>
      <c r="OTE742" s="271"/>
      <c r="OTF742" s="271"/>
      <c r="OTG742" s="271"/>
      <c r="OTH742" s="271"/>
      <c r="OTI742" s="395"/>
      <c r="OTJ742" s="259"/>
      <c r="OTK742" s="259"/>
      <c r="OTL742" s="394"/>
      <c r="OTM742" s="394"/>
      <c r="OTN742" s="270"/>
      <c r="OTO742" s="263"/>
      <c r="OTP742" s="271"/>
      <c r="OTQ742" s="271"/>
      <c r="OTR742" s="271"/>
      <c r="OTS742" s="271"/>
      <c r="OTT742" s="271"/>
      <c r="OTU742" s="395"/>
      <c r="OTV742" s="259"/>
      <c r="OTW742" s="259"/>
      <c r="OTX742" s="394"/>
      <c r="OTY742" s="394"/>
      <c r="OTZ742" s="270"/>
      <c r="OUA742" s="263"/>
      <c r="OUB742" s="271"/>
      <c r="OUC742" s="271"/>
      <c r="OUD742" s="271"/>
      <c r="OUE742" s="271"/>
      <c r="OUF742" s="271"/>
      <c r="OUG742" s="395"/>
      <c r="OUH742" s="259"/>
      <c r="OUI742" s="259"/>
      <c r="OUJ742" s="394"/>
      <c r="OUK742" s="394"/>
      <c r="OUL742" s="270"/>
      <c r="OUM742" s="263"/>
      <c r="OUN742" s="271"/>
      <c r="OUO742" s="271"/>
      <c r="OUP742" s="271"/>
      <c r="OUQ742" s="271"/>
      <c r="OUR742" s="271"/>
      <c r="OUS742" s="395"/>
      <c r="OUT742" s="259"/>
      <c r="OUU742" s="259"/>
      <c r="OUV742" s="394"/>
      <c r="OUW742" s="394"/>
      <c r="OUX742" s="270"/>
      <c r="OUY742" s="263"/>
      <c r="OUZ742" s="271"/>
      <c r="OVA742" s="271"/>
      <c r="OVB742" s="271"/>
      <c r="OVC742" s="271"/>
      <c r="OVD742" s="271"/>
      <c r="OVE742" s="395"/>
      <c r="OVF742" s="259"/>
      <c r="OVG742" s="259"/>
      <c r="OVH742" s="394"/>
      <c r="OVI742" s="394"/>
      <c r="OVJ742" s="270"/>
      <c r="OVK742" s="263"/>
      <c r="OVL742" s="271"/>
      <c r="OVM742" s="271"/>
      <c r="OVN742" s="271"/>
      <c r="OVO742" s="271"/>
      <c r="OVP742" s="271"/>
      <c r="OVQ742" s="395"/>
      <c r="OVR742" s="259"/>
      <c r="OVS742" s="259"/>
      <c r="OVT742" s="394"/>
      <c r="OVU742" s="394"/>
      <c r="OVV742" s="270"/>
      <c r="OVW742" s="263"/>
      <c r="OVX742" s="271"/>
      <c r="OVY742" s="271"/>
      <c r="OVZ742" s="271"/>
      <c r="OWA742" s="271"/>
      <c r="OWB742" s="271"/>
      <c r="OWC742" s="395"/>
      <c r="OWD742" s="259"/>
      <c r="OWE742" s="259"/>
      <c r="OWF742" s="394"/>
      <c r="OWG742" s="394"/>
      <c r="OWH742" s="270"/>
      <c r="OWI742" s="263"/>
      <c r="OWJ742" s="271"/>
      <c r="OWK742" s="271"/>
      <c r="OWL742" s="271"/>
      <c r="OWM742" s="271"/>
      <c r="OWN742" s="271"/>
      <c r="OWO742" s="395"/>
      <c r="OWP742" s="259"/>
      <c r="OWQ742" s="259"/>
      <c r="OWR742" s="394"/>
      <c r="OWS742" s="394"/>
      <c r="OWT742" s="270"/>
      <c r="OWU742" s="263"/>
      <c r="OWV742" s="271"/>
      <c r="OWW742" s="271"/>
      <c r="OWX742" s="271"/>
      <c r="OWY742" s="271"/>
      <c r="OWZ742" s="271"/>
      <c r="OXA742" s="395"/>
      <c r="OXB742" s="259"/>
      <c r="OXC742" s="259"/>
      <c r="OXD742" s="394"/>
      <c r="OXE742" s="394"/>
      <c r="OXF742" s="270"/>
      <c r="OXG742" s="263"/>
      <c r="OXH742" s="271"/>
      <c r="OXI742" s="271"/>
      <c r="OXJ742" s="271"/>
      <c r="OXK742" s="271"/>
      <c r="OXL742" s="271"/>
      <c r="OXM742" s="395"/>
      <c r="OXN742" s="259"/>
      <c r="OXO742" s="259"/>
      <c r="OXP742" s="394"/>
      <c r="OXQ742" s="394"/>
      <c r="OXR742" s="270"/>
      <c r="OXS742" s="263"/>
      <c r="OXT742" s="271"/>
      <c r="OXU742" s="271"/>
      <c r="OXV742" s="271"/>
      <c r="OXW742" s="271"/>
      <c r="OXX742" s="271"/>
      <c r="OXY742" s="395"/>
      <c r="OXZ742" s="259"/>
      <c r="OYA742" s="259"/>
      <c r="OYB742" s="394"/>
      <c r="OYC742" s="394"/>
      <c r="OYD742" s="270"/>
      <c r="OYE742" s="263"/>
      <c r="OYF742" s="271"/>
      <c r="OYG742" s="271"/>
      <c r="OYH742" s="271"/>
      <c r="OYI742" s="271"/>
      <c r="OYJ742" s="271"/>
      <c r="OYK742" s="395"/>
      <c r="OYL742" s="259"/>
      <c r="OYM742" s="259"/>
      <c r="OYN742" s="394"/>
      <c r="OYO742" s="394"/>
      <c r="OYP742" s="270"/>
      <c r="OYQ742" s="263"/>
      <c r="OYR742" s="271"/>
      <c r="OYS742" s="271"/>
      <c r="OYT742" s="271"/>
      <c r="OYU742" s="271"/>
      <c r="OYV742" s="271"/>
      <c r="OYW742" s="395"/>
      <c r="OYX742" s="259"/>
      <c r="OYY742" s="259"/>
      <c r="OYZ742" s="394"/>
      <c r="OZA742" s="394"/>
      <c r="OZB742" s="270"/>
      <c r="OZC742" s="263"/>
      <c r="OZD742" s="271"/>
      <c r="OZE742" s="271"/>
      <c r="OZF742" s="271"/>
      <c r="OZG742" s="271"/>
      <c r="OZH742" s="271"/>
      <c r="OZI742" s="395"/>
      <c r="OZJ742" s="259"/>
      <c r="OZK742" s="259"/>
      <c r="OZL742" s="394"/>
      <c r="OZM742" s="394"/>
      <c r="OZN742" s="270"/>
      <c r="OZO742" s="263"/>
      <c r="OZP742" s="271"/>
      <c r="OZQ742" s="271"/>
      <c r="OZR742" s="271"/>
      <c r="OZS742" s="271"/>
      <c r="OZT742" s="271"/>
      <c r="OZU742" s="395"/>
      <c r="OZV742" s="259"/>
      <c r="OZW742" s="259"/>
      <c r="OZX742" s="394"/>
      <c r="OZY742" s="394"/>
      <c r="OZZ742" s="270"/>
      <c r="PAA742" s="263"/>
      <c r="PAB742" s="271"/>
      <c r="PAC742" s="271"/>
      <c r="PAD742" s="271"/>
      <c r="PAE742" s="271"/>
      <c r="PAF742" s="271"/>
      <c r="PAG742" s="395"/>
      <c r="PAH742" s="259"/>
      <c r="PAI742" s="259"/>
      <c r="PAJ742" s="394"/>
      <c r="PAK742" s="394"/>
      <c r="PAL742" s="270"/>
      <c r="PAM742" s="263"/>
      <c r="PAN742" s="271"/>
      <c r="PAO742" s="271"/>
      <c r="PAP742" s="271"/>
      <c r="PAQ742" s="271"/>
      <c r="PAR742" s="271"/>
      <c r="PAS742" s="395"/>
      <c r="PAT742" s="259"/>
      <c r="PAU742" s="259"/>
      <c r="PAV742" s="394"/>
      <c r="PAW742" s="394"/>
      <c r="PAX742" s="270"/>
      <c r="PAY742" s="263"/>
      <c r="PAZ742" s="271"/>
      <c r="PBA742" s="271"/>
      <c r="PBB742" s="271"/>
      <c r="PBC742" s="271"/>
      <c r="PBD742" s="271"/>
      <c r="PBE742" s="395"/>
      <c r="PBF742" s="259"/>
      <c r="PBG742" s="259"/>
      <c r="PBH742" s="394"/>
      <c r="PBI742" s="394"/>
      <c r="PBJ742" s="270"/>
      <c r="PBK742" s="263"/>
      <c r="PBL742" s="271"/>
      <c r="PBM742" s="271"/>
      <c r="PBN742" s="271"/>
      <c r="PBO742" s="271"/>
      <c r="PBP742" s="271"/>
      <c r="PBQ742" s="395"/>
      <c r="PBR742" s="259"/>
      <c r="PBS742" s="259"/>
      <c r="PBT742" s="394"/>
      <c r="PBU742" s="394"/>
      <c r="PBV742" s="270"/>
      <c r="PBW742" s="263"/>
      <c r="PBX742" s="271"/>
      <c r="PBY742" s="271"/>
      <c r="PBZ742" s="271"/>
      <c r="PCA742" s="271"/>
      <c r="PCB742" s="271"/>
      <c r="PCC742" s="395"/>
      <c r="PCD742" s="259"/>
      <c r="PCE742" s="259"/>
      <c r="PCF742" s="394"/>
      <c r="PCG742" s="394"/>
      <c r="PCH742" s="270"/>
      <c r="PCI742" s="263"/>
      <c r="PCJ742" s="271"/>
      <c r="PCK742" s="271"/>
      <c r="PCL742" s="271"/>
      <c r="PCM742" s="271"/>
      <c r="PCN742" s="271"/>
      <c r="PCO742" s="395"/>
      <c r="PCP742" s="259"/>
      <c r="PCQ742" s="259"/>
      <c r="PCR742" s="394"/>
      <c r="PCS742" s="394"/>
      <c r="PCT742" s="270"/>
      <c r="PCU742" s="263"/>
      <c r="PCV742" s="271"/>
      <c r="PCW742" s="271"/>
      <c r="PCX742" s="271"/>
      <c r="PCY742" s="271"/>
      <c r="PCZ742" s="271"/>
      <c r="PDA742" s="395"/>
      <c r="PDB742" s="259"/>
      <c r="PDC742" s="259"/>
      <c r="PDD742" s="394"/>
      <c r="PDE742" s="394"/>
      <c r="PDF742" s="270"/>
      <c r="PDG742" s="263"/>
      <c r="PDH742" s="271"/>
      <c r="PDI742" s="271"/>
      <c r="PDJ742" s="271"/>
      <c r="PDK742" s="271"/>
      <c r="PDL742" s="271"/>
      <c r="PDM742" s="395"/>
      <c r="PDN742" s="259"/>
      <c r="PDO742" s="259"/>
      <c r="PDP742" s="394"/>
      <c r="PDQ742" s="394"/>
      <c r="PDR742" s="270"/>
      <c r="PDS742" s="263"/>
      <c r="PDT742" s="271"/>
      <c r="PDU742" s="271"/>
      <c r="PDV742" s="271"/>
      <c r="PDW742" s="271"/>
      <c r="PDX742" s="271"/>
      <c r="PDY742" s="395"/>
      <c r="PDZ742" s="259"/>
      <c r="PEA742" s="259"/>
      <c r="PEB742" s="394"/>
      <c r="PEC742" s="394"/>
      <c r="PED742" s="270"/>
      <c r="PEE742" s="263"/>
      <c r="PEF742" s="271"/>
      <c r="PEG742" s="271"/>
      <c r="PEH742" s="271"/>
      <c r="PEI742" s="271"/>
      <c r="PEJ742" s="271"/>
      <c r="PEK742" s="395"/>
      <c r="PEL742" s="259"/>
      <c r="PEM742" s="259"/>
      <c r="PEN742" s="394"/>
      <c r="PEO742" s="394"/>
      <c r="PEP742" s="270"/>
      <c r="PEQ742" s="263"/>
      <c r="PER742" s="271"/>
      <c r="PES742" s="271"/>
      <c r="PET742" s="271"/>
      <c r="PEU742" s="271"/>
      <c r="PEV742" s="271"/>
      <c r="PEW742" s="395"/>
      <c r="PEX742" s="259"/>
      <c r="PEY742" s="259"/>
      <c r="PEZ742" s="394"/>
      <c r="PFA742" s="394"/>
      <c r="PFB742" s="270"/>
      <c r="PFC742" s="263"/>
      <c r="PFD742" s="271"/>
      <c r="PFE742" s="271"/>
      <c r="PFF742" s="271"/>
      <c r="PFG742" s="271"/>
      <c r="PFH742" s="271"/>
      <c r="PFI742" s="395"/>
      <c r="PFJ742" s="259"/>
      <c r="PFK742" s="259"/>
      <c r="PFL742" s="394"/>
      <c r="PFM742" s="394"/>
      <c r="PFN742" s="270"/>
      <c r="PFO742" s="263"/>
      <c r="PFP742" s="271"/>
      <c r="PFQ742" s="271"/>
      <c r="PFR742" s="271"/>
      <c r="PFS742" s="271"/>
      <c r="PFT742" s="271"/>
      <c r="PFU742" s="395"/>
      <c r="PFV742" s="259"/>
      <c r="PFW742" s="259"/>
      <c r="PFX742" s="394"/>
      <c r="PFY742" s="394"/>
      <c r="PFZ742" s="270"/>
      <c r="PGA742" s="263"/>
      <c r="PGB742" s="271"/>
      <c r="PGC742" s="271"/>
      <c r="PGD742" s="271"/>
      <c r="PGE742" s="271"/>
      <c r="PGF742" s="271"/>
      <c r="PGG742" s="395"/>
      <c r="PGH742" s="259"/>
      <c r="PGI742" s="259"/>
      <c r="PGJ742" s="394"/>
      <c r="PGK742" s="394"/>
      <c r="PGL742" s="270"/>
      <c r="PGM742" s="263"/>
      <c r="PGN742" s="271"/>
      <c r="PGO742" s="271"/>
      <c r="PGP742" s="271"/>
      <c r="PGQ742" s="271"/>
      <c r="PGR742" s="271"/>
      <c r="PGS742" s="395"/>
      <c r="PGT742" s="259"/>
      <c r="PGU742" s="259"/>
      <c r="PGV742" s="394"/>
      <c r="PGW742" s="394"/>
      <c r="PGX742" s="270"/>
      <c r="PGY742" s="263"/>
      <c r="PGZ742" s="271"/>
      <c r="PHA742" s="271"/>
      <c r="PHB742" s="271"/>
      <c r="PHC742" s="271"/>
      <c r="PHD742" s="271"/>
      <c r="PHE742" s="395"/>
      <c r="PHF742" s="259"/>
      <c r="PHG742" s="259"/>
      <c r="PHH742" s="394"/>
      <c r="PHI742" s="394"/>
      <c r="PHJ742" s="270"/>
      <c r="PHK742" s="263"/>
      <c r="PHL742" s="271"/>
      <c r="PHM742" s="271"/>
      <c r="PHN742" s="271"/>
      <c r="PHO742" s="271"/>
      <c r="PHP742" s="271"/>
      <c r="PHQ742" s="395"/>
      <c r="PHR742" s="259"/>
      <c r="PHS742" s="259"/>
      <c r="PHT742" s="394"/>
      <c r="PHU742" s="394"/>
      <c r="PHV742" s="270"/>
      <c r="PHW742" s="263"/>
      <c r="PHX742" s="271"/>
      <c r="PHY742" s="271"/>
      <c r="PHZ742" s="271"/>
      <c r="PIA742" s="271"/>
      <c r="PIB742" s="271"/>
      <c r="PIC742" s="395"/>
      <c r="PID742" s="259"/>
      <c r="PIE742" s="259"/>
      <c r="PIF742" s="394"/>
      <c r="PIG742" s="394"/>
      <c r="PIH742" s="270"/>
      <c r="PII742" s="263"/>
      <c r="PIJ742" s="271"/>
      <c r="PIK742" s="271"/>
      <c r="PIL742" s="271"/>
      <c r="PIM742" s="271"/>
      <c r="PIN742" s="271"/>
      <c r="PIO742" s="395"/>
      <c r="PIP742" s="259"/>
      <c r="PIQ742" s="259"/>
      <c r="PIR742" s="394"/>
      <c r="PIS742" s="394"/>
      <c r="PIT742" s="270"/>
      <c r="PIU742" s="263"/>
      <c r="PIV742" s="271"/>
      <c r="PIW742" s="271"/>
      <c r="PIX742" s="271"/>
      <c r="PIY742" s="271"/>
      <c r="PIZ742" s="271"/>
      <c r="PJA742" s="395"/>
      <c r="PJB742" s="259"/>
      <c r="PJC742" s="259"/>
      <c r="PJD742" s="394"/>
      <c r="PJE742" s="394"/>
      <c r="PJF742" s="270"/>
      <c r="PJG742" s="263"/>
      <c r="PJH742" s="271"/>
      <c r="PJI742" s="271"/>
      <c r="PJJ742" s="271"/>
      <c r="PJK742" s="271"/>
      <c r="PJL742" s="271"/>
      <c r="PJM742" s="395"/>
      <c r="PJN742" s="259"/>
      <c r="PJO742" s="259"/>
      <c r="PJP742" s="394"/>
      <c r="PJQ742" s="394"/>
      <c r="PJR742" s="270"/>
      <c r="PJS742" s="263"/>
      <c r="PJT742" s="271"/>
      <c r="PJU742" s="271"/>
      <c r="PJV742" s="271"/>
      <c r="PJW742" s="271"/>
      <c r="PJX742" s="271"/>
      <c r="PJY742" s="395"/>
      <c r="PJZ742" s="259"/>
      <c r="PKA742" s="259"/>
      <c r="PKB742" s="394"/>
      <c r="PKC742" s="394"/>
      <c r="PKD742" s="270"/>
      <c r="PKE742" s="263"/>
      <c r="PKF742" s="271"/>
      <c r="PKG742" s="271"/>
      <c r="PKH742" s="271"/>
      <c r="PKI742" s="271"/>
      <c r="PKJ742" s="271"/>
      <c r="PKK742" s="395"/>
      <c r="PKL742" s="259"/>
      <c r="PKM742" s="259"/>
      <c r="PKN742" s="394"/>
      <c r="PKO742" s="394"/>
      <c r="PKP742" s="270"/>
      <c r="PKQ742" s="263"/>
      <c r="PKR742" s="271"/>
      <c r="PKS742" s="271"/>
      <c r="PKT742" s="271"/>
      <c r="PKU742" s="271"/>
      <c r="PKV742" s="271"/>
      <c r="PKW742" s="395"/>
      <c r="PKX742" s="259"/>
      <c r="PKY742" s="259"/>
      <c r="PKZ742" s="394"/>
      <c r="PLA742" s="394"/>
      <c r="PLB742" s="270"/>
      <c r="PLC742" s="263"/>
      <c r="PLD742" s="271"/>
      <c r="PLE742" s="271"/>
      <c r="PLF742" s="271"/>
      <c r="PLG742" s="271"/>
      <c r="PLH742" s="271"/>
      <c r="PLI742" s="395"/>
      <c r="PLJ742" s="259"/>
      <c r="PLK742" s="259"/>
      <c r="PLL742" s="394"/>
      <c r="PLM742" s="394"/>
      <c r="PLN742" s="270"/>
      <c r="PLO742" s="263"/>
      <c r="PLP742" s="271"/>
      <c r="PLQ742" s="271"/>
      <c r="PLR742" s="271"/>
      <c r="PLS742" s="271"/>
      <c r="PLT742" s="271"/>
      <c r="PLU742" s="395"/>
      <c r="PLV742" s="259"/>
      <c r="PLW742" s="259"/>
      <c r="PLX742" s="394"/>
      <c r="PLY742" s="394"/>
      <c r="PLZ742" s="270"/>
      <c r="PMA742" s="263"/>
      <c r="PMB742" s="271"/>
      <c r="PMC742" s="271"/>
      <c r="PMD742" s="271"/>
      <c r="PME742" s="271"/>
      <c r="PMF742" s="271"/>
      <c r="PMG742" s="395"/>
      <c r="PMH742" s="259"/>
      <c r="PMI742" s="259"/>
      <c r="PMJ742" s="394"/>
      <c r="PMK742" s="394"/>
      <c r="PML742" s="270"/>
      <c r="PMM742" s="263"/>
      <c r="PMN742" s="271"/>
      <c r="PMO742" s="271"/>
      <c r="PMP742" s="271"/>
      <c r="PMQ742" s="271"/>
      <c r="PMR742" s="271"/>
      <c r="PMS742" s="395"/>
      <c r="PMT742" s="259"/>
      <c r="PMU742" s="259"/>
      <c r="PMV742" s="394"/>
      <c r="PMW742" s="394"/>
      <c r="PMX742" s="270"/>
      <c r="PMY742" s="263"/>
      <c r="PMZ742" s="271"/>
      <c r="PNA742" s="271"/>
      <c r="PNB742" s="271"/>
      <c r="PNC742" s="271"/>
      <c r="PND742" s="271"/>
      <c r="PNE742" s="395"/>
      <c r="PNF742" s="259"/>
      <c r="PNG742" s="259"/>
      <c r="PNH742" s="394"/>
      <c r="PNI742" s="394"/>
      <c r="PNJ742" s="270"/>
      <c r="PNK742" s="263"/>
      <c r="PNL742" s="271"/>
      <c r="PNM742" s="271"/>
      <c r="PNN742" s="271"/>
      <c r="PNO742" s="271"/>
      <c r="PNP742" s="271"/>
      <c r="PNQ742" s="395"/>
      <c r="PNR742" s="259"/>
      <c r="PNS742" s="259"/>
      <c r="PNT742" s="394"/>
      <c r="PNU742" s="394"/>
      <c r="PNV742" s="270"/>
      <c r="PNW742" s="263"/>
      <c r="PNX742" s="271"/>
      <c r="PNY742" s="271"/>
      <c r="PNZ742" s="271"/>
      <c r="POA742" s="271"/>
      <c r="POB742" s="271"/>
      <c r="POC742" s="395"/>
      <c r="POD742" s="259"/>
      <c r="POE742" s="259"/>
      <c r="POF742" s="394"/>
      <c r="POG742" s="394"/>
      <c r="POH742" s="270"/>
      <c r="POI742" s="263"/>
      <c r="POJ742" s="271"/>
      <c r="POK742" s="271"/>
      <c r="POL742" s="271"/>
      <c r="POM742" s="271"/>
      <c r="PON742" s="271"/>
      <c r="POO742" s="395"/>
      <c r="POP742" s="259"/>
      <c r="POQ742" s="259"/>
      <c r="POR742" s="394"/>
      <c r="POS742" s="394"/>
      <c r="POT742" s="270"/>
      <c r="POU742" s="263"/>
      <c r="POV742" s="271"/>
      <c r="POW742" s="271"/>
      <c r="POX742" s="271"/>
      <c r="POY742" s="271"/>
      <c r="POZ742" s="271"/>
      <c r="PPA742" s="395"/>
      <c r="PPB742" s="259"/>
      <c r="PPC742" s="259"/>
      <c r="PPD742" s="394"/>
      <c r="PPE742" s="394"/>
      <c r="PPF742" s="270"/>
      <c r="PPG742" s="263"/>
      <c r="PPH742" s="271"/>
      <c r="PPI742" s="271"/>
      <c r="PPJ742" s="271"/>
      <c r="PPK742" s="271"/>
      <c r="PPL742" s="271"/>
      <c r="PPM742" s="395"/>
      <c r="PPN742" s="259"/>
      <c r="PPO742" s="259"/>
      <c r="PPP742" s="394"/>
      <c r="PPQ742" s="394"/>
      <c r="PPR742" s="270"/>
      <c r="PPS742" s="263"/>
      <c r="PPT742" s="271"/>
      <c r="PPU742" s="271"/>
      <c r="PPV742" s="271"/>
      <c r="PPW742" s="271"/>
      <c r="PPX742" s="271"/>
      <c r="PPY742" s="395"/>
      <c r="PPZ742" s="259"/>
      <c r="PQA742" s="259"/>
      <c r="PQB742" s="394"/>
      <c r="PQC742" s="394"/>
      <c r="PQD742" s="270"/>
      <c r="PQE742" s="263"/>
      <c r="PQF742" s="271"/>
      <c r="PQG742" s="271"/>
      <c r="PQH742" s="271"/>
      <c r="PQI742" s="271"/>
      <c r="PQJ742" s="271"/>
      <c r="PQK742" s="395"/>
      <c r="PQL742" s="259"/>
      <c r="PQM742" s="259"/>
      <c r="PQN742" s="394"/>
      <c r="PQO742" s="394"/>
      <c r="PQP742" s="270"/>
      <c r="PQQ742" s="263"/>
      <c r="PQR742" s="271"/>
      <c r="PQS742" s="271"/>
      <c r="PQT742" s="271"/>
      <c r="PQU742" s="271"/>
      <c r="PQV742" s="271"/>
      <c r="PQW742" s="395"/>
      <c r="PQX742" s="259"/>
      <c r="PQY742" s="259"/>
      <c r="PQZ742" s="394"/>
      <c r="PRA742" s="394"/>
      <c r="PRB742" s="270"/>
      <c r="PRC742" s="263"/>
      <c r="PRD742" s="271"/>
      <c r="PRE742" s="271"/>
      <c r="PRF742" s="271"/>
      <c r="PRG742" s="271"/>
      <c r="PRH742" s="271"/>
      <c r="PRI742" s="395"/>
      <c r="PRJ742" s="259"/>
      <c r="PRK742" s="259"/>
      <c r="PRL742" s="394"/>
      <c r="PRM742" s="394"/>
      <c r="PRN742" s="270"/>
      <c r="PRO742" s="263"/>
      <c r="PRP742" s="271"/>
      <c r="PRQ742" s="271"/>
      <c r="PRR742" s="271"/>
      <c r="PRS742" s="271"/>
      <c r="PRT742" s="271"/>
      <c r="PRU742" s="395"/>
      <c r="PRV742" s="259"/>
      <c r="PRW742" s="259"/>
      <c r="PRX742" s="394"/>
      <c r="PRY742" s="394"/>
      <c r="PRZ742" s="270"/>
      <c r="PSA742" s="263"/>
      <c r="PSB742" s="271"/>
      <c r="PSC742" s="271"/>
      <c r="PSD742" s="271"/>
      <c r="PSE742" s="271"/>
      <c r="PSF742" s="271"/>
      <c r="PSG742" s="395"/>
      <c r="PSH742" s="259"/>
      <c r="PSI742" s="259"/>
      <c r="PSJ742" s="394"/>
      <c r="PSK742" s="394"/>
      <c r="PSL742" s="270"/>
      <c r="PSM742" s="263"/>
      <c r="PSN742" s="271"/>
      <c r="PSO742" s="271"/>
      <c r="PSP742" s="271"/>
      <c r="PSQ742" s="271"/>
      <c r="PSR742" s="271"/>
      <c r="PSS742" s="395"/>
      <c r="PST742" s="259"/>
      <c r="PSU742" s="259"/>
      <c r="PSV742" s="394"/>
      <c r="PSW742" s="394"/>
      <c r="PSX742" s="270"/>
      <c r="PSY742" s="263"/>
      <c r="PSZ742" s="271"/>
      <c r="PTA742" s="271"/>
      <c r="PTB742" s="271"/>
      <c r="PTC742" s="271"/>
      <c r="PTD742" s="271"/>
      <c r="PTE742" s="395"/>
      <c r="PTF742" s="259"/>
      <c r="PTG742" s="259"/>
      <c r="PTH742" s="394"/>
      <c r="PTI742" s="394"/>
      <c r="PTJ742" s="270"/>
      <c r="PTK742" s="263"/>
      <c r="PTL742" s="271"/>
      <c r="PTM742" s="271"/>
      <c r="PTN742" s="271"/>
      <c r="PTO742" s="271"/>
      <c r="PTP742" s="271"/>
      <c r="PTQ742" s="395"/>
      <c r="PTR742" s="259"/>
      <c r="PTS742" s="259"/>
      <c r="PTT742" s="394"/>
      <c r="PTU742" s="394"/>
      <c r="PTV742" s="270"/>
      <c r="PTW742" s="263"/>
      <c r="PTX742" s="271"/>
      <c r="PTY742" s="271"/>
      <c r="PTZ742" s="271"/>
      <c r="PUA742" s="271"/>
      <c r="PUB742" s="271"/>
      <c r="PUC742" s="395"/>
      <c r="PUD742" s="259"/>
      <c r="PUE742" s="259"/>
      <c r="PUF742" s="394"/>
      <c r="PUG742" s="394"/>
      <c r="PUH742" s="270"/>
      <c r="PUI742" s="263"/>
      <c r="PUJ742" s="271"/>
      <c r="PUK742" s="271"/>
      <c r="PUL742" s="271"/>
      <c r="PUM742" s="271"/>
      <c r="PUN742" s="271"/>
      <c r="PUO742" s="395"/>
      <c r="PUP742" s="259"/>
      <c r="PUQ742" s="259"/>
      <c r="PUR742" s="394"/>
      <c r="PUS742" s="394"/>
      <c r="PUT742" s="270"/>
      <c r="PUU742" s="263"/>
      <c r="PUV742" s="271"/>
      <c r="PUW742" s="271"/>
      <c r="PUX742" s="271"/>
      <c r="PUY742" s="271"/>
      <c r="PUZ742" s="271"/>
      <c r="PVA742" s="395"/>
      <c r="PVB742" s="259"/>
      <c r="PVC742" s="259"/>
      <c r="PVD742" s="394"/>
      <c r="PVE742" s="394"/>
      <c r="PVF742" s="270"/>
      <c r="PVG742" s="263"/>
      <c r="PVH742" s="271"/>
      <c r="PVI742" s="271"/>
      <c r="PVJ742" s="271"/>
      <c r="PVK742" s="271"/>
      <c r="PVL742" s="271"/>
      <c r="PVM742" s="395"/>
      <c r="PVN742" s="259"/>
      <c r="PVO742" s="259"/>
      <c r="PVP742" s="394"/>
      <c r="PVQ742" s="394"/>
      <c r="PVR742" s="270"/>
      <c r="PVS742" s="263"/>
      <c r="PVT742" s="271"/>
      <c r="PVU742" s="271"/>
      <c r="PVV742" s="271"/>
      <c r="PVW742" s="271"/>
      <c r="PVX742" s="271"/>
      <c r="PVY742" s="395"/>
      <c r="PVZ742" s="259"/>
      <c r="PWA742" s="259"/>
      <c r="PWB742" s="394"/>
      <c r="PWC742" s="394"/>
      <c r="PWD742" s="270"/>
      <c r="PWE742" s="263"/>
      <c r="PWF742" s="271"/>
      <c r="PWG742" s="271"/>
      <c r="PWH742" s="271"/>
      <c r="PWI742" s="271"/>
      <c r="PWJ742" s="271"/>
      <c r="PWK742" s="395"/>
      <c r="PWL742" s="259"/>
      <c r="PWM742" s="259"/>
      <c r="PWN742" s="394"/>
      <c r="PWO742" s="394"/>
      <c r="PWP742" s="270"/>
      <c r="PWQ742" s="263"/>
      <c r="PWR742" s="271"/>
      <c r="PWS742" s="271"/>
      <c r="PWT742" s="271"/>
      <c r="PWU742" s="271"/>
      <c r="PWV742" s="271"/>
      <c r="PWW742" s="395"/>
      <c r="PWX742" s="259"/>
      <c r="PWY742" s="259"/>
      <c r="PWZ742" s="394"/>
      <c r="PXA742" s="394"/>
      <c r="PXB742" s="270"/>
      <c r="PXC742" s="263"/>
      <c r="PXD742" s="271"/>
      <c r="PXE742" s="271"/>
      <c r="PXF742" s="271"/>
      <c r="PXG742" s="271"/>
      <c r="PXH742" s="271"/>
      <c r="PXI742" s="395"/>
      <c r="PXJ742" s="259"/>
      <c r="PXK742" s="259"/>
      <c r="PXL742" s="394"/>
      <c r="PXM742" s="394"/>
      <c r="PXN742" s="270"/>
      <c r="PXO742" s="263"/>
      <c r="PXP742" s="271"/>
      <c r="PXQ742" s="271"/>
      <c r="PXR742" s="271"/>
      <c r="PXS742" s="271"/>
      <c r="PXT742" s="271"/>
      <c r="PXU742" s="395"/>
      <c r="PXV742" s="259"/>
      <c r="PXW742" s="259"/>
      <c r="PXX742" s="394"/>
      <c r="PXY742" s="394"/>
      <c r="PXZ742" s="270"/>
      <c r="PYA742" s="263"/>
      <c r="PYB742" s="271"/>
      <c r="PYC742" s="271"/>
      <c r="PYD742" s="271"/>
      <c r="PYE742" s="271"/>
      <c r="PYF742" s="271"/>
      <c r="PYG742" s="395"/>
      <c r="PYH742" s="259"/>
      <c r="PYI742" s="259"/>
      <c r="PYJ742" s="394"/>
      <c r="PYK742" s="394"/>
      <c r="PYL742" s="270"/>
      <c r="PYM742" s="263"/>
      <c r="PYN742" s="271"/>
      <c r="PYO742" s="271"/>
      <c r="PYP742" s="271"/>
      <c r="PYQ742" s="271"/>
      <c r="PYR742" s="271"/>
      <c r="PYS742" s="395"/>
      <c r="PYT742" s="259"/>
      <c r="PYU742" s="259"/>
      <c r="PYV742" s="394"/>
      <c r="PYW742" s="394"/>
      <c r="PYX742" s="270"/>
      <c r="PYY742" s="263"/>
      <c r="PYZ742" s="271"/>
      <c r="PZA742" s="271"/>
      <c r="PZB742" s="271"/>
      <c r="PZC742" s="271"/>
      <c r="PZD742" s="271"/>
      <c r="PZE742" s="395"/>
      <c r="PZF742" s="259"/>
      <c r="PZG742" s="259"/>
      <c r="PZH742" s="394"/>
      <c r="PZI742" s="394"/>
      <c r="PZJ742" s="270"/>
      <c r="PZK742" s="263"/>
      <c r="PZL742" s="271"/>
      <c r="PZM742" s="271"/>
      <c r="PZN742" s="271"/>
      <c r="PZO742" s="271"/>
      <c r="PZP742" s="271"/>
      <c r="PZQ742" s="395"/>
      <c r="PZR742" s="259"/>
      <c r="PZS742" s="259"/>
      <c r="PZT742" s="394"/>
      <c r="PZU742" s="394"/>
      <c r="PZV742" s="270"/>
      <c r="PZW742" s="263"/>
      <c r="PZX742" s="271"/>
      <c r="PZY742" s="271"/>
      <c r="PZZ742" s="271"/>
      <c r="QAA742" s="271"/>
      <c r="QAB742" s="271"/>
      <c r="QAC742" s="395"/>
      <c r="QAD742" s="259"/>
      <c r="QAE742" s="259"/>
      <c r="QAF742" s="394"/>
      <c r="QAG742" s="394"/>
      <c r="QAH742" s="270"/>
      <c r="QAI742" s="263"/>
      <c r="QAJ742" s="271"/>
      <c r="QAK742" s="271"/>
      <c r="QAL742" s="271"/>
      <c r="QAM742" s="271"/>
      <c r="QAN742" s="271"/>
      <c r="QAO742" s="395"/>
      <c r="QAP742" s="259"/>
      <c r="QAQ742" s="259"/>
      <c r="QAR742" s="394"/>
      <c r="QAS742" s="394"/>
      <c r="QAT742" s="270"/>
      <c r="QAU742" s="263"/>
      <c r="QAV742" s="271"/>
      <c r="QAW742" s="271"/>
      <c r="QAX742" s="271"/>
      <c r="QAY742" s="271"/>
      <c r="QAZ742" s="271"/>
      <c r="QBA742" s="395"/>
      <c r="QBB742" s="259"/>
      <c r="QBC742" s="259"/>
      <c r="QBD742" s="394"/>
      <c r="QBE742" s="394"/>
      <c r="QBF742" s="270"/>
      <c r="QBG742" s="263"/>
      <c r="QBH742" s="271"/>
      <c r="QBI742" s="271"/>
      <c r="QBJ742" s="271"/>
      <c r="QBK742" s="271"/>
      <c r="QBL742" s="271"/>
      <c r="QBM742" s="395"/>
      <c r="QBN742" s="259"/>
      <c r="QBO742" s="259"/>
      <c r="QBP742" s="394"/>
      <c r="QBQ742" s="394"/>
      <c r="QBR742" s="270"/>
      <c r="QBS742" s="263"/>
      <c r="QBT742" s="271"/>
      <c r="QBU742" s="271"/>
      <c r="QBV742" s="271"/>
      <c r="QBW742" s="271"/>
      <c r="QBX742" s="271"/>
      <c r="QBY742" s="395"/>
      <c r="QBZ742" s="259"/>
      <c r="QCA742" s="259"/>
      <c r="QCB742" s="394"/>
      <c r="QCC742" s="394"/>
      <c r="QCD742" s="270"/>
      <c r="QCE742" s="263"/>
      <c r="QCF742" s="271"/>
      <c r="QCG742" s="271"/>
      <c r="QCH742" s="271"/>
      <c r="QCI742" s="271"/>
      <c r="QCJ742" s="271"/>
      <c r="QCK742" s="395"/>
      <c r="QCL742" s="259"/>
      <c r="QCM742" s="259"/>
      <c r="QCN742" s="394"/>
      <c r="QCO742" s="394"/>
      <c r="QCP742" s="270"/>
      <c r="QCQ742" s="263"/>
      <c r="QCR742" s="271"/>
      <c r="QCS742" s="271"/>
      <c r="QCT742" s="271"/>
      <c r="QCU742" s="271"/>
      <c r="QCV742" s="271"/>
      <c r="QCW742" s="395"/>
      <c r="QCX742" s="259"/>
      <c r="QCY742" s="259"/>
      <c r="QCZ742" s="394"/>
      <c r="QDA742" s="394"/>
      <c r="QDB742" s="270"/>
      <c r="QDC742" s="263"/>
      <c r="QDD742" s="271"/>
      <c r="QDE742" s="271"/>
      <c r="QDF742" s="271"/>
      <c r="QDG742" s="271"/>
      <c r="QDH742" s="271"/>
      <c r="QDI742" s="395"/>
      <c r="QDJ742" s="259"/>
      <c r="QDK742" s="259"/>
      <c r="QDL742" s="394"/>
      <c r="QDM742" s="394"/>
      <c r="QDN742" s="270"/>
      <c r="QDO742" s="263"/>
      <c r="QDP742" s="271"/>
      <c r="QDQ742" s="271"/>
      <c r="QDR742" s="271"/>
      <c r="QDS742" s="271"/>
      <c r="QDT742" s="271"/>
      <c r="QDU742" s="395"/>
      <c r="QDV742" s="259"/>
      <c r="QDW742" s="259"/>
      <c r="QDX742" s="394"/>
      <c r="QDY742" s="394"/>
      <c r="QDZ742" s="270"/>
      <c r="QEA742" s="263"/>
      <c r="QEB742" s="271"/>
      <c r="QEC742" s="271"/>
      <c r="QED742" s="271"/>
      <c r="QEE742" s="271"/>
      <c r="QEF742" s="271"/>
      <c r="QEG742" s="395"/>
      <c r="QEH742" s="259"/>
      <c r="QEI742" s="259"/>
      <c r="QEJ742" s="394"/>
      <c r="QEK742" s="394"/>
      <c r="QEL742" s="270"/>
      <c r="QEM742" s="263"/>
      <c r="QEN742" s="271"/>
      <c r="QEO742" s="271"/>
      <c r="QEP742" s="271"/>
      <c r="QEQ742" s="271"/>
      <c r="QER742" s="271"/>
      <c r="QES742" s="395"/>
      <c r="QET742" s="259"/>
      <c r="QEU742" s="259"/>
      <c r="QEV742" s="394"/>
      <c r="QEW742" s="394"/>
      <c r="QEX742" s="270"/>
      <c r="QEY742" s="263"/>
      <c r="QEZ742" s="271"/>
      <c r="QFA742" s="271"/>
      <c r="QFB742" s="271"/>
      <c r="QFC742" s="271"/>
      <c r="QFD742" s="271"/>
      <c r="QFE742" s="395"/>
      <c r="QFF742" s="259"/>
      <c r="QFG742" s="259"/>
      <c r="QFH742" s="394"/>
      <c r="QFI742" s="394"/>
      <c r="QFJ742" s="270"/>
      <c r="QFK742" s="263"/>
      <c r="QFL742" s="271"/>
      <c r="QFM742" s="271"/>
      <c r="QFN742" s="271"/>
      <c r="QFO742" s="271"/>
      <c r="QFP742" s="271"/>
      <c r="QFQ742" s="395"/>
      <c r="QFR742" s="259"/>
      <c r="QFS742" s="259"/>
      <c r="QFT742" s="394"/>
      <c r="QFU742" s="394"/>
      <c r="QFV742" s="270"/>
      <c r="QFW742" s="263"/>
      <c r="QFX742" s="271"/>
      <c r="QFY742" s="271"/>
      <c r="QFZ742" s="271"/>
      <c r="QGA742" s="271"/>
      <c r="QGB742" s="271"/>
      <c r="QGC742" s="395"/>
      <c r="QGD742" s="259"/>
      <c r="QGE742" s="259"/>
      <c r="QGF742" s="394"/>
      <c r="QGG742" s="394"/>
      <c r="QGH742" s="270"/>
      <c r="QGI742" s="263"/>
      <c r="QGJ742" s="271"/>
      <c r="QGK742" s="271"/>
      <c r="QGL742" s="271"/>
      <c r="QGM742" s="271"/>
      <c r="QGN742" s="271"/>
      <c r="QGO742" s="395"/>
      <c r="QGP742" s="259"/>
      <c r="QGQ742" s="259"/>
      <c r="QGR742" s="394"/>
      <c r="QGS742" s="394"/>
      <c r="QGT742" s="270"/>
      <c r="QGU742" s="263"/>
      <c r="QGV742" s="271"/>
      <c r="QGW742" s="271"/>
      <c r="QGX742" s="271"/>
      <c r="QGY742" s="271"/>
      <c r="QGZ742" s="271"/>
      <c r="QHA742" s="395"/>
      <c r="QHB742" s="259"/>
      <c r="QHC742" s="259"/>
      <c r="QHD742" s="394"/>
      <c r="QHE742" s="394"/>
      <c r="QHF742" s="270"/>
      <c r="QHG742" s="263"/>
      <c r="QHH742" s="271"/>
      <c r="QHI742" s="271"/>
      <c r="QHJ742" s="271"/>
      <c r="QHK742" s="271"/>
      <c r="QHL742" s="271"/>
      <c r="QHM742" s="395"/>
      <c r="QHN742" s="259"/>
      <c r="QHO742" s="259"/>
      <c r="QHP742" s="394"/>
      <c r="QHQ742" s="394"/>
      <c r="QHR742" s="270"/>
      <c r="QHS742" s="263"/>
      <c r="QHT742" s="271"/>
      <c r="QHU742" s="271"/>
      <c r="QHV742" s="271"/>
      <c r="QHW742" s="271"/>
      <c r="QHX742" s="271"/>
      <c r="QHY742" s="395"/>
      <c r="QHZ742" s="259"/>
      <c r="QIA742" s="259"/>
      <c r="QIB742" s="394"/>
      <c r="QIC742" s="394"/>
      <c r="QID742" s="270"/>
      <c r="QIE742" s="263"/>
      <c r="QIF742" s="271"/>
      <c r="QIG742" s="271"/>
      <c r="QIH742" s="271"/>
      <c r="QII742" s="271"/>
      <c r="QIJ742" s="271"/>
      <c r="QIK742" s="395"/>
      <c r="QIL742" s="259"/>
      <c r="QIM742" s="259"/>
      <c r="QIN742" s="394"/>
      <c r="QIO742" s="394"/>
      <c r="QIP742" s="270"/>
      <c r="QIQ742" s="263"/>
      <c r="QIR742" s="271"/>
      <c r="QIS742" s="271"/>
      <c r="QIT742" s="271"/>
      <c r="QIU742" s="271"/>
      <c r="QIV742" s="271"/>
      <c r="QIW742" s="395"/>
      <c r="QIX742" s="259"/>
      <c r="QIY742" s="259"/>
      <c r="QIZ742" s="394"/>
      <c r="QJA742" s="394"/>
      <c r="QJB742" s="270"/>
      <c r="QJC742" s="263"/>
      <c r="QJD742" s="271"/>
      <c r="QJE742" s="271"/>
      <c r="QJF742" s="271"/>
      <c r="QJG742" s="271"/>
      <c r="QJH742" s="271"/>
      <c r="QJI742" s="395"/>
      <c r="QJJ742" s="259"/>
      <c r="QJK742" s="259"/>
      <c r="QJL742" s="394"/>
      <c r="QJM742" s="394"/>
      <c r="QJN742" s="270"/>
      <c r="QJO742" s="263"/>
      <c r="QJP742" s="271"/>
      <c r="QJQ742" s="271"/>
      <c r="QJR742" s="271"/>
      <c r="QJS742" s="271"/>
      <c r="QJT742" s="271"/>
      <c r="QJU742" s="395"/>
      <c r="QJV742" s="259"/>
      <c r="QJW742" s="259"/>
      <c r="QJX742" s="394"/>
      <c r="QJY742" s="394"/>
      <c r="QJZ742" s="270"/>
      <c r="QKA742" s="263"/>
      <c r="QKB742" s="271"/>
      <c r="QKC742" s="271"/>
      <c r="QKD742" s="271"/>
      <c r="QKE742" s="271"/>
      <c r="QKF742" s="271"/>
      <c r="QKG742" s="395"/>
      <c r="QKH742" s="259"/>
      <c r="QKI742" s="259"/>
      <c r="QKJ742" s="394"/>
      <c r="QKK742" s="394"/>
      <c r="QKL742" s="270"/>
      <c r="QKM742" s="263"/>
      <c r="QKN742" s="271"/>
      <c r="QKO742" s="271"/>
      <c r="QKP742" s="271"/>
      <c r="QKQ742" s="271"/>
      <c r="QKR742" s="271"/>
      <c r="QKS742" s="395"/>
      <c r="QKT742" s="259"/>
      <c r="QKU742" s="259"/>
      <c r="QKV742" s="394"/>
      <c r="QKW742" s="394"/>
      <c r="QKX742" s="270"/>
      <c r="QKY742" s="263"/>
      <c r="QKZ742" s="271"/>
      <c r="QLA742" s="271"/>
      <c r="QLB742" s="271"/>
      <c r="QLC742" s="271"/>
      <c r="QLD742" s="271"/>
      <c r="QLE742" s="395"/>
      <c r="QLF742" s="259"/>
      <c r="QLG742" s="259"/>
      <c r="QLH742" s="394"/>
      <c r="QLI742" s="394"/>
      <c r="QLJ742" s="270"/>
      <c r="QLK742" s="263"/>
      <c r="QLL742" s="271"/>
      <c r="QLM742" s="271"/>
      <c r="QLN742" s="271"/>
      <c r="QLO742" s="271"/>
      <c r="QLP742" s="271"/>
      <c r="QLQ742" s="395"/>
      <c r="QLR742" s="259"/>
      <c r="QLS742" s="259"/>
      <c r="QLT742" s="394"/>
      <c r="QLU742" s="394"/>
      <c r="QLV742" s="270"/>
      <c r="QLW742" s="263"/>
      <c r="QLX742" s="271"/>
      <c r="QLY742" s="271"/>
      <c r="QLZ742" s="271"/>
      <c r="QMA742" s="271"/>
      <c r="QMB742" s="271"/>
      <c r="QMC742" s="395"/>
      <c r="QMD742" s="259"/>
      <c r="QME742" s="259"/>
      <c r="QMF742" s="394"/>
      <c r="QMG742" s="394"/>
      <c r="QMH742" s="270"/>
      <c r="QMI742" s="263"/>
      <c r="QMJ742" s="271"/>
      <c r="QMK742" s="271"/>
      <c r="QML742" s="271"/>
      <c r="QMM742" s="271"/>
      <c r="QMN742" s="271"/>
      <c r="QMO742" s="395"/>
      <c r="QMP742" s="259"/>
      <c r="QMQ742" s="259"/>
      <c r="QMR742" s="394"/>
      <c r="QMS742" s="394"/>
      <c r="QMT742" s="270"/>
      <c r="QMU742" s="263"/>
      <c r="QMV742" s="271"/>
      <c r="QMW742" s="271"/>
      <c r="QMX742" s="271"/>
      <c r="QMY742" s="271"/>
      <c r="QMZ742" s="271"/>
      <c r="QNA742" s="395"/>
      <c r="QNB742" s="259"/>
      <c r="QNC742" s="259"/>
      <c r="QND742" s="394"/>
      <c r="QNE742" s="394"/>
      <c r="QNF742" s="270"/>
      <c r="QNG742" s="263"/>
      <c r="QNH742" s="271"/>
      <c r="QNI742" s="271"/>
      <c r="QNJ742" s="271"/>
      <c r="QNK742" s="271"/>
      <c r="QNL742" s="271"/>
      <c r="QNM742" s="395"/>
      <c r="QNN742" s="259"/>
      <c r="QNO742" s="259"/>
      <c r="QNP742" s="394"/>
      <c r="QNQ742" s="394"/>
      <c r="QNR742" s="270"/>
      <c r="QNS742" s="263"/>
      <c r="QNT742" s="271"/>
      <c r="QNU742" s="271"/>
      <c r="QNV742" s="271"/>
      <c r="QNW742" s="271"/>
      <c r="QNX742" s="271"/>
      <c r="QNY742" s="395"/>
      <c r="QNZ742" s="259"/>
      <c r="QOA742" s="259"/>
      <c r="QOB742" s="394"/>
      <c r="QOC742" s="394"/>
      <c r="QOD742" s="270"/>
      <c r="QOE742" s="263"/>
      <c r="QOF742" s="271"/>
      <c r="QOG742" s="271"/>
      <c r="QOH742" s="271"/>
      <c r="QOI742" s="271"/>
      <c r="QOJ742" s="271"/>
      <c r="QOK742" s="395"/>
      <c r="QOL742" s="259"/>
      <c r="QOM742" s="259"/>
      <c r="QON742" s="394"/>
      <c r="QOO742" s="394"/>
      <c r="QOP742" s="270"/>
      <c r="QOQ742" s="263"/>
      <c r="QOR742" s="271"/>
      <c r="QOS742" s="271"/>
      <c r="QOT742" s="271"/>
      <c r="QOU742" s="271"/>
      <c r="QOV742" s="271"/>
      <c r="QOW742" s="395"/>
      <c r="QOX742" s="259"/>
      <c r="QOY742" s="259"/>
      <c r="QOZ742" s="394"/>
      <c r="QPA742" s="394"/>
      <c r="QPB742" s="270"/>
      <c r="QPC742" s="263"/>
      <c r="QPD742" s="271"/>
      <c r="QPE742" s="271"/>
      <c r="QPF742" s="271"/>
      <c r="QPG742" s="271"/>
      <c r="QPH742" s="271"/>
      <c r="QPI742" s="395"/>
      <c r="QPJ742" s="259"/>
      <c r="QPK742" s="259"/>
      <c r="QPL742" s="394"/>
      <c r="QPM742" s="394"/>
      <c r="QPN742" s="270"/>
      <c r="QPO742" s="263"/>
      <c r="QPP742" s="271"/>
      <c r="QPQ742" s="271"/>
      <c r="QPR742" s="271"/>
      <c r="QPS742" s="271"/>
      <c r="QPT742" s="271"/>
      <c r="QPU742" s="395"/>
      <c r="QPV742" s="259"/>
      <c r="QPW742" s="259"/>
      <c r="QPX742" s="394"/>
      <c r="QPY742" s="394"/>
      <c r="QPZ742" s="270"/>
      <c r="QQA742" s="263"/>
      <c r="QQB742" s="271"/>
      <c r="QQC742" s="271"/>
      <c r="QQD742" s="271"/>
      <c r="QQE742" s="271"/>
      <c r="QQF742" s="271"/>
      <c r="QQG742" s="395"/>
      <c r="QQH742" s="259"/>
      <c r="QQI742" s="259"/>
      <c r="QQJ742" s="394"/>
      <c r="QQK742" s="394"/>
      <c r="QQL742" s="270"/>
      <c r="QQM742" s="263"/>
      <c r="QQN742" s="271"/>
      <c r="QQO742" s="271"/>
      <c r="QQP742" s="271"/>
      <c r="QQQ742" s="271"/>
      <c r="QQR742" s="271"/>
      <c r="QQS742" s="395"/>
      <c r="QQT742" s="259"/>
      <c r="QQU742" s="259"/>
      <c r="QQV742" s="394"/>
      <c r="QQW742" s="394"/>
      <c r="QQX742" s="270"/>
      <c r="QQY742" s="263"/>
      <c r="QQZ742" s="271"/>
      <c r="QRA742" s="271"/>
      <c r="QRB742" s="271"/>
      <c r="QRC742" s="271"/>
      <c r="QRD742" s="271"/>
      <c r="QRE742" s="395"/>
      <c r="QRF742" s="259"/>
      <c r="QRG742" s="259"/>
      <c r="QRH742" s="394"/>
      <c r="QRI742" s="394"/>
      <c r="QRJ742" s="270"/>
      <c r="QRK742" s="263"/>
      <c r="QRL742" s="271"/>
      <c r="QRM742" s="271"/>
      <c r="QRN742" s="271"/>
      <c r="QRO742" s="271"/>
      <c r="QRP742" s="271"/>
      <c r="QRQ742" s="395"/>
      <c r="QRR742" s="259"/>
      <c r="QRS742" s="259"/>
      <c r="QRT742" s="394"/>
      <c r="QRU742" s="394"/>
      <c r="QRV742" s="270"/>
      <c r="QRW742" s="263"/>
      <c r="QRX742" s="271"/>
      <c r="QRY742" s="271"/>
      <c r="QRZ742" s="271"/>
      <c r="QSA742" s="271"/>
      <c r="QSB742" s="271"/>
      <c r="QSC742" s="395"/>
      <c r="QSD742" s="259"/>
      <c r="QSE742" s="259"/>
      <c r="QSF742" s="394"/>
      <c r="QSG742" s="394"/>
      <c r="QSH742" s="270"/>
      <c r="QSI742" s="263"/>
      <c r="QSJ742" s="271"/>
      <c r="QSK742" s="271"/>
      <c r="QSL742" s="271"/>
      <c r="QSM742" s="271"/>
      <c r="QSN742" s="271"/>
      <c r="QSO742" s="395"/>
      <c r="QSP742" s="259"/>
      <c r="QSQ742" s="259"/>
      <c r="QSR742" s="394"/>
      <c r="QSS742" s="394"/>
      <c r="QST742" s="270"/>
      <c r="QSU742" s="263"/>
      <c r="QSV742" s="271"/>
      <c r="QSW742" s="271"/>
      <c r="QSX742" s="271"/>
      <c r="QSY742" s="271"/>
      <c r="QSZ742" s="271"/>
      <c r="QTA742" s="395"/>
      <c r="QTB742" s="259"/>
      <c r="QTC742" s="259"/>
      <c r="QTD742" s="394"/>
      <c r="QTE742" s="394"/>
      <c r="QTF742" s="270"/>
      <c r="QTG742" s="263"/>
      <c r="QTH742" s="271"/>
      <c r="QTI742" s="271"/>
      <c r="QTJ742" s="271"/>
      <c r="QTK742" s="271"/>
      <c r="QTL742" s="271"/>
      <c r="QTM742" s="395"/>
      <c r="QTN742" s="259"/>
      <c r="QTO742" s="259"/>
      <c r="QTP742" s="394"/>
      <c r="QTQ742" s="394"/>
      <c r="QTR742" s="270"/>
      <c r="QTS742" s="263"/>
      <c r="QTT742" s="271"/>
      <c r="QTU742" s="271"/>
      <c r="QTV742" s="271"/>
      <c r="QTW742" s="271"/>
      <c r="QTX742" s="271"/>
      <c r="QTY742" s="395"/>
      <c r="QTZ742" s="259"/>
      <c r="QUA742" s="259"/>
      <c r="QUB742" s="394"/>
      <c r="QUC742" s="394"/>
      <c r="QUD742" s="270"/>
      <c r="QUE742" s="263"/>
      <c r="QUF742" s="271"/>
      <c r="QUG742" s="271"/>
      <c r="QUH742" s="271"/>
      <c r="QUI742" s="271"/>
      <c r="QUJ742" s="271"/>
      <c r="QUK742" s="395"/>
      <c r="QUL742" s="259"/>
      <c r="QUM742" s="259"/>
      <c r="QUN742" s="394"/>
      <c r="QUO742" s="394"/>
      <c r="QUP742" s="270"/>
      <c r="QUQ742" s="263"/>
      <c r="QUR742" s="271"/>
      <c r="QUS742" s="271"/>
      <c r="QUT742" s="271"/>
      <c r="QUU742" s="271"/>
      <c r="QUV742" s="271"/>
      <c r="QUW742" s="395"/>
      <c r="QUX742" s="259"/>
      <c r="QUY742" s="259"/>
      <c r="QUZ742" s="394"/>
      <c r="QVA742" s="394"/>
      <c r="QVB742" s="270"/>
      <c r="QVC742" s="263"/>
      <c r="QVD742" s="271"/>
      <c r="QVE742" s="271"/>
      <c r="QVF742" s="271"/>
      <c r="QVG742" s="271"/>
      <c r="QVH742" s="271"/>
      <c r="QVI742" s="395"/>
      <c r="QVJ742" s="259"/>
      <c r="QVK742" s="259"/>
      <c r="QVL742" s="394"/>
      <c r="QVM742" s="394"/>
      <c r="QVN742" s="270"/>
      <c r="QVO742" s="263"/>
      <c r="QVP742" s="271"/>
      <c r="QVQ742" s="271"/>
      <c r="QVR742" s="271"/>
      <c r="QVS742" s="271"/>
      <c r="QVT742" s="271"/>
      <c r="QVU742" s="395"/>
      <c r="QVV742" s="259"/>
      <c r="QVW742" s="259"/>
      <c r="QVX742" s="394"/>
      <c r="QVY742" s="394"/>
      <c r="QVZ742" s="270"/>
      <c r="QWA742" s="263"/>
      <c r="QWB742" s="271"/>
      <c r="QWC742" s="271"/>
      <c r="QWD742" s="271"/>
      <c r="QWE742" s="271"/>
      <c r="QWF742" s="271"/>
      <c r="QWG742" s="395"/>
      <c r="QWH742" s="259"/>
      <c r="QWI742" s="259"/>
      <c r="QWJ742" s="394"/>
      <c r="QWK742" s="394"/>
      <c r="QWL742" s="270"/>
      <c r="QWM742" s="263"/>
      <c r="QWN742" s="271"/>
      <c r="QWO742" s="271"/>
      <c r="QWP742" s="271"/>
      <c r="QWQ742" s="271"/>
      <c r="QWR742" s="271"/>
      <c r="QWS742" s="395"/>
      <c r="QWT742" s="259"/>
      <c r="QWU742" s="259"/>
      <c r="QWV742" s="394"/>
      <c r="QWW742" s="394"/>
      <c r="QWX742" s="270"/>
      <c r="QWY742" s="263"/>
      <c r="QWZ742" s="271"/>
      <c r="QXA742" s="271"/>
      <c r="QXB742" s="271"/>
      <c r="QXC742" s="271"/>
      <c r="QXD742" s="271"/>
      <c r="QXE742" s="395"/>
      <c r="QXF742" s="259"/>
      <c r="QXG742" s="259"/>
      <c r="QXH742" s="394"/>
      <c r="QXI742" s="394"/>
      <c r="QXJ742" s="270"/>
      <c r="QXK742" s="263"/>
      <c r="QXL742" s="271"/>
      <c r="QXM742" s="271"/>
      <c r="QXN742" s="271"/>
      <c r="QXO742" s="271"/>
      <c r="QXP742" s="271"/>
      <c r="QXQ742" s="395"/>
      <c r="QXR742" s="259"/>
      <c r="QXS742" s="259"/>
      <c r="QXT742" s="394"/>
      <c r="QXU742" s="394"/>
      <c r="QXV742" s="270"/>
      <c r="QXW742" s="263"/>
      <c r="QXX742" s="271"/>
      <c r="QXY742" s="271"/>
      <c r="QXZ742" s="271"/>
      <c r="QYA742" s="271"/>
      <c r="QYB742" s="271"/>
      <c r="QYC742" s="395"/>
      <c r="QYD742" s="259"/>
      <c r="QYE742" s="259"/>
      <c r="QYF742" s="394"/>
      <c r="QYG742" s="394"/>
      <c r="QYH742" s="270"/>
      <c r="QYI742" s="263"/>
      <c r="QYJ742" s="271"/>
      <c r="QYK742" s="271"/>
      <c r="QYL742" s="271"/>
      <c r="QYM742" s="271"/>
      <c r="QYN742" s="271"/>
      <c r="QYO742" s="395"/>
      <c r="QYP742" s="259"/>
      <c r="QYQ742" s="259"/>
      <c r="QYR742" s="394"/>
      <c r="QYS742" s="394"/>
      <c r="QYT742" s="270"/>
      <c r="QYU742" s="263"/>
      <c r="QYV742" s="271"/>
      <c r="QYW742" s="271"/>
      <c r="QYX742" s="271"/>
      <c r="QYY742" s="271"/>
      <c r="QYZ742" s="271"/>
      <c r="QZA742" s="395"/>
      <c r="QZB742" s="259"/>
      <c r="QZC742" s="259"/>
      <c r="QZD742" s="394"/>
      <c r="QZE742" s="394"/>
      <c r="QZF742" s="270"/>
      <c r="QZG742" s="263"/>
      <c r="QZH742" s="271"/>
      <c r="QZI742" s="271"/>
      <c r="QZJ742" s="271"/>
      <c r="QZK742" s="271"/>
      <c r="QZL742" s="271"/>
      <c r="QZM742" s="395"/>
      <c r="QZN742" s="259"/>
      <c r="QZO742" s="259"/>
      <c r="QZP742" s="394"/>
      <c r="QZQ742" s="394"/>
      <c r="QZR742" s="270"/>
      <c r="QZS742" s="263"/>
      <c r="QZT742" s="271"/>
      <c r="QZU742" s="271"/>
      <c r="QZV742" s="271"/>
      <c r="QZW742" s="271"/>
      <c r="QZX742" s="271"/>
      <c r="QZY742" s="395"/>
      <c r="QZZ742" s="259"/>
      <c r="RAA742" s="259"/>
      <c r="RAB742" s="394"/>
      <c r="RAC742" s="394"/>
      <c r="RAD742" s="270"/>
      <c r="RAE742" s="263"/>
      <c r="RAF742" s="271"/>
      <c r="RAG742" s="271"/>
      <c r="RAH742" s="271"/>
      <c r="RAI742" s="271"/>
      <c r="RAJ742" s="271"/>
      <c r="RAK742" s="395"/>
      <c r="RAL742" s="259"/>
      <c r="RAM742" s="259"/>
      <c r="RAN742" s="394"/>
      <c r="RAO742" s="394"/>
      <c r="RAP742" s="270"/>
      <c r="RAQ742" s="263"/>
      <c r="RAR742" s="271"/>
      <c r="RAS742" s="271"/>
      <c r="RAT742" s="271"/>
      <c r="RAU742" s="271"/>
      <c r="RAV742" s="271"/>
      <c r="RAW742" s="395"/>
      <c r="RAX742" s="259"/>
      <c r="RAY742" s="259"/>
      <c r="RAZ742" s="394"/>
      <c r="RBA742" s="394"/>
      <c r="RBB742" s="270"/>
      <c r="RBC742" s="263"/>
      <c r="RBD742" s="271"/>
      <c r="RBE742" s="271"/>
      <c r="RBF742" s="271"/>
      <c r="RBG742" s="271"/>
      <c r="RBH742" s="271"/>
      <c r="RBI742" s="395"/>
      <c r="RBJ742" s="259"/>
      <c r="RBK742" s="259"/>
      <c r="RBL742" s="394"/>
      <c r="RBM742" s="394"/>
      <c r="RBN742" s="270"/>
      <c r="RBO742" s="263"/>
      <c r="RBP742" s="271"/>
      <c r="RBQ742" s="271"/>
      <c r="RBR742" s="271"/>
      <c r="RBS742" s="271"/>
      <c r="RBT742" s="271"/>
      <c r="RBU742" s="395"/>
      <c r="RBV742" s="259"/>
      <c r="RBW742" s="259"/>
      <c r="RBX742" s="394"/>
      <c r="RBY742" s="394"/>
      <c r="RBZ742" s="270"/>
      <c r="RCA742" s="263"/>
      <c r="RCB742" s="271"/>
      <c r="RCC742" s="271"/>
      <c r="RCD742" s="271"/>
      <c r="RCE742" s="271"/>
      <c r="RCF742" s="271"/>
      <c r="RCG742" s="395"/>
      <c r="RCH742" s="259"/>
      <c r="RCI742" s="259"/>
      <c r="RCJ742" s="394"/>
      <c r="RCK742" s="394"/>
      <c r="RCL742" s="270"/>
      <c r="RCM742" s="263"/>
      <c r="RCN742" s="271"/>
      <c r="RCO742" s="271"/>
      <c r="RCP742" s="271"/>
      <c r="RCQ742" s="271"/>
      <c r="RCR742" s="271"/>
      <c r="RCS742" s="395"/>
      <c r="RCT742" s="259"/>
      <c r="RCU742" s="259"/>
      <c r="RCV742" s="394"/>
      <c r="RCW742" s="394"/>
      <c r="RCX742" s="270"/>
      <c r="RCY742" s="263"/>
      <c r="RCZ742" s="271"/>
      <c r="RDA742" s="271"/>
      <c r="RDB742" s="271"/>
      <c r="RDC742" s="271"/>
      <c r="RDD742" s="271"/>
      <c r="RDE742" s="395"/>
      <c r="RDF742" s="259"/>
      <c r="RDG742" s="259"/>
      <c r="RDH742" s="394"/>
      <c r="RDI742" s="394"/>
      <c r="RDJ742" s="270"/>
      <c r="RDK742" s="263"/>
      <c r="RDL742" s="271"/>
      <c r="RDM742" s="271"/>
      <c r="RDN742" s="271"/>
      <c r="RDO742" s="271"/>
      <c r="RDP742" s="271"/>
      <c r="RDQ742" s="395"/>
      <c r="RDR742" s="259"/>
      <c r="RDS742" s="259"/>
      <c r="RDT742" s="394"/>
      <c r="RDU742" s="394"/>
      <c r="RDV742" s="270"/>
      <c r="RDW742" s="263"/>
      <c r="RDX742" s="271"/>
      <c r="RDY742" s="271"/>
      <c r="RDZ742" s="271"/>
      <c r="REA742" s="271"/>
      <c r="REB742" s="271"/>
      <c r="REC742" s="395"/>
      <c r="RED742" s="259"/>
      <c r="REE742" s="259"/>
      <c r="REF742" s="394"/>
      <c r="REG742" s="394"/>
      <c r="REH742" s="270"/>
      <c r="REI742" s="263"/>
      <c r="REJ742" s="271"/>
      <c r="REK742" s="271"/>
      <c r="REL742" s="271"/>
      <c r="REM742" s="271"/>
      <c r="REN742" s="271"/>
      <c r="REO742" s="395"/>
      <c r="REP742" s="259"/>
      <c r="REQ742" s="259"/>
      <c r="RER742" s="394"/>
      <c r="RES742" s="394"/>
      <c r="RET742" s="270"/>
      <c r="REU742" s="263"/>
      <c r="REV742" s="271"/>
      <c r="REW742" s="271"/>
      <c r="REX742" s="271"/>
      <c r="REY742" s="271"/>
      <c r="REZ742" s="271"/>
      <c r="RFA742" s="395"/>
      <c r="RFB742" s="259"/>
      <c r="RFC742" s="259"/>
      <c r="RFD742" s="394"/>
      <c r="RFE742" s="394"/>
      <c r="RFF742" s="270"/>
      <c r="RFG742" s="263"/>
      <c r="RFH742" s="271"/>
      <c r="RFI742" s="271"/>
      <c r="RFJ742" s="271"/>
      <c r="RFK742" s="271"/>
      <c r="RFL742" s="271"/>
      <c r="RFM742" s="395"/>
      <c r="RFN742" s="259"/>
      <c r="RFO742" s="259"/>
      <c r="RFP742" s="394"/>
      <c r="RFQ742" s="394"/>
      <c r="RFR742" s="270"/>
      <c r="RFS742" s="263"/>
      <c r="RFT742" s="271"/>
      <c r="RFU742" s="271"/>
      <c r="RFV742" s="271"/>
      <c r="RFW742" s="271"/>
      <c r="RFX742" s="271"/>
      <c r="RFY742" s="395"/>
      <c r="RFZ742" s="259"/>
      <c r="RGA742" s="259"/>
      <c r="RGB742" s="394"/>
      <c r="RGC742" s="394"/>
      <c r="RGD742" s="270"/>
      <c r="RGE742" s="263"/>
      <c r="RGF742" s="271"/>
      <c r="RGG742" s="271"/>
      <c r="RGH742" s="271"/>
      <c r="RGI742" s="271"/>
      <c r="RGJ742" s="271"/>
      <c r="RGK742" s="395"/>
      <c r="RGL742" s="259"/>
      <c r="RGM742" s="259"/>
      <c r="RGN742" s="394"/>
      <c r="RGO742" s="394"/>
      <c r="RGP742" s="270"/>
      <c r="RGQ742" s="263"/>
      <c r="RGR742" s="271"/>
      <c r="RGS742" s="271"/>
      <c r="RGT742" s="271"/>
      <c r="RGU742" s="271"/>
      <c r="RGV742" s="271"/>
      <c r="RGW742" s="395"/>
      <c r="RGX742" s="259"/>
      <c r="RGY742" s="259"/>
      <c r="RGZ742" s="394"/>
      <c r="RHA742" s="394"/>
      <c r="RHB742" s="270"/>
      <c r="RHC742" s="263"/>
      <c r="RHD742" s="271"/>
      <c r="RHE742" s="271"/>
      <c r="RHF742" s="271"/>
      <c r="RHG742" s="271"/>
      <c r="RHH742" s="271"/>
      <c r="RHI742" s="395"/>
      <c r="RHJ742" s="259"/>
      <c r="RHK742" s="259"/>
      <c r="RHL742" s="394"/>
      <c r="RHM742" s="394"/>
      <c r="RHN742" s="270"/>
      <c r="RHO742" s="263"/>
      <c r="RHP742" s="271"/>
      <c r="RHQ742" s="271"/>
      <c r="RHR742" s="271"/>
      <c r="RHS742" s="271"/>
      <c r="RHT742" s="271"/>
      <c r="RHU742" s="395"/>
      <c r="RHV742" s="259"/>
      <c r="RHW742" s="259"/>
      <c r="RHX742" s="394"/>
      <c r="RHY742" s="394"/>
      <c r="RHZ742" s="270"/>
      <c r="RIA742" s="263"/>
      <c r="RIB742" s="271"/>
      <c r="RIC742" s="271"/>
      <c r="RID742" s="271"/>
      <c r="RIE742" s="271"/>
      <c r="RIF742" s="271"/>
      <c r="RIG742" s="395"/>
      <c r="RIH742" s="259"/>
      <c r="RII742" s="259"/>
      <c r="RIJ742" s="394"/>
      <c r="RIK742" s="394"/>
      <c r="RIL742" s="270"/>
      <c r="RIM742" s="263"/>
      <c r="RIN742" s="271"/>
      <c r="RIO742" s="271"/>
      <c r="RIP742" s="271"/>
      <c r="RIQ742" s="271"/>
      <c r="RIR742" s="271"/>
      <c r="RIS742" s="395"/>
      <c r="RIT742" s="259"/>
      <c r="RIU742" s="259"/>
      <c r="RIV742" s="394"/>
      <c r="RIW742" s="394"/>
      <c r="RIX742" s="270"/>
      <c r="RIY742" s="263"/>
      <c r="RIZ742" s="271"/>
      <c r="RJA742" s="271"/>
      <c r="RJB742" s="271"/>
      <c r="RJC742" s="271"/>
      <c r="RJD742" s="271"/>
      <c r="RJE742" s="395"/>
      <c r="RJF742" s="259"/>
      <c r="RJG742" s="259"/>
      <c r="RJH742" s="394"/>
      <c r="RJI742" s="394"/>
      <c r="RJJ742" s="270"/>
      <c r="RJK742" s="263"/>
      <c r="RJL742" s="271"/>
      <c r="RJM742" s="271"/>
      <c r="RJN742" s="271"/>
      <c r="RJO742" s="271"/>
      <c r="RJP742" s="271"/>
      <c r="RJQ742" s="395"/>
      <c r="RJR742" s="259"/>
      <c r="RJS742" s="259"/>
      <c r="RJT742" s="394"/>
      <c r="RJU742" s="394"/>
      <c r="RJV742" s="270"/>
      <c r="RJW742" s="263"/>
      <c r="RJX742" s="271"/>
      <c r="RJY742" s="271"/>
      <c r="RJZ742" s="271"/>
      <c r="RKA742" s="271"/>
      <c r="RKB742" s="271"/>
      <c r="RKC742" s="395"/>
      <c r="RKD742" s="259"/>
      <c r="RKE742" s="259"/>
      <c r="RKF742" s="394"/>
      <c r="RKG742" s="394"/>
      <c r="RKH742" s="270"/>
      <c r="RKI742" s="263"/>
      <c r="RKJ742" s="271"/>
      <c r="RKK742" s="271"/>
      <c r="RKL742" s="271"/>
      <c r="RKM742" s="271"/>
      <c r="RKN742" s="271"/>
      <c r="RKO742" s="395"/>
      <c r="RKP742" s="259"/>
      <c r="RKQ742" s="259"/>
      <c r="RKR742" s="394"/>
      <c r="RKS742" s="394"/>
      <c r="RKT742" s="270"/>
      <c r="RKU742" s="263"/>
      <c r="RKV742" s="271"/>
      <c r="RKW742" s="271"/>
      <c r="RKX742" s="271"/>
      <c r="RKY742" s="271"/>
      <c r="RKZ742" s="271"/>
      <c r="RLA742" s="395"/>
      <c r="RLB742" s="259"/>
      <c r="RLC742" s="259"/>
      <c r="RLD742" s="394"/>
      <c r="RLE742" s="394"/>
      <c r="RLF742" s="270"/>
      <c r="RLG742" s="263"/>
      <c r="RLH742" s="271"/>
      <c r="RLI742" s="271"/>
      <c r="RLJ742" s="271"/>
      <c r="RLK742" s="271"/>
      <c r="RLL742" s="271"/>
      <c r="RLM742" s="395"/>
      <c r="RLN742" s="259"/>
      <c r="RLO742" s="259"/>
      <c r="RLP742" s="394"/>
      <c r="RLQ742" s="394"/>
      <c r="RLR742" s="270"/>
      <c r="RLS742" s="263"/>
      <c r="RLT742" s="271"/>
      <c r="RLU742" s="271"/>
      <c r="RLV742" s="271"/>
      <c r="RLW742" s="271"/>
      <c r="RLX742" s="271"/>
      <c r="RLY742" s="395"/>
      <c r="RLZ742" s="259"/>
      <c r="RMA742" s="259"/>
      <c r="RMB742" s="394"/>
      <c r="RMC742" s="394"/>
      <c r="RMD742" s="270"/>
      <c r="RME742" s="263"/>
      <c r="RMF742" s="271"/>
      <c r="RMG742" s="271"/>
      <c r="RMH742" s="271"/>
      <c r="RMI742" s="271"/>
      <c r="RMJ742" s="271"/>
      <c r="RMK742" s="395"/>
      <c r="RML742" s="259"/>
      <c r="RMM742" s="259"/>
      <c r="RMN742" s="394"/>
      <c r="RMO742" s="394"/>
      <c r="RMP742" s="270"/>
      <c r="RMQ742" s="263"/>
      <c r="RMR742" s="271"/>
      <c r="RMS742" s="271"/>
      <c r="RMT742" s="271"/>
      <c r="RMU742" s="271"/>
      <c r="RMV742" s="271"/>
      <c r="RMW742" s="395"/>
      <c r="RMX742" s="259"/>
      <c r="RMY742" s="259"/>
      <c r="RMZ742" s="394"/>
      <c r="RNA742" s="394"/>
      <c r="RNB742" s="270"/>
      <c r="RNC742" s="263"/>
      <c r="RND742" s="271"/>
      <c r="RNE742" s="271"/>
      <c r="RNF742" s="271"/>
      <c r="RNG742" s="271"/>
      <c r="RNH742" s="271"/>
      <c r="RNI742" s="395"/>
      <c r="RNJ742" s="259"/>
      <c r="RNK742" s="259"/>
      <c r="RNL742" s="394"/>
      <c r="RNM742" s="394"/>
      <c r="RNN742" s="270"/>
      <c r="RNO742" s="263"/>
      <c r="RNP742" s="271"/>
      <c r="RNQ742" s="271"/>
      <c r="RNR742" s="271"/>
      <c r="RNS742" s="271"/>
      <c r="RNT742" s="271"/>
      <c r="RNU742" s="395"/>
      <c r="RNV742" s="259"/>
      <c r="RNW742" s="259"/>
      <c r="RNX742" s="394"/>
      <c r="RNY742" s="394"/>
      <c r="RNZ742" s="270"/>
      <c r="ROA742" s="263"/>
      <c r="ROB742" s="271"/>
      <c r="ROC742" s="271"/>
      <c r="ROD742" s="271"/>
      <c r="ROE742" s="271"/>
      <c r="ROF742" s="271"/>
      <c r="ROG742" s="395"/>
      <c r="ROH742" s="259"/>
      <c r="ROI742" s="259"/>
      <c r="ROJ742" s="394"/>
      <c r="ROK742" s="394"/>
      <c r="ROL742" s="270"/>
      <c r="ROM742" s="263"/>
      <c r="RON742" s="271"/>
      <c r="ROO742" s="271"/>
      <c r="ROP742" s="271"/>
      <c r="ROQ742" s="271"/>
      <c r="ROR742" s="271"/>
      <c r="ROS742" s="395"/>
      <c r="ROT742" s="259"/>
      <c r="ROU742" s="259"/>
      <c r="ROV742" s="394"/>
      <c r="ROW742" s="394"/>
      <c r="ROX742" s="270"/>
      <c r="ROY742" s="263"/>
      <c r="ROZ742" s="271"/>
      <c r="RPA742" s="271"/>
      <c r="RPB742" s="271"/>
      <c r="RPC742" s="271"/>
      <c r="RPD742" s="271"/>
      <c r="RPE742" s="395"/>
      <c r="RPF742" s="259"/>
      <c r="RPG742" s="259"/>
      <c r="RPH742" s="394"/>
      <c r="RPI742" s="394"/>
      <c r="RPJ742" s="270"/>
      <c r="RPK742" s="263"/>
      <c r="RPL742" s="271"/>
      <c r="RPM742" s="271"/>
      <c r="RPN742" s="271"/>
      <c r="RPO742" s="271"/>
      <c r="RPP742" s="271"/>
      <c r="RPQ742" s="395"/>
      <c r="RPR742" s="259"/>
      <c r="RPS742" s="259"/>
      <c r="RPT742" s="394"/>
      <c r="RPU742" s="394"/>
      <c r="RPV742" s="270"/>
      <c r="RPW742" s="263"/>
      <c r="RPX742" s="271"/>
      <c r="RPY742" s="271"/>
      <c r="RPZ742" s="271"/>
      <c r="RQA742" s="271"/>
      <c r="RQB742" s="271"/>
      <c r="RQC742" s="395"/>
      <c r="RQD742" s="259"/>
      <c r="RQE742" s="259"/>
      <c r="RQF742" s="394"/>
      <c r="RQG742" s="394"/>
      <c r="RQH742" s="270"/>
      <c r="RQI742" s="263"/>
      <c r="RQJ742" s="271"/>
      <c r="RQK742" s="271"/>
      <c r="RQL742" s="271"/>
      <c r="RQM742" s="271"/>
      <c r="RQN742" s="271"/>
      <c r="RQO742" s="395"/>
      <c r="RQP742" s="259"/>
      <c r="RQQ742" s="259"/>
      <c r="RQR742" s="394"/>
      <c r="RQS742" s="394"/>
      <c r="RQT742" s="270"/>
      <c r="RQU742" s="263"/>
      <c r="RQV742" s="271"/>
      <c r="RQW742" s="271"/>
      <c r="RQX742" s="271"/>
      <c r="RQY742" s="271"/>
      <c r="RQZ742" s="271"/>
      <c r="RRA742" s="395"/>
      <c r="RRB742" s="259"/>
      <c r="RRC742" s="259"/>
      <c r="RRD742" s="394"/>
      <c r="RRE742" s="394"/>
      <c r="RRF742" s="270"/>
      <c r="RRG742" s="263"/>
      <c r="RRH742" s="271"/>
      <c r="RRI742" s="271"/>
      <c r="RRJ742" s="271"/>
      <c r="RRK742" s="271"/>
      <c r="RRL742" s="271"/>
      <c r="RRM742" s="395"/>
      <c r="RRN742" s="259"/>
      <c r="RRO742" s="259"/>
      <c r="RRP742" s="394"/>
      <c r="RRQ742" s="394"/>
      <c r="RRR742" s="270"/>
      <c r="RRS742" s="263"/>
      <c r="RRT742" s="271"/>
      <c r="RRU742" s="271"/>
      <c r="RRV742" s="271"/>
      <c r="RRW742" s="271"/>
      <c r="RRX742" s="271"/>
      <c r="RRY742" s="395"/>
      <c r="RRZ742" s="259"/>
      <c r="RSA742" s="259"/>
      <c r="RSB742" s="394"/>
      <c r="RSC742" s="394"/>
      <c r="RSD742" s="270"/>
      <c r="RSE742" s="263"/>
      <c r="RSF742" s="271"/>
      <c r="RSG742" s="271"/>
      <c r="RSH742" s="271"/>
      <c r="RSI742" s="271"/>
      <c r="RSJ742" s="271"/>
      <c r="RSK742" s="395"/>
      <c r="RSL742" s="259"/>
      <c r="RSM742" s="259"/>
      <c r="RSN742" s="394"/>
      <c r="RSO742" s="394"/>
      <c r="RSP742" s="270"/>
      <c r="RSQ742" s="263"/>
      <c r="RSR742" s="271"/>
      <c r="RSS742" s="271"/>
      <c r="RST742" s="271"/>
      <c r="RSU742" s="271"/>
      <c r="RSV742" s="271"/>
      <c r="RSW742" s="395"/>
      <c r="RSX742" s="259"/>
      <c r="RSY742" s="259"/>
      <c r="RSZ742" s="394"/>
      <c r="RTA742" s="394"/>
      <c r="RTB742" s="270"/>
      <c r="RTC742" s="263"/>
      <c r="RTD742" s="271"/>
      <c r="RTE742" s="271"/>
      <c r="RTF742" s="271"/>
      <c r="RTG742" s="271"/>
      <c r="RTH742" s="271"/>
      <c r="RTI742" s="395"/>
      <c r="RTJ742" s="259"/>
      <c r="RTK742" s="259"/>
      <c r="RTL742" s="394"/>
      <c r="RTM742" s="394"/>
      <c r="RTN742" s="270"/>
      <c r="RTO742" s="263"/>
      <c r="RTP742" s="271"/>
      <c r="RTQ742" s="271"/>
      <c r="RTR742" s="271"/>
      <c r="RTS742" s="271"/>
      <c r="RTT742" s="271"/>
      <c r="RTU742" s="395"/>
      <c r="RTV742" s="259"/>
      <c r="RTW742" s="259"/>
      <c r="RTX742" s="394"/>
      <c r="RTY742" s="394"/>
      <c r="RTZ742" s="270"/>
      <c r="RUA742" s="263"/>
      <c r="RUB742" s="271"/>
      <c r="RUC742" s="271"/>
      <c r="RUD742" s="271"/>
      <c r="RUE742" s="271"/>
      <c r="RUF742" s="271"/>
      <c r="RUG742" s="395"/>
      <c r="RUH742" s="259"/>
      <c r="RUI742" s="259"/>
      <c r="RUJ742" s="394"/>
      <c r="RUK742" s="394"/>
      <c r="RUL742" s="270"/>
      <c r="RUM742" s="263"/>
      <c r="RUN742" s="271"/>
      <c r="RUO742" s="271"/>
      <c r="RUP742" s="271"/>
      <c r="RUQ742" s="271"/>
      <c r="RUR742" s="271"/>
      <c r="RUS742" s="395"/>
      <c r="RUT742" s="259"/>
      <c r="RUU742" s="259"/>
      <c r="RUV742" s="394"/>
      <c r="RUW742" s="394"/>
      <c r="RUX742" s="270"/>
      <c r="RUY742" s="263"/>
      <c r="RUZ742" s="271"/>
      <c r="RVA742" s="271"/>
      <c r="RVB742" s="271"/>
      <c r="RVC742" s="271"/>
      <c r="RVD742" s="271"/>
      <c r="RVE742" s="395"/>
      <c r="RVF742" s="259"/>
      <c r="RVG742" s="259"/>
      <c r="RVH742" s="394"/>
      <c r="RVI742" s="394"/>
      <c r="RVJ742" s="270"/>
      <c r="RVK742" s="263"/>
      <c r="RVL742" s="271"/>
      <c r="RVM742" s="271"/>
      <c r="RVN742" s="271"/>
      <c r="RVO742" s="271"/>
      <c r="RVP742" s="271"/>
      <c r="RVQ742" s="395"/>
      <c r="RVR742" s="259"/>
      <c r="RVS742" s="259"/>
      <c r="RVT742" s="394"/>
      <c r="RVU742" s="394"/>
      <c r="RVV742" s="270"/>
      <c r="RVW742" s="263"/>
      <c r="RVX742" s="271"/>
      <c r="RVY742" s="271"/>
      <c r="RVZ742" s="271"/>
      <c r="RWA742" s="271"/>
      <c r="RWB742" s="271"/>
      <c r="RWC742" s="395"/>
      <c r="RWD742" s="259"/>
      <c r="RWE742" s="259"/>
      <c r="RWF742" s="394"/>
      <c r="RWG742" s="394"/>
      <c r="RWH742" s="270"/>
      <c r="RWI742" s="263"/>
      <c r="RWJ742" s="271"/>
      <c r="RWK742" s="271"/>
      <c r="RWL742" s="271"/>
      <c r="RWM742" s="271"/>
      <c r="RWN742" s="271"/>
      <c r="RWO742" s="395"/>
      <c r="RWP742" s="259"/>
      <c r="RWQ742" s="259"/>
      <c r="RWR742" s="394"/>
      <c r="RWS742" s="394"/>
      <c r="RWT742" s="270"/>
      <c r="RWU742" s="263"/>
      <c r="RWV742" s="271"/>
      <c r="RWW742" s="271"/>
      <c r="RWX742" s="271"/>
      <c r="RWY742" s="271"/>
      <c r="RWZ742" s="271"/>
      <c r="RXA742" s="395"/>
      <c r="RXB742" s="259"/>
      <c r="RXC742" s="259"/>
      <c r="RXD742" s="394"/>
      <c r="RXE742" s="394"/>
      <c r="RXF742" s="270"/>
      <c r="RXG742" s="263"/>
      <c r="RXH742" s="271"/>
      <c r="RXI742" s="271"/>
      <c r="RXJ742" s="271"/>
      <c r="RXK742" s="271"/>
      <c r="RXL742" s="271"/>
      <c r="RXM742" s="395"/>
      <c r="RXN742" s="259"/>
      <c r="RXO742" s="259"/>
      <c r="RXP742" s="394"/>
      <c r="RXQ742" s="394"/>
      <c r="RXR742" s="270"/>
      <c r="RXS742" s="263"/>
      <c r="RXT742" s="271"/>
      <c r="RXU742" s="271"/>
      <c r="RXV742" s="271"/>
      <c r="RXW742" s="271"/>
      <c r="RXX742" s="271"/>
      <c r="RXY742" s="395"/>
      <c r="RXZ742" s="259"/>
      <c r="RYA742" s="259"/>
      <c r="RYB742" s="394"/>
      <c r="RYC742" s="394"/>
      <c r="RYD742" s="270"/>
      <c r="RYE742" s="263"/>
      <c r="RYF742" s="271"/>
      <c r="RYG742" s="271"/>
      <c r="RYH742" s="271"/>
      <c r="RYI742" s="271"/>
      <c r="RYJ742" s="271"/>
      <c r="RYK742" s="395"/>
      <c r="RYL742" s="259"/>
      <c r="RYM742" s="259"/>
      <c r="RYN742" s="394"/>
      <c r="RYO742" s="394"/>
      <c r="RYP742" s="270"/>
      <c r="RYQ742" s="263"/>
      <c r="RYR742" s="271"/>
      <c r="RYS742" s="271"/>
      <c r="RYT742" s="271"/>
      <c r="RYU742" s="271"/>
      <c r="RYV742" s="271"/>
      <c r="RYW742" s="395"/>
      <c r="RYX742" s="259"/>
      <c r="RYY742" s="259"/>
      <c r="RYZ742" s="394"/>
      <c r="RZA742" s="394"/>
      <c r="RZB742" s="270"/>
      <c r="RZC742" s="263"/>
      <c r="RZD742" s="271"/>
      <c r="RZE742" s="271"/>
      <c r="RZF742" s="271"/>
      <c r="RZG742" s="271"/>
      <c r="RZH742" s="271"/>
      <c r="RZI742" s="395"/>
      <c r="RZJ742" s="259"/>
      <c r="RZK742" s="259"/>
      <c r="RZL742" s="394"/>
      <c r="RZM742" s="394"/>
      <c r="RZN742" s="270"/>
      <c r="RZO742" s="263"/>
      <c r="RZP742" s="271"/>
      <c r="RZQ742" s="271"/>
      <c r="RZR742" s="271"/>
      <c r="RZS742" s="271"/>
      <c r="RZT742" s="271"/>
      <c r="RZU742" s="395"/>
      <c r="RZV742" s="259"/>
      <c r="RZW742" s="259"/>
      <c r="RZX742" s="394"/>
      <c r="RZY742" s="394"/>
      <c r="RZZ742" s="270"/>
      <c r="SAA742" s="263"/>
      <c r="SAB742" s="271"/>
      <c r="SAC742" s="271"/>
      <c r="SAD742" s="271"/>
      <c r="SAE742" s="271"/>
      <c r="SAF742" s="271"/>
      <c r="SAG742" s="395"/>
      <c r="SAH742" s="259"/>
      <c r="SAI742" s="259"/>
      <c r="SAJ742" s="394"/>
      <c r="SAK742" s="394"/>
      <c r="SAL742" s="270"/>
      <c r="SAM742" s="263"/>
      <c r="SAN742" s="271"/>
      <c r="SAO742" s="271"/>
      <c r="SAP742" s="271"/>
      <c r="SAQ742" s="271"/>
      <c r="SAR742" s="271"/>
      <c r="SAS742" s="395"/>
      <c r="SAT742" s="259"/>
      <c r="SAU742" s="259"/>
      <c r="SAV742" s="394"/>
      <c r="SAW742" s="394"/>
      <c r="SAX742" s="270"/>
      <c r="SAY742" s="263"/>
      <c r="SAZ742" s="271"/>
      <c r="SBA742" s="271"/>
      <c r="SBB742" s="271"/>
      <c r="SBC742" s="271"/>
      <c r="SBD742" s="271"/>
      <c r="SBE742" s="395"/>
      <c r="SBF742" s="259"/>
      <c r="SBG742" s="259"/>
      <c r="SBH742" s="394"/>
      <c r="SBI742" s="394"/>
      <c r="SBJ742" s="270"/>
      <c r="SBK742" s="263"/>
      <c r="SBL742" s="271"/>
      <c r="SBM742" s="271"/>
      <c r="SBN742" s="271"/>
      <c r="SBO742" s="271"/>
      <c r="SBP742" s="271"/>
      <c r="SBQ742" s="395"/>
      <c r="SBR742" s="259"/>
      <c r="SBS742" s="259"/>
      <c r="SBT742" s="394"/>
      <c r="SBU742" s="394"/>
      <c r="SBV742" s="270"/>
      <c r="SBW742" s="263"/>
      <c r="SBX742" s="271"/>
      <c r="SBY742" s="271"/>
      <c r="SBZ742" s="271"/>
      <c r="SCA742" s="271"/>
      <c r="SCB742" s="271"/>
      <c r="SCC742" s="395"/>
      <c r="SCD742" s="259"/>
      <c r="SCE742" s="259"/>
      <c r="SCF742" s="394"/>
      <c r="SCG742" s="394"/>
      <c r="SCH742" s="270"/>
      <c r="SCI742" s="263"/>
      <c r="SCJ742" s="271"/>
      <c r="SCK742" s="271"/>
      <c r="SCL742" s="271"/>
      <c r="SCM742" s="271"/>
      <c r="SCN742" s="271"/>
      <c r="SCO742" s="395"/>
      <c r="SCP742" s="259"/>
      <c r="SCQ742" s="259"/>
      <c r="SCR742" s="394"/>
      <c r="SCS742" s="394"/>
      <c r="SCT742" s="270"/>
      <c r="SCU742" s="263"/>
      <c r="SCV742" s="271"/>
      <c r="SCW742" s="271"/>
      <c r="SCX742" s="271"/>
      <c r="SCY742" s="271"/>
      <c r="SCZ742" s="271"/>
      <c r="SDA742" s="395"/>
      <c r="SDB742" s="259"/>
      <c r="SDC742" s="259"/>
      <c r="SDD742" s="394"/>
      <c r="SDE742" s="394"/>
      <c r="SDF742" s="270"/>
      <c r="SDG742" s="263"/>
      <c r="SDH742" s="271"/>
      <c r="SDI742" s="271"/>
      <c r="SDJ742" s="271"/>
      <c r="SDK742" s="271"/>
      <c r="SDL742" s="271"/>
      <c r="SDM742" s="395"/>
      <c r="SDN742" s="259"/>
      <c r="SDO742" s="259"/>
      <c r="SDP742" s="394"/>
      <c r="SDQ742" s="394"/>
      <c r="SDR742" s="270"/>
      <c r="SDS742" s="263"/>
      <c r="SDT742" s="271"/>
      <c r="SDU742" s="271"/>
      <c r="SDV742" s="271"/>
      <c r="SDW742" s="271"/>
      <c r="SDX742" s="271"/>
      <c r="SDY742" s="395"/>
      <c r="SDZ742" s="259"/>
      <c r="SEA742" s="259"/>
      <c r="SEB742" s="394"/>
      <c r="SEC742" s="394"/>
      <c r="SED742" s="270"/>
      <c r="SEE742" s="263"/>
      <c r="SEF742" s="271"/>
      <c r="SEG742" s="271"/>
      <c r="SEH742" s="271"/>
      <c r="SEI742" s="271"/>
      <c r="SEJ742" s="271"/>
      <c r="SEK742" s="395"/>
      <c r="SEL742" s="259"/>
      <c r="SEM742" s="259"/>
      <c r="SEN742" s="394"/>
      <c r="SEO742" s="394"/>
      <c r="SEP742" s="270"/>
      <c r="SEQ742" s="263"/>
      <c r="SER742" s="271"/>
      <c r="SES742" s="271"/>
      <c r="SET742" s="271"/>
      <c r="SEU742" s="271"/>
      <c r="SEV742" s="271"/>
      <c r="SEW742" s="395"/>
      <c r="SEX742" s="259"/>
      <c r="SEY742" s="259"/>
      <c r="SEZ742" s="394"/>
      <c r="SFA742" s="394"/>
      <c r="SFB742" s="270"/>
      <c r="SFC742" s="263"/>
      <c r="SFD742" s="271"/>
      <c r="SFE742" s="271"/>
      <c r="SFF742" s="271"/>
      <c r="SFG742" s="271"/>
      <c r="SFH742" s="271"/>
      <c r="SFI742" s="395"/>
      <c r="SFJ742" s="259"/>
      <c r="SFK742" s="259"/>
      <c r="SFL742" s="394"/>
      <c r="SFM742" s="394"/>
      <c r="SFN742" s="270"/>
      <c r="SFO742" s="263"/>
      <c r="SFP742" s="271"/>
      <c r="SFQ742" s="271"/>
      <c r="SFR742" s="271"/>
      <c r="SFS742" s="271"/>
      <c r="SFT742" s="271"/>
      <c r="SFU742" s="395"/>
      <c r="SFV742" s="259"/>
      <c r="SFW742" s="259"/>
      <c r="SFX742" s="394"/>
      <c r="SFY742" s="394"/>
      <c r="SFZ742" s="270"/>
      <c r="SGA742" s="263"/>
      <c r="SGB742" s="271"/>
      <c r="SGC742" s="271"/>
      <c r="SGD742" s="271"/>
      <c r="SGE742" s="271"/>
      <c r="SGF742" s="271"/>
      <c r="SGG742" s="395"/>
      <c r="SGH742" s="259"/>
      <c r="SGI742" s="259"/>
      <c r="SGJ742" s="394"/>
      <c r="SGK742" s="394"/>
      <c r="SGL742" s="270"/>
      <c r="SGM742" s="263"/>
      <c r="SGN742" s="271"/>
      <c r="SGO742" s="271"/>
      <c r="SGP742" s="271"/>
      <c r="SGQ742" s="271"/>
      <c r="SGR742" s="271"/>
      <c r="SGS742" s="395"/>
      <c r="SGT742" s="259"/>
      <c r="SGU742" s="259"/>
      <c r="SGV742" s="394"/>
      <c r="SGW742" s="394"/>
      <c r="SGX742" s="270"/>
      <c r="SGY742" s="263"/>
      <c r="SGZ742" s="271"/>
      <c r="SHA742" s="271"/>
      <c r="SHB742" s="271"/>
      <c r="SHC742" s="271"/>
      <c r="SHD742" s="271"/>
      <c r="SHE742" s="395"/>
      <c r="SHF742" s="259"/>
      <c r="SHG742" s="259"/>
      <c r="SHH742" s="394"/>
      <c r="SHI742" s="394"/>
      <c r="SHJ742" s="270"/>
      <c r="SHK742" s="263"/>
      <c r="SHL742" s="271"/>
      <c r="SHM742" s="271"/>
      <c r="SHN742" s="271"/>
      <c r="SHO742" s="271"/>
      <c r="SHP742" s="271"/>
      <c r="SHQ742" s="395"/>
      <c r="SHR742" s="259"/>
      <c r="SHS742" s="259"/>
      <c r="SHT742" s="394"/>
      <c r="SHU742" s="394"/>
      <c r="SHV742" s="270"/>
      <c r="SHW742" s="263"/>
      <c r="SHX742" s="271"/>
      <c r="SHY742" s="271"/>
      <c r="SHZ742" s="271"/>
      <c r="SIA742" s="271"/>
      <c r="SIB742" s="271"/>
      <c r="SIC742" s="395"/>
      <c r="SID742" s="259"/>
      <c r="SIE742" s="259"/>
      <c r="SIF742" s="394"/>
      <c r="SIG742" s="394"/>
      <c r="SIH742" s="270"/>
      <c r="SII742" s="263"/>
      <c r="SIJ742" s="271"/>
      <c r="SIK742" s="271"/>
      <c r="SIL742" s="271"/>
      <c r="SIM742" s="271"/>
      <c r="SIN742" s="271"/>
      <c r="SIO742" s="395"/>
      <c r="SIP742" s="259"/>
      <c r="SIQ742" s="259"/>
      <c r="SIR742" s="394"/>
      <c r="SIS742" s="394"/>
      <c r="SIT742" s="270"/>
      <c r="SIU742" s="263"/>
      <c r="SIV742" s="271"/>
      <c r="SIW742" s="271"/>
      <c r="SIX742" s="271"/>
      <c r="SIY742" s="271"/>
      <c r="SIZ742" s="271"/>
      <c r="SJA742" s="395"/>
      <c r="SJB742" s="259"/>
      <c r="SJC742" s="259"/>
      <c r="SJD742" s="394"/>
      <c r="SJE742" s="394"/>
      <c r="SJF742" s="270"/>
      <c r="SJG742" s="263"/>
      <c r="SJH742" s="271"/>
      <c r="SJI742" s="271"/>
      <c r="SJJ742" s="271"/>
      <c r="SJK742" s="271"/>
      <c r="SJL742" s="271"/>
      <c r="SJM742" s="395"/>
      <c r="SJN742" s="259"/>
      <c r="SJO742" s="259"/>
      <c r="SJP742" s="394"/>
      <c r="SJQ742" s="394"/>
      <c r="SJR742" s="270"/>
      <c r="SJS742" s="263"/>
      <c r="SJT742" s="271"/>
      <c r="SJU742" s="271"/>
      <c r="SJV742" s="271"/>
      <c r="SJW742" s="271"/>
      <c r="SJX742" s="271"/>
      <c r="SJY742" s="395"/>
      <c r="SJZ742" s="259"/>
      <c r="SKA742" s="259"/>
      <c r="SKB742" s="394"/>
      <c r="SKC742" s="394"/>
      <c r="SKD742" s="270"/>
      <c r="SKE742" s="263"/>
      <c r="SKF742" s="271"/>
      <c r="SKG742" s="271"/>
      <c r="SKH742" s="271"/>
      <c r="SKI742" s="271"/>
      <c r="SKJ742" s="271"/>
      <c r="SKK742" s="395"/>
      <c r="SKL742" s="259"/>
      <c r="SKM742" s="259"/>
      <c r="SKN742" s="394"/>
      <c r="SKO742" s="394"/>
      <c r="SKP742" s="270"/>
      <c r="SKQ742" s="263"/>
      <c r="SKR742" s="271"/>
      <c r="SKS742" s="271"/>
      <c r="SKT742" s="271"/>
      <c r="SKU742" s="271"/>
      <c r="SKV742" s="271"/>
      <c r="SKW742" s="395"/>
      <c r="SKX742" s="259"/>
      <c r="SKY742" s="259"/>
      <c r="SKZ742" s="394"/>
      <c r="SLA742" s="394"/>
      <c r="SLB742" s="270"/>
      <c r="SLC742" s="263"/>
      <c r="SLD742" s="271"/>
      <c r="SLE742" s="271"/>
      <c r="SLF742" s="271"/>
      <c r="SLG742" s="271"/>
      <c r="SLH742" s="271"/>
      <c r="SLI742" s="395"/>
      <c r="SLJ742" s="259"/>
      <c r="SLK742" s="259"/>
      <c r="SLL742" s="394"/>
      <c r="SLM742" s="394"/>
      <c r="SLN742" s="270"/>
      <c r="SLO742" s="263"/>
      <c r="SLP742" s="271"/>
      <c r="SLQ742" s="271"/>
      <c r="SLR742" s="271"/>
      <c r="SLS742" s="271"/>
      <c r="SLT742" s="271"/>
      <c r="SLU742" s="395"/>
      <c r="SLV742" s="259"/>
      <c r="SLW742" s="259"/>
      <c r="SLX742" s="394"/>
      <c r="SLY742" s="394"/>
      <c r="SLZ742" s="270"/>
      <c r="SMA742" s="263"/>
      <c r="SMB742" s="271"/>
      <c r="SMC742" s="271"/>
      <c r="SMD742" s="271"/>
      <c r="SME742" s="271"/>
      <c r="SMF742" s="271"/>
      <c r="SMG742" s="395"/>
      <c r="SMH742" s="259"/>
      <c r="SMI742" s="259"/>
      <c r="SMJ742" s="394"/>
      <c r="SMK742" s="394"/>
      <c r="SML742" s="270"/>
      <c r="SMM742" s="263"/>
      <c r="SMN742" s="271"/>
      <c r="SMO742" s="271"/>
      <c r="SMP742" s="271"/>
      <c r="SMQ742" s="271"/>
      <c r="SMR742" s="271"/>
      <c r="SMS742" s="395"/>
      <c r="SMT742" s="259"/>
      <c r="SMU742" s="259"/>
      <c r="SMV742" s="394"/>
      <c r="SMW742" s="394"/>
      <c r="SMX742" s="270"/>
      <c r="SMY742" s="263"/>
      <c r="SMZ742" s="271"/>
      <c r="SNA742" s="271"/>
      <c r="SNB742" s="271"/>
      <c r="SNC742" s="271"/>
      <c r="SND742" s="271"/>
      <c r="SNE742" s="395"/>
      <c r="SNF742" s="259"/>
      <c r="SNG742" s="259"/>
      <c r="SNH742" s="394"/>
      <c r="SNI742" s="394"/>
      <c r="SNJ742" s="270"/>
      <c r="SNK742" s="263"/>
      <c r="SNL742" s="271"/>
      <c r="SNM742" s="271"/>
      <c r="SNN742" s="271"/>
      <c r="SNO742" s="271"/>
      <c r="SNP742" s="271"/>
      <c r="SNQ742" s="395"/>
      <c r="SNR742" s="259"/>
      <c r="SNS742" s="259"/>
      <c r="SNT742" s="394"/>
      <c r="SNU742" s="394"/>
      <c r="SNV742" s="270"/>
      <c r="SNW742" s="263"/>
      <c r="SNX742" s="271"/>
      <c r="SNY742" s="271"/>
      <c r="SNZ742" s="271"/>
      <c r="SOA742" s="271"/>
      <c r="SOB742" s="271"/>
      <c r="SOC742" s="395"/>
      <c r="SOD742" s="259"/>
      <c r="SOE742" s="259"/>
      <c r="SOF742" s="394"/>
      <c r="SOG742" s="394"/>
      <c r="SOH742" s="270"/>
      <c r="SOI742" s="263"/>
      <c r="SOJ742" s="271"/>
      <c r="SOK742" s="271"/>
      <c r="SOL742" s="271"/>
      <c r="SOM742" s="271"/>
      <c r="SON742" s="271"/>
      <c r="SOO742" s="395"/>
      <c r="SOP742" s="259"/>
      <c r="SOQ742" s="259"/>
      <c r="SOR742" s="394"/>
      <c r="SOS742" s="394"/>
      <c r="SOT742" s="270"/>
      <c r="SOU742" s="263"/>
      <c r="SOV742" s="271"/>
      <c r="SOW742" s="271"/>
      <c r="SOX742" s="271"/>
      <c r="SOY742" s="271"/>
      <c r="SOZ742" s="271"/>
      <c r="SPA742" s="395"/>
      <c r="SPB742" s="259"/>
      <c r="SPC742" s="259"/>
      <c r="SPD742" s="394"/>
      <c r="SPE742" s="394"/>
      <c r="SPF742" s="270"/>
      <c r="SPG742" s="263"/>
      <c r="SPH742" s="271"/>
      <c r="SPI742" s="271"/>
      <c r="SPJ742" s="271"/>
      <c r="SPK742" s="271"/>
      <c r="SPL742" s="271"/>
      <c r="SPM742" s="395"/>
      <c r="SPN742" s="259"/>
      <c r="SPO742" s="259"/>
      <c r="SPP742" s="394"/>
      <c r="SPQ742" s="394"/>
      <c r="SPR742" s="270"/>
      <c r="SPS742" s="263"/>
      <c r="SPT742" s="271"/>
      <c r="SPU742" s="271"/>
      <c r="SPV742" s="271"/>
      <c r="SPW742" s="271"/>
      <c r="SPX742" s="271"/>
      <c r="SPY742" s="395"/>
      <c r="SPZ742" s="259"/>
      <c r="SQA742" s="259"/>
      <c r="SQB742" s="394"/>
      <c r="SQC742" s="394"/>
      <c r="SQD742" s="270"/>
      <c r="SQE742" s="263"/>
      <c r="SQF742" s="271"/>
      <c r="SQG742" s="271"/>
      <c r="SQH742" s="271"/>
      <c r="SQI742" s="271"/>
      <c r="SQJ742" s="271"/>
      <c r="SQK742" s="395"/>
      <c r="SQL742" s="259"/>
      <c r="SQM742" s="259"/>
      <c r="SQN742" s="394"/>
      <c r="SQO742" s="394"/>
      <c r="SQP742" s="270"/>
      <c r="SQQ742" s="263"/>
      <c r="SQR742" s="271"/>
      <c r="SQS742" s="271"/>
      <c r="SQT742" s="271"/>
      <c r="SQU742" s="271"/>
      <c r="SQV742" s="271"/>
      <c r="SQW742" s="395"/>
      <c r="SQX742" s="259"/>
      <c r="SQY742" s="259"/>
      <c r="SQZ742" s="394"/>
      <c r="SRA742" s="394"/>
      <c r="SRB742" s="270"/>
      <c r="SRC742" s="263"/>
      <c r="SRD742" s="271"/>
      <c r="SRE742" s="271"/>
      <c r="SRF742" s="271"/>
      <c r="SRG742" s="271"/>
      <c r="SRH742" s="271"/>
      <c r="SRI742" s="395"/>
      <c r="SRJ742" s="259"/>
      <c r="SRK742" s="259"/>
      <c r="SRL742" s="394"/>
      <c r="SRM742" s="394"/>
      <c r="SRN742" s="270"/>
      <c r="SRO742" s="263"/>
      <c r="SRP742" s="271"/>
      <c r="SRQ742" s="271"/>
      <c r="SRR742" s="271"/>
      <c r="SRS742" s="271"/>
      <c r="SRT742" s="271"/>
      <c r="SRU742" s="395"/>
      <c r="SRV742" s="259"/>
      <c r="SRW742" s="259"/>
      <c r="SRX742" s="394"/>
      <c r="SRY742" s="394"/>
      <c r="SRZ742" s="270"/>
      <c r="SSA742" s="263"/>
      <c r="SSB742" s="271"/>
      <c r="SSC742" s="271"/>
      <c r="SSD742" s="271"/>
      <c r="SSE742" s="271"/>
      <c r="SSF742" s="271"/>
      <c r="SSG742" s="395"/>
      <c r="SSH742" s="259"/>
      <c r="SSI742" s="259"/>
      <c r="SSJ742" s="394"/>
      <c r="SSK742" s="394"/>
      <c r="SSL742" s="270"/>
      <c r="SSM742" s="263"/>
      <c r="SSN742" s="271"/>
      <c r="SSO742" s="271"/>
      <c r="SSP742" s="271"/>
      <c r="SSQ742" s="271"/>
      <c r="SSR742" s="271"/>
      <c r="SSS742" s="395"/>
      <c r="SST742" s="259"/>
      <c r="SSU742" s="259"/>
      <c r="SSV742" s="394"/>
      <c r="SSW742" s="394"/>
      <c r="SSX742" s="270"/>
      <c r="SSY742" s="263"/>
      <c r="SSZ742" s="271"/>
      <c r="STA742" s="271"/>
      <c r="STB742" s="271"/>
      <c r="STC742" s="271"/>
      <c r="STD742" s="271"/>
      <c r="STE742" s="395"/>
      <c r="STF742" s="259"/>
      <c r="STG742" s="259"/>
      <c r="STH742" s="394"/>
      <c r="STI742" s="394"/>
      <c r="STJ742" s="270"/>
      <c r="STK742" s="263"/>
      <c r="STL742" s="271"/>
      <c r="STM742" s="271"/>
      <c r="STN742" s="271"/>
      <c r="STO742" s="271"/>
      <c r="STP742" s="271"/>
      <c r="STQ742" s="395"/>
      <c r="STR742" s="259"/>
      <c r="STS742" s="259"/>
      <c r="STT742" s="394"/>
      <c r="STU742" s="394"/>
      <c r="STV742" s="270"/>
      <c r="STW742" s="263"/>
      <c r="STX742" s="271"/>
      <c r="STY742" s="271"/>
      <c r="STZ742" s="271"/>
      <c r="SUA742" s="271"/>
      <c r="SUB742" s="271"/>
      <c r="SUC742" s="395"/>
      <c r="SUD742" s="259"/>
      <c r="SUE742" s="259"/>
      <c r="SUF742" s="394"/>
      <c r="SUG742" s="394"/>
      <c r="SUH742" s="270"/>
      <c r="SUI742" s="263"/>
      <c r="SUJ742" s="271"/>
      <c r="SUK742" s="271"/>
      <c r="SUL742" s="271"/>
      <c r="SUM742" s="271"/>
      <c r="SUN742" s="271"/>
      <c r="SUO742" s="395"/>
      <c r="SUP742" s="259"/>
      <c r="SUQ742" s="259"/>
      <c r="SUR742" s="394"/>
      <c r="SUS742" s="394"/>
      <c r="SUT742" s="270"/>
      <c r="SUU742" s="263"/>
      <c r="SUV742" s="271"/>
      <c r="SUW742" s="271"/>
      <c r="SUX742" s="271"/>
      <c r="SUY742" s="271"/>
      <c r="SUZ742" s="271"/>
      <c r="SVA742" s="395"/>
      <c r="SVB742" s="259"/>
      <c r="SVC742" s="259"/>
      <c r="SVD742" s="394"/>
      <c r="SVE742" s="394"/>
      <c r="SVF742" s="270"/>
      <c r="SVG742" s="263"/>
      <c r="SVH742" s="271"/>
      <c r="SVI742" s="271"/>
      <c r="SVJ742" s="271"/>
      <c r="SVK742" s="271"/>
      <c r="SVL742" s="271"/>
      <c r="SVM742" s="395"/>
      <c r="SVN742" s="259"/>
      <c r="SVO742" s="259"/>
      <c r="SVP742" s="394"/>
      <c r="SVQ742" s="394"/>
      <c r="SVR742" s="270"/>
      <c r="SVS742" s="263"/>
      <c r="SVT742" s="271"/>
      <c r="SVU742" s="271"/>
      <c r="SVV742" s="271"/>
      <c r="SVW742" s="271"/>
      <c r="SVX742" s="271"/>
      <c r="SVY742" s="395"/>
      <c r="SVZ742" s="259"/>
      <c r="SWA742" s="259"/>
      <c r="SWB742" s="394"/>
      <c r="SWC742" s="394"/>
      <c r="SWD742" s="270"/>
      <c r="SWE742" s="263"/>
      <c r="SWF742" s="271"/>
      <c r="SWG742" s="271"/>
      <c r="SWH742" s="271"/>
      <c r="SWI742" s="271"/>
      <c r="SWJ742" s="271"/>
      <c r="SWK742" s="395"/>
      <c r="SWL742" s="259"/>
      <c r="SWM742" s="259"/>
      <c r="SWN742" s="394"/>
      <c r="SWO742" s="394"/>
      <c r="SWP742" s="270"/>
      <c r="SWQ742" s="263"/>
      <c r="SWR742" s="271"/>
      <c r="SWS742" s="271"/>
      <c r="SWT742" s="271"/>
      <c r="SWU742" s="271"/>
      <c r="SWV742" s="271"/>
      <c r="SWW742" s="395"/>
      <c r="SWX742" s="259"/>
      <c r="SWY742" s="259"/>
      <c r="SWZ742" s="394"/>
      <c r="SXA742" s="394"/>
      <c r="SXB742" s="270"/>
      <c r="SXC742" s="263"/>
      <c r="SXD742" s="271"/>
      <c r="SXE742" s="271"/>
      <c r="SXF742" s="271"/>
      <c r="SXG742" s="271"/>
      <c r="SXH742" s="271"/>
      <c r="SXI742" s="395"/>
      <c r="SXJ742" s="259"/>
      <c r="SXK742" s="259"/>
      <c r="SXL742" s="394"/>
      <c r="SXM742" s="394"/>
      <c r="SXN742" s="270"/>
      <c r="SXO742" s="263"/>
      <c r="SXP742" s="271"/>
      <c r="SXQ742" s="271"/>
      <c r="SXR742" s="271"/>
      <c r="SXS742" s="271"/>
      <c r="SXT742" s="271"/>
      <c r="SXU742" s="395"/>
      <c r="SXV742" s="259"/>
      <c r="SXW742" s="259"/>
      <c r="SXX742" s="394"/>
      <c r="SXY742" s="394"/>
      <c r="SXZ742" s="270"/>
      <c r="SYA742" s="263"/>
      <c r="SYB742" s="271"/>
      <c r="SYC742" s="271"/>
      <c r="SYD742" s="271"/>
      <c r="SYE742" s="271"/>
      <c r="SYF742" s="271"/>
      <c r="SYG742" s="395"/>
      <c r="SYH742" s="259"/>
      <c r="SYI742" s="259"/>
      <c r="SYJ742" s="394"/>
      <c r="SYK742" s="394"/>
      <c r="SYL742" s="270"/>
      <c r="SYM742" s="263"/>
      <c r="SYN742" s="271"/>
      <c r="SYO742" s="271"/>
      <c r="SYP742" s="271"/>
      <c r="SYQ742" s="271"/>
      <c r="SYR742" s="271"/>
      <c r="SYS742" s="395"/>
      <c r="SYT742" s="259"/>
      <c r="SYU742" s="259"/>
      <c r="SYV742" s="394"/>
      <c r="SYW742" s="394"/>
      <c r="SYX742" s="270"/>
      <c r="SYY742" s="263"/>
      <c r="SYZ742" s="271"/>
      <c r="SZA742" s="271"/>
      <c r="SZB742" s="271"/>
      <c r="SZC742" s="271"/>
      <c r="SZD742" s="271"/>
      <c r="SZE742" s="395"/>
      <c r="SZF742" s="259"/>
      <c r="SZG742" s="259"/>
      <c r="SZH742" s="394"/>
      <c r="SZI742" s="394"/>
      <c r="SZJ742" s="270"/>
      <c r="SZK742" s="263"/>
      <c r="SZL742" s="271"/>
      <c r="SZM742" s="271"/>
      <c r="SZN742" s="271"/>
      <c r="SZO742" s="271"/>
      <c r="SZP742" s="271"/>
      <c r="SZQ742" s="395"/>
      <c r="SZR742" s="259"/>
      <c r="SZS742" s="259"/>
      <c r="SZT742" s="394"/>
      <c r="SZU742" s="394"/>
      <c r="SZV742" s="270"/>
      <c r="SZW742" s="263"/>
      <c r="SZX742" s="271"/>
      <c r="SZY742" s="271"/>
      <c r="SZZ742" s="271"/>
      <c r="TAA742" s="271"/>
      <c r="TAB742" s="271"/>
      <c r="TAC742" s="395"/>
      <c r="TAD742" s="259"/>
      <c r="TAE742" s="259"/>
      <c r="TAF742" s="394"/>
      <c r="TAG742" s="394"/>
      <c r="TAH742" s="270"/>
      <c r="TAI742" s="263"/>
      <c r="TAJ742" s="271"/>
      <c r="TAK742" s="271"/>
      <c r="TAL742" s="271"/>
      <c r="TAM742" s="271"/>
      <c r="TAN742" s="271"/>
      <c r="TAO742" s="395"/>
      <c r="TAP742" s="259"/>
      <c r="TAQ742" s="259"/>
      <c r="TAR742" s="394"/>
      <c r="TAS742" s="394"/>
      <c r="TAT742" s="270"/>
      <c r="TAU742" s="263"/>
      <c r="TAV742" s="271"/>
      <c r="TAW742" s="271"/>
      <c r="TAX742" s="271"/>
      <c r="TAY742" s="271"/>
      <c r="TAZ742" s="271"/>
      <c r="TBA742" s="395"/>
      <c r="TBB742" s="259"/>
      <c r="TBC742" s="259"/>
      <c r="TBD742" s="394"/>
      <c r="TBE742" s="394"/>
      <c r="TBF742" s="270"/>
      <c r="TBG742" s="263"/>
      <c r="TBH742" s="271"/>
      <c r="TBI742" s="271"/>
      <c r="TBJ742" s="271"/>
      <c r="TBK742" s="271"/>
      <c r="TBL742" s="271"/>
      <c r="TBM742" s="395"/>
      <c r="TBN742" s="259"/>
      <c r="TBO742" s="259"/>
      <c r="TBP742" s="394"/>
      <c r="TBQ742" s="394"/>
      <c r="TBR742" s="270"/>
      <c r="TBS742" s="263"/>
      <c r="TBT742" s="271"/>
      <c r="TBU742" s="271"/>
      <c r="TBV742" s="271"/>
      <c r="TBW742" s="271"/>
      <c r="TBX742" s="271"/>
      <c r="TBY742" s="395"/>
      <c r="TBZ742" s="259"/>
      <c r="TCA742" s="259"/>
      <c r="TCB742" s="394"/>
      <c r="TCC742" s="394"/>
      <c r="TCD742" s="270"/>
      <c r="TCE742" s="263"/>
      <c r="TCF742" s="271"/>
      <c r="TCG742" s="271"/>
      <c r="TCH742" s="271"/>
      <c r="TCI742" s="271"/>
      <c r="TCJ742" s="271"/>
      <c r="TCK742" s="395"/>
      <c r="TCL742" s="259"/>
      <c r="TCM742" s="259"/>
      <c r="TCN742" s="394"/>
      <c r="TCO742" s="394"/>
      <c r="TCP742" s="270"/>
      <c r="TCQ742" s="263"/>
      <c r="TCR742" s="271"/>
      <c r="TCS742" s="271"/>
      <c r="TCT742" s="271"/>
      <c r="TCU742" s="271"/>
      <c r="TCV742" s="271"/>
      <c r="TCW742" s="395"/>
      <c r="TCX742" s="259"/>
      <c r="TCY742" s="259"/>
      <c r="TCZ742" s="394"/>
      <c r="TDA742" s="394"/>
      <c r="TDB742" s="270"/>
      <c r="TDC742" s="263"/>
      <c r="TDD742" s="271"/>
      <c r="TDE742" s="271"/>
      <c r="TDF742" s="271"/>
      <c r="TDG742" s="271"/>
      <c r="TDH742" s="271"/>
      <c r="TDI742" s="395"/>
      <c r="TDJ742" s="259"/>
      <c r="TDK742" s="259"/>
      <c r="TDL742" s="394"/>
      <c r="TDM742" s="394"/>
      <c r="TDN742" s="270"/>
      <c r="TDO742" s="263"/>
      <c r="TDP742" s="271"/>
      <c r="TDQ742" s="271"/>
      <c r="TDR742" s="271"/>
      <c r="TDS742" s="271"/>
      <c r="TDT742" s="271"/>
      <c r="TDU742" s="395"/>
      <c r="TDV742" s="259"/>
      <c r="TDW742" s="259"/>
      <c r="TDX742" s="394"/>
      <c r="TDY742" s="394"/>
      <c r="TDZ742" s="270"/>
      <c r="TEA742" s="263"/>
      <c r="TEB742" s="271"/>
      <c r="TEC742" s="271"/>
      <c r="TED742" s="271"/>
      <c r="TEE742" s="271"/>
      <c r="TEF742" s="271"/>
      <c r="TEG742" s="395"/>
      <c r="TEH742" s="259"/>
      <c r="TEI742" s="259"/>
      <c r="TEJ742" s="394"/>
      <c r="TEK742" s="394"/>
      <c r="TEL742" s="270"/>
      <c r="TEM742" s="263"/>
      <c r="TEN742" s="271"/>
      <c r="TEO742" s="271"/>
      <c r="TEP742" s="271"/>
      <c r="TEQ742" s="271"/>
      <c r="TER742" s="271"/>
      <c r="TES742" s="395"/>
      <c r="TET742" s="259"/>
      <c r="TEU742" s="259"/>
      <c r="TEV742" s="394"/>
      <c r="TEW742" s="394"/>
      <c r="TEX742" s="270"/>
      <c r="TEY742" s="263"/>
      <c r="TEZ742" s="271"/>
      <c r="TFA742" s="271"/>
      <c r="TFB742" s="271"/>
      <c r="TFC742" s="271"/>
      <c r="TFD742" s="271"/>
      <c r="TFE742" s="395"/>
      <c r="TFF742" s="259"/>
      <c r="TFG742" s="259"/>
      <c r="TFH742" s="394"/>
      <c r="TFI742" s="394"/>
      <c r="TFJ742" s="270"/>
      <c r="TFK742" s="263"/>
      <c r="TFL742" s="271"/>
      <c r="TFM742" s="271"/>
      <c r="TFN742" s="271"/>
      <c r="TFO742" s="271"/>
      <c r="TFP742" s="271"/>
      <c r="TFQ742" s="395"/>
      <c r="TFR742" s="259"/>
      <c r="TFS742" s="259"/>
      <c r="TFT742" s="394"/>
      <c r="TFU742" s="394"/>
      <c r="TFV742" s="270"/>
      <c r="TFW742" s="263"/>
      <c r="TFX742" s="271"/>
      <c r="TFY742" s="271"/>
      <c r="TFZ742" s="271"/>
      <c r="TGA742" s="271"/>
      <c r="TGB742" s="271"/>
      <c r="TGC742" s="395"/>
      <c r="TGD742" s="259"/>
      <c r="TGE742" s="259"/>
      <c r="TGF742" s="394"/>
      <c r="TGG742" s="394"/>
      <c r="TGH742" s="270"/>
      <c r="TGI742" s="263"/>
      <c r="TGJ742" s="271"/>
      <c r="TGK742" s="271"/>
      <c r="TGL742" s="271"/>
      <c r="TGM742" s="271"/>
      <c r="TGN742" s="271"/>
      <c r="TGO742" s="395"/>
      <c r="TGP742" s="259"/>
      <c r="TGQ742" s="259"/>
      <c r="TGR742" s="394"/>
      <c r="TGS742" s="394"/>
      <c r="TGT742" s="270"/>
      <c r="TGU742" s="263"/>
      <c r="TGV742" s="271"/>
      <c r="TGW742" s="271"/>
      <c r="TGX742" s="271"/>
      <c r="TGY742" s="271"/>
      <c r="TGZ742" s="271"/>
      <c r="THA742" s="395"/>
      <c r="THB742" s="259"/>
      <c r="THC742" s="259"/>
      <c r="THD742" s="394"/>
      <c r="THE742" s="394"/>
      <c r="THF742" s="270"/>
      <c r="THG742" s="263"/>
      <c r="THH742" s="271"/>
      <c r="THI742" s="271"/>
      <c r="THJ742" s="271"/>
      <c r="THK742" s="271"/>
      <c r="THL742" s="271"/>
      <c r="THM742" s="395"/>
      <c r="THN742" s="259"/>
      <c r="THO742" s="259"/>
      <c r="THP742" s="394"/>
      <c r="THQ742" s="394"/>
      <c r="THR742" s="270"/>
      <c r="THS742" s="263"/>
      <c r="THT742" s="271"/>
      <c r="THU742" s="271"/>
      <c r="THV742" s="271"/>
      <c r="THW742" s="271"/>
      <c r="THX742" s="271"/>
      <c r="THY742" s="395"/>
      <c r="THZ742" s="259"/>
      <c r="TIA742" s="259"/>
      <c r="TIB742" s="394"/>
      <c r="TIC742" s="394"/>
      <c r="TID742" s="270"/>
      <c r="TIE742" s="263"/>
      <c r="TIF742" s="271"/>
      <c r="TIG742" s="271"/>
      <c r="TIH742" s="271"/>
      <c r="TII742" s="271"/>
      <c r="TIJ742" s="271"/>
      <c r="TIK742" s="395"/>
      <c r="TIL742" s="259"/>
      <c r="TIM742" s="259"/>
      <c r="TIN742" s="394"/>
      <c r="TIO742" s="394"/>
      <c r="TIP742" s="270"/>
      <c r="TIQ742" s="263"/>
      <c r="TIR742" s="271"/>
      <c r="TIS742" s="271"/>
      <c r="TIT742" s="271"/>
      <c r="TIU742" s="271"/>
      <c r="TIV742" s="271"/>
      <c r="TIW742" s="395"/>
      <c r="TIX742" s="259"/>
      <c r="TIY742" s="259"/>
      <c r="TIZ742" s="394"/>
      <c r="TJA742" s="394"/>
      <c r="TJB742" s="270"/>
      <c r="TJC742" s="263"/>
      <c r="TJD742" s="271"/>
      <c r="TJE742" s="271"/>
      <c r="TJF742" s="271"/>
      <c r="TJG742" s="271"/>
      <c r="TJH742" s="271"/>
      <c r="TJI742" s="395"/>
      <c r="TJJ742" s="259"/>
      <c r="TJK742" s="259"/>
      <c r="TJL742" s="394"/>
      <c r="TJM742" s="394"/>
      <c r="TJN742" s="270"/>
      <c r="TJO742" s="263"/>
      <c r="TJP742" s="271"/>
      <c r="TJQ742" s="271"/>
      <c r="TJR742" s="271"/>
      <c r="TJS742" s="271"/>
      <c r="TJT742" s="271"/>
      <c r="TJU742" s="395"/>
      <c r="TJV742" s="259"/>
      <c r="TJW742" s="259"/>
      <c r="TJX742" s="394"/>
      <c r="TJY742" s="394"/>
      <c r="TJZ742" s="270"/>
      <c r="TKA742" s="263"/>
      <c r="TKB742" s="271"/>
      <c r="TKC742" s="271"/>
      <c r="TKD742" s="271"/>
      <c r="TKE742" s="271"/>
      <c r="TKF742" s="271"/>
      <c r="TKG742" s="395"/>
      <c r="TKH742" s="259"/>
      <c r="TKI742" s="259"/>
      <c r="TKJ742" s="394"/>
      <c r="TKK742" s="394"/>
      <c r="TKL742" s="270"/>
      <c r="TKM742" s="263"/>
      <c r="TKN742" s="271"/>
      <c r="TKO742" s="271"/>
      <c r="TKP742" s="271"/>
      <c r="TKQ742" s="271"/>
      <c r="TKR742" s="271"/>
      <c r="TKS742" s="395"/>
      <c r="TKT742" s="259"/>
      <c r="TKU742" s="259"/>
      <c r="TKV742" s="394"/>
      <c r="TKW742" s="394"/>
      <c r="TKX742" s="270"/>
      <c r="TKY742" s="263"/>
      <c r="TKZ742" s="271"/>
      <c r="TLA742" s="271"/>
      <c r="TLB742" s="271"/>
      <c r="TLC742" s="271"/>
      <c r="TLD742" s="271"/>
      <c r="TLE742" s="395"/>
      <c r="TLF742" s="259"/>
      <c r="TLG742" s="259"/>
      <c r="TLH742" s="394"/>
      <c r="TLI742" s="394"/>
      <c r="TLJ742" s="270"/>
      <c r="TLK742" s="263"/>
      <c r="TLL742" s="271"/>
      <c r="TLM742" s="271"/>
      <c r="TLN742" s="271"/>
      <c r="TLO742" s="271"/>
      <c r="TLP742" s="271"/>
      <c r="TLQ742" s="395"/>
      <c r="TLR742" s="259"/>
      <c r="TLS742" s="259"/>
      <c r="TLT742" s="394"/>
      <c r="TLU742" s="394"/>
      <c r="TLV742" s="270"/>
      <c r="TLW742" s="263"/>
      <c r="TLX742" s="271"/>
      <c r="TLY742" s="271"/>
      <c r="TLZ742" s="271"/>
      <c r="TMA742" s="271"/>
      <c r="TMB742" s="271"/>
      <c r="TMC742" s="395"/>
      <c r="TMD742" s="259"/>
      <c r="TME742" s="259"/>
      <c r="TMF742" s="394"/>
      <c r="TMG742" s="394"/>
      <c r="TMH742" s="270"/>
      <c r="TMI742" s="263"/>
      <c r="TMJ742" s="271"/>
      <c r="TMK742" s="271"/>
      <c r="TML742" s="271"/>
      <c r="TMM742" s="271"/>
      <c r="TMN742" s="271"/>
      <c r="TMO742" s="395"/>
      <c r="TMP742" s="259"/>
      <c r="TMQ742" s="259"/>
      <c r="TMR742" s="394"/>
      <c r="TMS742" s="394"/>
      <c r="TMT742" s="270"/>
      <c r="TMU742" s="263"/>
      <c r="TMV742" s="271"/>
      <c r="TMW742" s="271"/>
      <c r="TMX742" s="271"/>
      <c r="TMY742" s="271"/>
      <c r="TMZ742" s="271"/>
      <c r="TNA742" s="395"/>
      <c r="TNB742" s="259"/>
      <c r="TNC742" s="259"/>
      <c r="TND742" s="394"/>
      <c r="TNE742" s="394"/>
      <c r="TNF742" s="270"/>
      <c r="TNG742" s="263"/>
      <c r="TNH742" s="271"/>
      <c r="TNI742" s="271"/>
      <c r="TNJ742" s="271"/>
      <c r="TNK742" s="271"/>
      <c r="TNL742" s="271"/>
      <c r="TNM742" s="395"/>
      <c r="TNN742" s="259"/>
      <c r="TNO742" s="259"/>
      <c r="TNP742" s="394"/>
      <c r="TNQ742" s="394"/>
      <c r="TNR742" s="270"/>
      <c r="TNS742" s="263"/>
      <c r="TNT742" s="271"/>
      <c r="TNU742" s="271"/>
      <c r="TNV742" s="271"/>
      <c r="TNW742" s="271"/>
      <c r="TNX742" s="271"/>
      <c r="TNY742" s="395"/>
      <c r="TNZ742" s="259"/>
      <c r="TOA742" s="259"/>
      <c r="TOB742" s="394"/>
      <c r="TOC742" s="394"/>
      <c r="TOD742" s="270"/>
      <c r="TOE742" s="263"/>
      <c r="TOF742" s="271"/>
      <c r="TOG742" s="271"/>
      <c r="TOH742" s="271"/>
      <c r="TOI742" s="271"/>
      <c r="TOJ742" s="271"/>
      <c r="TOK742" s="395"/>
      <c r="TOL742" s="259"/>
      <c r="TOM742" s="259"/>
      <c r="TON742" s="394"/>
      <c r="TOO742" s="394"/>
      <c r="TOP742" s="270"/>
      <c r="TOQ742" s="263"/>
      <c r="TOR742" s="271"/>
      <c r="TOS742" s="271"/>
      <c r="TOT742" s="271"/>
      <c r="TOU742" s="271"/>
      <c r="TOV742" s="271"/>
      <c r="TOW742" s="395"/>
      <c r="TOX742" s="259"/>
      <c r="TOY742" s="259"/>
      <c r="TOZ742" s="394"/>
      <c r="TPA742" s="394"/>
      <c r="TPB742" s="270"/>
      <c r="TPC742" s="263"/>
      <c r="TPD742" s="271"/>
      <c r="TPE742" s="271"/>
      <c r="TPF742" s="271"/>
      <c r="TPG742" s="271"/>
      <c r="TPH742" s="271"/>
      <c r="TPI742" s="395"/>
      <c r="TPJ742" s="259"/>
      <c r="TPK742" s="259"/>
      <c r="TPL742" s="394"/>
      <c r="TPM742" s="394"/>
      <c r="TPN742" s="270"/>
      <c r="TPO742" s="263"/>
      <c r="TPP742" s="271"/>
      <c r="TPQ742" s="271"/>
      <c r="TPR742" s="271"/>
      <c r="TPS742" s="271"/>
      <c r="TPT742" s="271"/>
      <c r="TPU742" s="395"/>
      <c r="TPV742" s="259"/>
      <c r="TPW742" s="259"/>
      <c r="TPX742" s="394"/>
      <c r="TPY742" s="394"/>
      <c r="TPZ742" s="270"/>
      <c r="TQA742" s="263"/>
      <c r="TQB742" s="271"/>
      <c r="TQC742" s="271"/>
      <c r="TQD742" s="271"/>
      <c r="TQE742" s="271"/>
      <c r="TQF742" s="271"/>
      <c r="TQG742" s="395"/>
      <c r="TQH742" s="259"/>
      <c r="TQI742" s="259"/>
      <c r="TQJ742" s="394"/>
      <c r="TQK742" s="394"/>
      <c r="TQL742" s="270"/>
      <c r="TQM742" s="263"/>
      <c r="TQN742" s="271"/>
      <c r="TQO742" s="271"/>
      <c r="TQP742" s="271"/>
      <c r="TQQ742" s="271"/>
      <c r="TQR742" s="271"/>
      <c r="TQS742" s="395"/>
      <c r="TQT742" s="259"/>
      <c r="TQU742" s="259"/>
      <c r="TQV742" s="394"/>
      <c r="TQW742" s="394"/>
      <c r="TQX742" s="270"/>
      <c r="TQY742" s="263"/>
      <c r="TQZ742" s="271"/>
      <c r="TRA742" s="271"/>
      <c r="TRB742" s="271"/>
      <c r="TRC742" s="271"/>
      <c r="TRD742" s="271"/>
      <c r="TRE742" s="395"/>
      <c r="TRF742" s="259"/>
      <c r="TRG742" s="259"/>
      <c r="TRH742" s="394"/>
      <c r="TRI742" s="394"/>
      <c r="TRJ742" s="270"/>
      <c r="TRK742" s="263"/>
      <c r="TRL742" s="271"/>
      <c r="TRM742" s="271"/>
      <c r="TRN742" s="271"/>
      <c r="TRO742" s="271"/>
      <c r="TRP742" s="271"/>
      <c r="TRQ742" s="395"/>
      <c r="TRR742" s="259"/>
      <c r="TRS742" s="259"/>
      <c r="TRT742" s="394"/>
      <c r="TRU742" s="394"/>
      <c r="TRV742" s="270"/>
      <c r="TRW742" s="263"/>
      <c r="TRX742" s="271"/>
      <c r="TRY742" s="271"/>
      <c r="TRZ742" s="271"/>
      <c r="TSA742" s="271"/>
      <c r="TSB742" s="271"/>
      <c r="TSC742" s="395"/>
      <c r="TSD742" s="259"/>
      <c r="TSE742" s="259"/>
      <c r="TSF742" s="394"/>
      <c r="TSG742" s="394"/>
      <c r="TSH742" s="270"/>
      <c r="TSI742" s="263"/>
      <c r="TSJ742" s="271"/>
      <c r="TSK742" s="271"/>
      <c r="TSL742" s="271"/>
      <c r="TSM742" s="271"/>
      <c r="TSN742" s="271"/>
      <c r="TSO742" s="395"/>
      <c r="TSP742" s="259"/>
      <c r="TSQ742" s="259"/>
      <c r="TSR742" s="394"/>
      <c r="TSS742" s="394"/>
      <c r="TST742" s="270"/>
      <c r="TSU742" s="263"/>
      <c r="TSV742" s="271"/>
      <c r="TSW742" s="271"/>
      <c r="TSX742" s="271"/>
      <c r="TSY742" s="271"/>
      <c r="TSZ742" s="271"/>
      <c r="TTA742" s="395"/>
      <c r="TTB742" s="259"/>
      <c r="TTC742" s="259"/>
      <c r="TTD742" s="394"/>
      <c r="TTE742" s="394"/>
      <c r="TTF742" s="270"/>
      <c r="TTG742" s="263"/>
      <c r="TTH742" s="271"/>
      <c r="TTI742" s="271"/>
      <c r="TTJ742" s="271"/>
      <c r="TTK742" s="271"/>
      <c r="TTL742" s="271"/>
      <c r="TTM742" s="395"/>
      <c r="TTN742" s="259"/>
      <c r="TTO742" s="259"/>
      <c r="TTP742" s="394"/>
      <c r="TTQ742" s="394"/>
      <c r="TTR742" s="270"/>
      <c r="TTS742" s="263"/>
      <c r="TTT742" s="271"/>
      <c r="TTU742" s="271"/>
      <c r="TTV742" s="271"/>
      <c r="TTW742" s="271"/>
      <c r="TTX742" s="271"/>
      <c r="TTY742" s="395"/>
      <c r="TTZ742" s="259"/>
      <c r="TUA742" s="259"/>
      <c r="TUB742" s="394"/>
      <c r="TUC742" s="394"/>
      <c r="TUD742" s="270"/>
      <c r="TUE742" s="263"/>
      <c r="TUF742" s="271"/>
      <c r="TUG742" s="271"/>
      <c r="TUH742" s="271"/>
      <c r="TUI742" s="271"/>
      <c r="TUJ742" s="271"/>
      <c r="TUK742" s="395"/>
      <c r="TUL742" s="259"/>
      <c r="TUM742" s="259"/>
      <c r="TUN742" s="394"/>
      <c r="TUO742" s="394"/>
      <c r="TUP742" s="270"/>
      <c r="TUQ742" s="263"/>
      <c r="TUR742" s="271"/>
      <c r="TUS742" s="271"/>
      <c r="TUT742" s="271"/>
      <c r="TUU742" s="271"/>
      <c r="TUV742" s="271"/>
      <c r="TUW742" s="395"/>
      <c r="TUX742" s="259"/>
      <c r="TUY742" s="259"/>
      <c r="TUZ742" s="394"/>
      <c r="TVA742" s="394"/>
      <c r="TVB742" s="270"/>
      <c r="TVC742" s="263"/>
      <c r="TVD742" s="271"/>
      <c r="TVE742" s="271"/>
      <c r="TVF742" s="271"/>
      <c r="TVG742" s="271"/>
      <c r="TVH742" s="271"/>
      <c r="TVI742" s="395"/>
      <c r="TVJ742" s="259"/>
      <c r="TVK742" s="259"/>
      <c r="TVL742" s="394"/>
      <c r="TVM742" s="394"/>
      <c r="TVN742" s="270"/>
      <c r="TVO742" s="263"/>
      <c r="TVP742" s="271"/>
      <c r="TVQ742" s="271"/>
      <c r="TVR742" s="271"/>
      <c r="TVS742" s="271"/>
      <c r="TVT742" s="271"/>
      <c r="TVU742" s="395"/>
      <c r="TVV742" s="259"/>
      <c r="TVW742" s="259"/>
      <c r="TVX742" s="394"/>
      <c r="TVY742" s="394"/>
      <c r="TVZ742" s="270"/>
      <c r="TWA742" s="263"/>
      <c r="TWB742" s="271"/>
      <c r="TWC742" s="271"/>
      <c r="TWD742" s="271"/>
      <c r="TWE742" s="271"/>
      <c r="TWF742" s="271"/>
      <c r="TWG742" s="395"/>
      <c r="TWH742" s="259"/>
      <c r="TWI742" s="259"/>
      <c r="TWJ742" s="394"/>
      <c r="TWK742" s="394"/>
      <c r="TWL742" s="270"/>
      <c r="TWM742" s="263"/>
      <c r="TWN742" s="271"/>
      <c r="TWO742" s="271"/>
      <c r="TWP742" s="271"/>
      <c r="TWQ742" s="271"/>
      <c r="TWR742" s="271"/>
      <c r="TWS742" s="395"/>
      <c r="TWT742" s="259"/>
      <c r="TWU742" s="259"/>
      <c r="TWV742" s="394"/>
      <c r="TWW742" s="394"/>
      <c r="TWX742" s="270"/>
      <c r="TWY742" s="263"/>
      <c r="TWZ742" s="271"/>
      <c r="TXA742" s="271"/>
      <c r="TXB742" s="271"/>
      <c r="TXC742" s="271"/>
      <c r="TXD742" s="271"/>
      <c r="TXE742" s="395"/>
      <c r="TXF742" s="259"/>
      <c r="TXG742" s="259"/>
      <c r="TXH742" s="394"/>
      <c r="TXI742" s="394"/>
      <c r="TXJ742" s="270"/>
      <c r="TXK742" s="263"/>
      <c r="TXL742" s="271"/>
      <c r="TXM742" s="271"/>
      <c r="TXN742" s="271"/>
      <c r="TXO742" s="271"/>
      <c r="TXP742" s="271"/>
      <c r="TXQ742" s="395"/>
      <c r="TXR742" s="259"/>
      <c r="TXS742" s="259"/>
      <c r="TXT742" s="394"/>
      <c r="TXU742" s="394"/>
      <c r="TXV742" s="270"/>
      <c r="TXW742" s="263"/>
      <c r="TXX742" s="271"/>
      <c r="TXY742" s="271"/>
      <c r="TXZ742" s="271"/>
      <c r="TYA742" s="271"/>
      <c r="TYB742" s="271"/>
      <c r="TYC742" s="395"/>
      <c r="TYD742" s="259"/>
      <c r="TYE742" s="259"/>
      <c r="TYF742" s="394"/>
      <c r="TYG742" s="394"/>
      <c r="TYH742" s="270"/>
      <c r="TYI742" s="263"/>
      <c r="TYJ742" s="271"/>
      <c r="TYK742" s="271"/>
      <c r="TYL742" s="271"/>
      <c r="TYM742" s="271"/>
      <c r="TYN742" s="271"/>
      <c r="TYO742" s="395"/>
      <c r="TYP742" s="259"/>
      <c r="TYQ742" s="259"/>
      <c r="TYR742" s="394"/>
      <c r="TYS742" s="394"/>
      <c r="TYT742" s="270"/>
      <c r="TYU742" s="263"/>
      <c r="TYV742" s="271"/>
      <c r="TYW742" s="271"/>
      <c r="TYX742" s="271"/>
      <c r="TYY742" s="271"/>
      <c r="TYZ742" s="271"/>
      <c r="TZA742" s="395"/>
      <c r="TZB742" s="259"/>
      <c r="TZC742" s="259"/>
      <c r="TZD742" s="394"/>
      <c r="TZE742" s="394"/>
      <c r="TZF742" s="270"/>
      <c r="TZG742" s="263"/>
      <c r="TZH742" s="271"/>
      <c r="TZI742" s="271"/>
      <c r="TZJ742" s="271"/>
      <c r="TZK742" s="271"/>
      <c r="TZL742" s="271"/>
      <c r="TZM742" s="395"/>
      <c r="TZN742" s="259"/>
      <c r="TZO742" s="259"/>
      <c r="TZP742" s="394"/>
      <c r="TZQ742" s="394"/>
      <c r="TZR742" s="270"/>
      <c r="TZS742" s="263"/>
      <c r="TZT742" s="271"/>
      <c r="TZU742" s="271"/>
      <c r="TZV742" s="271"/>
      <c r="TZW742" s="271"/>
      <c r="TZX742" s="271"/>
      <c r="TZY742" s="395"/>
      <c r="TZZ742" s="259"/>
      <c r="UAA742" s="259"/>
      <c r="UAB742" s="394"/>
      <c r="UAC742" s="394"/>
      <c r="UAD742" s="270"/>
      <c r="UAE742" s="263"/>
      <c r="UAF742" s="271"/>
      <c r="UAG742" s="271"/>
      <c r="UAH742" s="271"/>
      <c r="UAI742" s="271"/>
      <c r="UAJ742" s="271"/>
      <c r="UAK742" s="395"/>
      <c r="UAL742" s="259"/>
      <c r="UAM742" s="259"/>
      <c r="UAN742" s="394"/>
      <c r="UAO742" s="394"/>
      <c r="UAP742" s="270"/>
      <c r="UAQ742" s="263"/>
      <c r="UAR742" s="271"/>
      <c r="UAS742" s="271"/>
      <c r="UAT742" s="271"/>
      <c r="UAU742" s="271"/>
      <c r="UAV742" s="271"/>
      <c r="UAW742" s="395"/>
      <c r="UAX742" s="259"/>
      <c r="UAY742" s="259"/>
      <c r="UAZ742" s="394"/>
      <c r="UBA742" s="394"/>
      <c r="UBB742" s="270"/>
      <c r="UBC742" s="263"/>
      <c r="UBD742" s="271"/>
      <c r="UBE742" s="271"/>
      <c r="UBF742" s="271"/>
      <c r="UBG742" s="271"/>
      <c r="UBH742" s="271"/>
      <c r="UBI742" s="395"/>
      <c r="UBJ742" s="259"/>
      <c r="UBK742" s="259"/>
      <c r="UBL742" s="394"/>
      <c r="UBM742" s="394"/>
      <c r="UBN742" s="270"/>
      <c r="UBO742" s="263"/>
      <c r="UBP742" s="271"/>
      <c r="UBQ742" s="271"/>
      <c r="UBR742" s="271"/>
      <c r="UBS742" s="271"/>
      <c r="UBT742" s="271"/>
      <c r="UBU742" s="395"/>
      <c r="UBV742" s="259"/>
      <c r="UBW742" s="259"/>
      <c r="UBX742" s="394"/>
      <c r="UBY742" s="394"/>
      <c r="UBZ742" s="270"/>
      <c r="UCA742" s="263"/>
      <c r="UCB742" s="271"/>
      <c r="UCC742" s="271"/>
      <c r="UCD742" s="271"/>
      <c r="UCE742" s="271"/>
      <c r="UCF742" s="271"/>
      <c r="UCG742" s="395"/>
      <c r="UCH742" s="259"/>
      <c r="UCI742" s="259"/>
      <c r="UCJ742" s="394"/>
      <c r="UCK742" s="394"/>
      <c r="UCL742" s="270"/>
      <c r="UCM742" s="263"/>
      <c r="UCN742" s="271"/>
      <c r="UCO742" s="271"/>
      <c r="UCP742" s="271"/>
      <c r="UCQ742" s="271"/>
      <c r="UCR742" s="271"/>
      <c r="UCS742" s="395"/>
      <c r="UCT742" s="259"/>
      <c r="UCU742" s="259"/>
      <c r="UCV742" s="394"/>
      <c r="UCW742" s="394"/>
      <c r="UCX742" s="270"/>
      <c r="UCY742" s="263"/>
      <c r="UCZ742" s="271"/>
      <c r="UDA742" s="271"/>
      <c r="UDB742" s="271"/>
      <c r="UDC742" s="271"/>
      <c r="UDD742" s="271"/>
      <c r="UDE742" s="395"/>
      <c r="UDF742" s="259"/>
      <c r="UDG742" s="259"/>
      <c r="UDH742" s="394"/>
      <c r="UDI742" s="394"/>
      <c r="UDJ742" s="270"/>
      <c r="UDK742" s="263"/>
      <c r="UDL742" s="271"/>
      <c r="UDM742" s="271"/>
      <c r="UDN742" s="271"/>
      <c r="UDO742" s="271"/>
      <c r="UDP742" s="271"/>
      <c r="UDQ742" s="395"/>
      <c r="UDR742" s="259"/>
      <c r="UDS742" s="259"/>
      <c r="UDT742" s="394"/>
      <c r="UDU742" s="394"/>
      <c r="UDV742" s="270"/>
      <c r="UDW742" s="263"/>
      <c r="UDX742" s="271"/>
      <c r="UDY742" s="271"/>
      <c r="UDZ742" s="271"/>
      <c r="UEA742" s="271"/>
      <c r="UEB742" s="271"/>
      <c r="UEC742" s="395"/>
      <c r="UED742" s="259"/>
      <c r="UEE742" s="259"/>
      <c r="UEF742" s="394"/>
      <c r="UEG742" s="394"/>
      <c r="UEH742" s="270"/>
      <c r="UEI742" s="263"/>
      <c r="UEJ742" s="271"/>
      <c r="UEK742" s="271"/>
      <c r="UEL742" s="271"/>
      <c r="UEM742" s="271"/>
      <c r="UEN742" s="271"/>
      <c r="UEO742" s="395"/>
      <c r="UEP742" s="259"/>
      <c r="UEQ742" s="259"/>
      <c r="UER742" s="394"/>
      <c r="UES742" s="394"/>
      <c r="UET742" s="270"/>
      <c r="UEU742" s="263"/>
      <c r="UEV742" s="271"/>
      <c r="UEW742" s="271"/>
      <c r="UEX742" s="271"/>
      <c r="UEY742" s="271"/>
      <c r="UEZ742" s="271"/>
      <c r="UFA742" s="395"/>
      <c r="UFB742" s="259"/>
      <c r="UFC742" s="259"/>
      <c r="UFD742" s="394"/>
      <c r="UFE742" s="394"/>
      <c r="UFF742" s="270"/>
      <c r="UFG742" s="263"/>
      <c r="UFH742" s="271"/>
      <c r="UFI742" s="271"/>
      <c r="UFJ742" s="271"/>
      <c r="UFK742" s="271"/>
      <c r="UFL742" s="271"/>
      <c r="UFM742" s="395"/>
      <c r="UFN742" s="259"/>
      <c r="UFO742" s="259"/>
      <c r="UFP742" s="394"/>
      <c r="UFQ742" s="394"/>
      <c r="UFR742" s="270"/>
      <c r="UFS742" s="263"/>
      <c r="UFT742" s="271"/>
      <c r="UFU742" s="271"/>
      <c r="UFV742" s="271"/>
      <c r="UFW742" s="271"/>
      <c r="UFX742" s="271"/>
      <c r="UFY742" s="395"/>
      <c r="UFZ742" s="259"/>
      <c r="UGA742" s="259"/>
      <c r="UGB742" s="394"/>
      <c r="UGC742" s="394"/>
      <c r="UGD742" s="270"/>
      <c r="UGE742" s="263"/>
      <c r="UGF742" s="271"/>
      <c r="UGG742" s="271"/>
      <c r="UGH742" s="271"/>
      <c r="UGI742" s="271"/>
      <c r="UGJ742" s="271"/>
      <c r="UGK742" s="395"/>
      <c r="UGL742" s="259"/>
      <c r="UGM742" s="259"/>
      <c r="UGN742" s="394"/>
      <c r="UGO742" s="394"/>
      <c r="UGP742" s="270"/>
      <c r="UGQ742" s="263"/>
      <c r="UGR742" s="271"/>
      <c r="UGS742" s="271"/>
      <c r="UGT742" s="271"/>
      <c r="UGU742" s="271"/>
      <c r="UGV742" s="271"/>
      <c r="UGW742" s="395"/>
      <c r="UGX742" s="259"/>
      <c r="UGY742" s="259"/>
      <c r="UGZ742" s="394"/>
      <c r="UHA742" s="394"/>
      <c r="UHB742" s="270"/>
      <c r="UHC742" s="263"/>
      <c r="UHD742" s="271"/>
      <c r="UHE742" s="271"/>
      <c r="UHF742" s="271"/>
      <c r="UHG742" s="271"/>
      <c r="UHH742" s="271"/>
      <c r="UHI742" s="395"/>
      <c r="UHJ742" s="259"/>
      <c r="UHK742" s="259"/>
      <c r="UHL742" s="394"/>
      <c r="UHM742" s="394"/>
      <c r="UHN742" s="270"/>
      <c r="UHO742" s="263"/>
      <c r="UHP742" s="271"/>
      <c r="UHQ742" s="271"/>
      <c r="UHR742" s="271"/>
      <c r="UHS742" s="271"/>
      <c r="UHT742" s="271"/>
      <c r="UHU742" s="395"/>
      <c r="UHV742" s="259"/>
      <c r="UHW742" s="259"/>
      <c r="UHX742" s="394"/>
      <c r="UHY742" s="394"/>
      <c r="UHZ742" s="270"/>
      <c r="UIA742" s="263"/>
      <c r="UIB742" s="271"/>
      <c r="UIC742" s="271"/>
      <c r="UID742" s="271"/>
      <c r="UIE742" s="271"/>
      <c r="UIF742" s="271"/>
      <c r="UIG742" s="395"/>
      <c r="UIH742" s="259"/>
      <c r="UII742" s="259"/>
      <c r="UIJ742" s="394"/>
      <c r="UIK742" s="394"/>
      <c r="UIL742" s="270"/>
      <c r="UIM742" s="263"/>
      <c r="UIN742" s="271"/>
      <c r="UIO742" s="271"/>
      <c r="UIP742" s="271"/>
      <c r="UIQ742" s="271"/>
      <c r="UIR742" s="271"/>
      <c r="UIS742" s="395"/>
      <c r="UIT742" s="259"/>
      <c r="UIU742" s="259"/>
      <c r="UIV742" s="394"/>
      <c r="UIW742" s="394"/>
      <c r="UIX742" s="270"/>
      <c r="UIY742" s="263"/>
      <c r="UIZ742" s="271"/>
      <c r="UJA742" s="271"/>
      <c r="UJB742" s="271"/>
      <c r="UJC742" s="271"/>
      <c r="UJD742" s="271"/>
      <c r="UJE742" s="395"/>
      <c r="UJF742" s="259"/>
      <c r="UJG742" s="259"/>
      <c r="UJH742" s="394"/>
      <c r="UJI742" s="394"/>
      <c r="UJJ742" s="270"/>
      <c r="UJK742" s="263"/>
      <c r="UJL742" s="271"/>
      <c r="UJM742" s="271"/>
      <c r="UJN742" s="271"/>
      <c r="UJO742" s="271"/>
      <c r="UJP742" s="271"/>
      <c r="UJQ742" s="395"/>
      <c r="UJR742" s="259"/>
      <c r="UJS742" s="259"/>
      <c r="UJT742" s="394"/>
      <c r="UJU742" s="394"/>
      <c r="UJV742" s="270"/>
      <c r="UJW742" s="263"/>
      <c r="UJX742" s="271"/>
      <c r="UJY742" s="271"/>
      <c r="UJZ742" s="271"/>
      <c r="UKA742" s="271"/>
      <c r="UKB742" s="271"/>
      <c r="UKC742" s="395"/>
      <c r="UKD742" s="259"/>
      <c r="UKE742" s="259"/>
      <c r="UKF742" s="394"/>
      <c r="UKG742" s="394"/>
      <c r="UKH742" s="270"/>
      <c r="UKI742" s="263"/>
      <c r="UKJ742" s="271"/>
      <c r="UKK742" s="271"/>
      <c r="UKL742" s="271"/>
      <c r="UKM742" s="271"/>
      <c r="UKN742" s="271"/>
      <c r="UKO742" s="395"/>
      <c r="UKP742" s="259"/>
      <c r="UKQ742" s="259"/>
      <c r="UKR742" s="394"/>
      <c r="UKS742" s="394"/>
      <c r="UKT742" s="270"/>
      <c r="UKU742" s="263"/>
      <c r="UKV742" s="271"/>
      <c r="UKW742" s="271"/>
      <c r="UKX742" s="271"/>
      <c r="UKY742" s="271"/>
      <c r="UKZ742" s="271"/>
      <c r="ULA742" s="395"/>
      <c r="ULB742" s="259"/>
      <c r="ULC742" s="259"/>
      <c r="ULD742" s="394"/>
      <c r="ULE742" s="394"/>
      <c r="ULF742" s="270"/>
      <c r="ULG742" s="263"/>
      <c r="ULH742" s="271"/>
      <c r="ULI742" s="271"/>
      <c r="ULJ742" s="271"/>
      <c r="ULK742" s="271"/>
      <c r="ULL742" s="271"/>
      <c r="ULM742" s="395"/>
      <c r="ULN742" s="259"/>
      <c r="ULO742" s="259"/>
      <c r="ULP742" s="394"/>
      <c r="ULQ742" s="394"/>
      <c r="ULR742" s="270"/>
      <c r="ULS742" s="263"/>
      <c r="ULT742" s="271"/>
      <c r="ULU742" s="271"/>
      <c r="ULV742" s="271"/>
      <c r="ULW742" s="271"/>
      <c r="ULX742" s="271"/>
      <c r="ULY742" s="395"/>
      <c r="ULZ742" s="259"/>
      <c r="UMA742" s="259"/>
      <c r="UMB742" s="394"/>
      <c r="UMC742" s="394"/>
      <c r="UMD742" s="270"/>
      <c r="UME742" s="263"/>
      <c r="UMF742" s="271"/>
      <c r="UMG742" s="271"/>
      <c r="UMH742" s="271"/>
      <c r="UMI742" s="271"/>
      <c r="UMJ742" s="271"/>
      <c r="UMK742" s="395"/>
      <c r="UML742" s="259"/>
      <c r="UMM742" s="259"/>
      <c r="UMN742" s="394"/>
      <c r="UMO742" s="394"/>
      <c r="UMP742" s="270"/>
      <c r="UMQ742" s="263"/>
      <c r="UMR742" s="271"/>
      <c r="UMS742" s="271"/>
      <c r="UMT742" s="271"/>
      <c r="UMU742" s="271"/>
      <c r="UMV742" s="271"/>
      <c r="UMW742" s="395"/>
      <c r="UMX742" s="259"/>
      <c r="UMY742" s="259"/>
      <c r="UMZ742" s="394"/>
      <c r="UNA742" s="394"/>
      <c r="UNB742" s="270"/>
      <c r="UNC742" s="263"/>
      <c r="UND742" s="271"/>
      <c r="UNE742" s="271"/>
      <c r="UNF742" s="271"/>
      <c r="UNG742" s="271"/>
      <c r="UNH742" s="271"/>
      <c r="UNI742" s="395"/>
      <c r="UNJ742" s="259"/>
      <c r="UNK742" s="259"/>
      <c r="UNL742" s="394"/>
      <c r="UNM742" s="394"/>
      <c r="UNN742" s="270"/>
      <c r="UNO742" s="263"/>
      <c r="UNP742" s="271"/>
      <c r="UNQ742" s="271"/>
      <c r="UNR742" s="271"/>
      <c r="UNS742" s="271"/>
      <c r="UNT742" s="271"/>
      <c r="UNU742" s="395"/>
      <c r="UNV742" s="259"/>
      <c r="UNW742" s="259"/>
      <c r="UNX742" s="394"/>
      <c r="UNY742" s="394"/>
      <c r="UNZ742" s="270"/>
      <c r="UOA742" s="263"/>
      <c r="UOB742" s="271"/>
      <c r="UOC742" s="271"/>
      <c r="UOD742" s="271"/>
      <c r="UOE742" s="271"/>
      <c r="UOF742" s="271"/>
      <c r="UOG742" s="395"/>
      <c r="UOH742" s="259"/>
      <c r="UOI742" s="259"/>
      <c r="UOJ742" s="394"/>
      <c r="UOK742" s="394"/>
      <c r="UOL742" s="270"/>
      <c r="UOM742" s="263"/>
      <c r="UON742" s="271"/>
      <c r="UOO742" s="271"/>
      <c r="UOP742" s="271"/>
      <c r="UOQ742" s="271"/>
      <c r="UOR742" s="271"/>
      <c r="UOS742" s="395"/>
      <c r="UOT742" s="259"/>
      <c r="UOU742" s="259"/>
      <c r="UOV742" s="394"/>
      <c r="UOW742" s="394"/>
      <c r="UOX742" s="270"/>
      <c r="UOY742" s="263"/>
      <c r="UOZ742" s="271"/>
      <c r="UPA742" s="271"/>
      <c r="UPB742" s="271"/>
      <c r="UPC742" s="271"/>
      <c r="UPD742" s="271"/>
      <c r="UPE742" s="395"/>
      <c r="UPF742" s="259"/>
      <c r="UPG742" s="259"/>
      <c r="UPH742" s="394"/>
      <c r="UPI742" s="394"/>
      <c r="UPJ742" s="270"/>
      <c r="UPK742" s="263"/>
      <c r="UPL742" s="271"/>
      <c r="UPM742" s="271"/>
      <c r="UPN742" s="271"/>
      <c r="UPO742" s="271"/>
      <c r="UPP742" s="271"/>
      <c r="UPQ742" s="395"/>
      <c r="UPR742" s="259"/>
      <c r="UPS742" s="259"/>
      <c r="UPT742" s="394"/>
      <c r="UPU742" s="394"/>
      <c r="UPV742" s="270"/>
      <c r="UPW742" s="263"/>
      <c r="UPX742" s="271"/>
      <c r="UPY742" s="271"/>
      <c r="UPZ742" s="271"/>
      <c r="UQA742" s="271"/>
      <c r="UQB742" s="271"/>
      <c r="UQC742" s="395"/>
      <c r="UQD742" s="259"/>
      <c r="UQE742" s="259"/>
      <c r="UQF742" s="394"/>
      <c r="UQG742" s="394"/>
      <c r="UQH742" s="270"/>
      <c r="UQI742" s="263"/>
      <c r="UQJ742" s="271"/>
      <c r="UQK742" s="271"/>
      <c r="UQL742" s="271"/>
      <c r="UQM742" s="271"/>
      <c r="UQN742" s="271"/>
      <c r="UQO742" s="395"/>
      <c r="UQP742" s="259"/>
      <c r="UQQ742" s="259"/>
      <c r="UQR742" s="394"/>
      <c r="UQS742" s="394"/>
      <c r="UQT742" s="270"/>
      <c r="UQU742" s="263"/>
      <c r="UQV742" s="271"/>
      <c r="UQW742" s="271"/>
      <c r="UQX742" s="271"/>
      <c r="UQY742" s="271"/>
      <c r="UQZ742" s="271"/>
      <c r="URA742" s="395"/>
      <c r="URB742" s="259"/>
      <c r="URC742" s="259"/>
      <c r="URD742" s="394"/>
      <c r="URE742" s="394"/>
      <c r="URF742" s="270"/>
      <c r="URG742" s="263"/>
      <c r="URH742" s="271"/>
      <c r="URI742" s="271"/>
      <c r="URJ742" s="271"/>
      <c r="URK742" s="271"/>
      <c r="URL742" s="271"/>
      <c r="URM742" s="395"/>
      <c r="URN742" s="259"/>
      <c r="URO742" s="259"/>
      <c r="URP742" s="394"/>
      <c r="URQ742" s="394"/>
      <c r="URR742" s="270"/>
      <c r="URS742" s="263"/>
      <c r="URT742" s="271"/>
      <c r="URU742" s="271"/>
      <c r="URV742" s="271"/>
      <c r="URW742" s="271"/>
      <c r="URX742" s="271"/>
      <c r="URY742" s="395"/>
      <c r="URZ742" s="259"/>
      <c r="USA742" s="259"/>
      <c r="USB742" s="394"/>
      <c r="USC742" s="394"/>
      <c r="USD742" s="270"/>
      <c r="USE742" s="263"/>
      <c r="USF742" s="271"/>
      <c r="USG742" s="271"/>
      <c r="USH742" s="271"/>
      <c r="USI742" s="271"/>
      <c r="USJ742" s="271"/>
      <c r="USK742" s="395"/>
      <c r="USL742" s="259"/>
      <c r="USM742" s="259"/>
      <c r="USN742" s="394"/>
      <c r="USO742" s="394"/>
      <c r="USP742" s="270"/>
      <c r="USQ742" s="263"/>
      <c r="USR742" s="271"/>
      <c r="USS742" s="271"/>
      <c r="UST742" s="271"/>
      <c r="USU742" s="271"/>
      <c r="USV742" s="271"/>
      <c r="USW742" s="395"/>
      <c r="USX742" s="259"/>
      <c r="USY742" s="259"/>
      <c r="USZ742" s="394"/>
      <c r="UTA742" s="394"/>
      <c r="UTB742" s="270"/>
      <c r="UTC742" s="263"/>
      <c r="UTD742" s="271"/>
      <c r="UTE742" s="271"/>
      <c r="UTF742" s="271"/>
      <c r="UTG742" s="271"/>
      <c r="UTH742" s="271"/>
      <c r="UTI742" s="395"/>
      <c r="UTJ742" s="259"/>
      <c r="UTK742" s="259"/>
      <c r="UTL742" s="394"/>
      <c r="UTM742" s="394"/>
      <c r="UTN742" s="270"/>
      <c r="UTO742" s="263"/>
      <c r="UTP742" s="271"/>
      <c r="UTQ742" s="271"/>
      <c r="UTR742" s="271"/>
      <c r="UTS742" s="271"/>
      <c r="UTT742" s="271"/>
      <c r="UTU742" s="395"/>
      <c r="UTV742" s="259"/>
      <c r="UTW742" s="259"/>
      <c r="UTX742" s="394"/>
      <c r="UTY742" s="394"/>
      <c r="UTZ742" s="270"/>
      <c r="UUA742" s="263"/>
      <c r="UUB742" s="271"/>
      <c r="UUC742" s="271"/>
      <c r="UUD742" s="271"/>
      <c r="UUE742" s="271"/>
      <c r="UUF742" s="271"/>
      <c r="UUG742" s="395"/>
      <c r="UUH742" s="259"/>
      <c r="UUI742" s="259"/>
      <c r="UUJ742" s="394"/>
      <c r="UUK742" s="394"/>
      <c r="UUL742" s="270"/>
      <c r="UUM742" s="263"/>
      <c r="UUN742" s="271"/>
      <c r="UUO742" s="271"/>
      <c r="UUP742" s="271"/>
      <c r="UUQ742" s="271"/>
      <c r="UUR742" s="271"/>
      <c r="UUS742" s="395"/>
      <c r="UUT742" s="259"/>
      <c r="UUU742" s="259"/>
      <c r="UUV742" s="394"/>
      <c r="UUW742" s="394"/>
      <c r="UUX742" s="270"/>
      <c r="UUY742" s="263"/>
      <c r="UUZ742" s="271"/>
      <c r="UVA742" s="271"/>
      <c r="UVB742" s="271"/>
      <c r="UVC742" s="271"/>
      <c r="UVD742" s="271"/>
      <c r="UVE742" s="395"/>
      <c r="UVF742" s="259"/>
      <c r="UVG742" s="259"/>
      <c r="UVH742" s="394"/>
      <c r="UVI742" s="394"/>
      <c r="UVJ742" s="270"/>
      <c r="UVK742" s="263"/>
      <c r="UVL742" s="271"/>
      <c r="UVM742" s="271"/>
      <c r="UVN742" s="271"/>
      <c r="UVO742" s="271"/>
      <c r="UVP742" s="271"/>
      <c r="UVQ742" s="395"/>
      <c r="UVR742" s="259"/>
      <c r="UVS742" s="259"/>
      <c r="UVT742" s="394"/>
      <c r="UVU742" s="394"/>
      <c r="UVV742" s="270"/>
      <c r="UVW742" s="263"/>
      <c r="UVX742" s="271"/>
      <c r="UVY742" s="271"/>
      <c r="UVZ742" s="271"/>
      <c r="UWA742" s="271"/>
      <c r="UWB742" s="271"/>
      <c r="UWC742" s="395"/>
      <c r="UWD742" s="259"/>
      <c r="UWE742" s="259"/>
      <c r="UWF742" s="394"/>
      <c r="UWG742" s="394"/>
      <c r="UWH742" s="270"/>
      <c r="UWI742" s="263"/>
      <c r="UWJ742" s="271"/>
      <c r="UWK742" s="271"/>
      <c r="UWL742" s="271"/>
      <c r="UWM742" s="271"/>
      <c r="UWN742" s="271"/>
      <c r="UWO742" s="395"/>
      <c r="UWP742" s="259"/>
      <c r="UWQ742" s="259"/>
      <c r="UWR742" s="394"/>
      <c r="UWS742" s="394"/>
      <c r="UWT742" s="270"/>
      <c r="UWU742" s="263"/>
      <c r="UWV742" s="271"/>
      <c r="UWW742" s="271"/>
      <c r="UWX742" s="271"/>
      <c r="UWY742" s="271"/>
      <c r="UWZ742" s="271"/>
      <c r="UXA742" s="395"/>
      <c r="UXB742" s="259"/>
      <c r="UXC742" s="259"/>
      <c r="UXD742" s="394"/>
      <c r="UXE742" s="394"/>
      <c r="UXF742" s="270"/>
      <c r="UXG742" s="263"/>
      <c r="UXH742" s="271"/>
      <c r="UXI742" s="271"/>
      <c r="UXJ742" s="271"/>
      <c r="UXK742" s="271"/>
      <c r="UXL742" s="271"/>
      <c r="UXM742" s="395"/>
      <c r="UXN742" s="259"/>
      <c r="UXO742" s="259"/>
      <c r="UXP742" s="394"/>
      <c r="UXQ742" s="394"/>
      <c r="UXR742" s="270"/>
      <c r="UXS742" s="263"/>
      <c r="UXT742" s="271"/>
      <c r="UXU742" s="271"/>
      <c r="UXV742" s="271"/>
      <c r="UXW742" s="271"/>
      <c r="UXX742" s="271"/>
      <c r="UXY742" s="395"/>
      <c r="UXZ742" s="259"/>
      <c r="UYA742" s="259"/>
      <c r="UYB742" s="394"/>
      <c r="UYC742" s="394"/>
      <c r="UYD742" s="270"/>
      <c r="UYE742" s="263"/>
      <c r="UYF742" s="271"/>
      <c r="UYG742" s="271"/>
      <c r="UYH742" s="271"/>
      <c r="UYI742" s="271"/>
      <c r="UYJ742" s="271"/>
      <c r="UYK742" s="395"/>
      <c r="UYL742" s="259"/>
      <c r="UYM742" s="259"/>
      <c r="UYN742" s="394"/>
      <c r="UYO742" s="394"/>
      <c r="UYP742" s="270"/>
      <c r="UYQ742" s="263"/>
      <c r="UYR742" s="271"/>
      <c r="UYS742" s="271"/>
      <c r="UYT742" s="271"/>
      <c r="UYU742" s="271"/>
      <c r="UYV742" s="271"/>
      <c r="UYW742" s="395"/>
      <c r="UYX742" s="259"/>
      <c r="UYY742" s="259"/>
      <c r="UYZ742" s="394"/>
      <c r="UZA742" s="394"/>
      <c r="UZB742" s="270"/>
      <c r="UZC742" s="263"/>
      <c r="UZD742" s="271"/>
      <c r="UZE742" s="271"/>
      <c r="UZF742" s="271"/>
      <c r="UZG742" s="271"/>
      <c r="UZH742" s="271"/>
      <c r="UZI742" s="395"/>
      <c r="UZJ742" s="259"/>
      <c r="UZK742" s="259"/>
      <c r="UZL742" s="394"/>
      <c r="UZM742" s="394"/>
      <c r="UZN742" s="270"/>
      <c r="UZO742" s="263"/>
      <c r="UZP742" s="271"/>
      <c r="UZQ742" s="271"/>
      <c r="UZR742" s="271"/>
      <c r="UZS742" s="271"/>
      <c r="UZT742" s="271"/>
      <c r="UZU742" s="395"/>
      <c r="UZV742" s="259"/>
      <c r="UZW742" s="259"/>
      <c r="UZX742" s="394"/>
      <c r="UZY742" s="394"/>
      <c r="UZZ742" s="270"/>
      <c r="VAA742" s="263"/>
      <c r="VAB742" s="271"/>
      <c r="VAC742" s="271"/>
      <c r="VAD742" s="271"/>
      <c r="VAE742" s="271"/>
      <c r="VAF742" s="271"/>
      <c r="VAG742" s="395"/>
      <c r="VAH742" s="259"/>
      <c r="VAI742" s="259"/>
      <c r="VAJ742" s="394"/>
      <c r="VAK742" s="394"/>
      <c r="VAL742" s="270"/>
      <c r="VAM742" s="263"/>
      <c r="VAN742" s="271"/>
      <c r="VAO742" s="271"/>
      <c r="VAP742" s="271"/>
      <c r="VAQ742" s="271"/>
      <c r="VAR742" s="271"/>
      <c r="VAS742" s="395"/>
      <c r="VAT742" s="259"/>
      <c r="VAU742" s="259"/>
      <c r="VAV742" s="394"/>
      <c r="VAW742" s="394"/>
      <c r="VAX742" s="270"/>
      <c r="VAY742" s="263"/>
      <c r="VAZ742" s="271"/>
      <c r="VBA742" s="271"/>
      <c r="VBB742" s="271"/>
      <c r="VBC742" s="271"/>
      <c r="VBD742" s="271"/>
      <c r="VBE742" s="395"/>
      <c r="VBF742" s="259"/>
      <c r="VBG742" s="259"/>
      <c r="VBH742" s="394"/>
      <c r="VBI742" s="394"/>
      <c r="VBJ742" s="270"/>
      <c r="VBK742" s="263"/>
      <c r="VBL742" s="271"/>
      <c r="VBM742" s="271"/>
      <c r="VBN742" s="271"/>
      <c r="VBO742" s="271"/>
      <c r="VBP742" s="271"/>
      <c r="VBQ742" s="395"/>
      <c r="VBR742" s="259"/>
      <c r="VBS742" s="259"/>
      <c r="VBT742" s="394"/>
      <c r="VBU742" s="394"/>
      <c r="VBV742" s="270"/>
      <c r="VBW742" s="263"/>
      <c r="VBX742" s="271"/>
      <c r="VBY742" s="271"/>
      <c r="VBZ742" s="271"/>
      <c r="VCA742" s="271"/>
      <c r="VCB742" s="271"/>
      <c r="VCC742" s="395"/>
      <c r="VCD742" s="259"/>
      <c r="VCE742" s="259"/>
      <c r="VCF742" s="394"/>
      <c r="VCG742" s="394"/>
      <c r="VCH742" s="270"/>
      <c r="VCI742" s="263"/>
      <c r="VCJ742" s="271"/>
      <c r="VCK742" s="271"/>
      <c r="VCL742" s="271"/>
      <c r="VCM742" s="271"/>
      <c r="VCN742" s="271"/>
      <c r="VCO742" s="395"/>
      <c r="VCP742" s="259"/>
      <c r="VCQ742" s="259"/>
      <c r="VCR742" s="394"/>
      <c r="VCS742" s="394"/>
      <c r="VCT742" s="270"/>
      <c r="VCU742" s="263"/>
      <c r="VCV742" s="271"/>
      <c r="VCW742" s="271"/>
      <c r="VCX742" s="271"/>
      <c r="VCY742" s="271"/>
      <c r="VCZ742" s="271"/>
      <c r="VDA742" s="395"/>
      <c r="VDB742" s="259"/>
      <c r="VDC742" s="259"/>
      <c r="VDD742" s="394"/>
      <c r="VDE742" s="394"/>
      <c r="VDF742" s="270"/>
      <c r="VDG742" s="263"/>
      <c r="VDH742" s="271"/>
      <c r="VDI742" s="271"/>
      <c r="VDJ742" s="271"/>
      <c r="VDK742" s="271"/>
      <c r="VDL742" s="271"/>
      <c r="VDM742" s="395"/>
      <c r="VDN742" s="259"/>
      <c r="VDO742" s="259"/>
      <c r="VDP742" s="394"/>
      <c r="VDQ742" s="394"/>
      <c r="VDR742" s="270"/>
      <c r="VDS742" s="263"/>
      <c r="VDT742" s="271"/>
      <c r="VDU742" s="271"/>
      <c r="VDV742" s="271"/>
      <c r="VDW742" s="271"/>
      <c r="VDX742" s="271"/>
      <c r="VDY742" s="395"/>
      <c r="VDZ742" s="259"/>
      <c r="VEA742" s="259"/>
      <c r="VEB742" s="394"/>
      <c r="VEC742" s="394"/>
      <c r="VED742" s="270"/>
      <c r="VEE742" s="263"/>
      <c r="VEF742" s="271"/>
      <c r="VEG742" s="271"/>
      <c r="VEH742" s="271"/>
      <c r="VEI742" s="271"/>
      <c r="VEJ742" s="271"/>
      <c r="VEK742" s="395"/>
      <c r="VEL742" s="259"/>
      <c r="VEM742" s="259"/>
      <c r="VEN742" s="394"/>
      <c r="VEO742" s="394"/>
      <c r="VEP742" s="270"/>
      <c r="VEQ742" s="263"/>
      <c r="VER742" s="271"/>
      <c r="VES742" s="271"/>
      <c r="VET742" s="271"/>
      <c r="VEU742" s="271"/>
      <c r="VEV742" s="271"/>
      <c r="VEW742" s="395"/>
      <c r="VEX742" s="259"/>
      <c r="VEY742" s="259"/>
      <c r="VEZ742" s="394"/>
      <c r="VFA742" s="394"/>
      <c r="VFB742" s="270"/>
      <c r="VFC742" s="263"/>
      <c r="VFD742" s="271"/>
      <c r="VFE742" s="271"/>
      <c r="VFF742" s="271"/>
      <c r="VFG742" s="271"/>
      <c r="VFH742" s="271"/>
      <c r="VFI742" s="395"/>
      <c r="VFJ742" s="259"/>
      <c r="VFK742" s="259"/>
      <c r="VFL742" s="394"/>
      <c r="VFM742" s="394"/>
      <c r="VFN742" s="270"/>
      <c r="VFO742" s="263"/>
      <c r="VFP742" s="271"/>
      <c r="VFQ742" s="271"/>
      <c r="VFR742" s="271"/>
      <c r="VFS742" s="271"/>
      <c r="VFT742" s="271"/>
      <c r="VFU742" s="395"/>
      <c r="VFV742" s="259"/>
      <c r="VFW742" s="259"/>
      <c r="VFX742" s="394"/>
      <c r="VFY742" s="394"/>
      <c r="VFZ742" s="270"/>
      <c r="VGA742" s="263"/>
      <c r="VGB742" s="271"/>
      <c r="VGC742" s="271"/>
      <c r="VGD742" s="271"/>
      <c r="VGE742" s="271"/>
      <c r="VGF742" s="271"/>
      <c r="VGG742" s="395"/>
      <c r="VGH742" s="259"/>
      <c r="VGI742" s="259"/>
      <c r="VGJ742" s="394"/>
      <c r="VGK742" s="394"/>
      <c r="VGL742" s="270"/>
      <c r="VGM742" s="263"/>
      <c r="VGN742" s="271"/>
      <c r="VGO742" s="271"/>
      <c r="VGP742" s="271"/>
      <c r="VGQ742" s="271"/>
      <c r="VGR742" s="271"/>
      <c r="VGS742" s="395"/>
      <c r="VGT742" s="259"/>
      <c r="VGU742" s="259"/>
      <c r="VGV742" s="394"/>
      <c r="VGW742" s="394"/>
      <c r="VGX742" s="270"/>
      <c r="VGY742" s="263"/>
      <c r="VGZ742" s="271"/>
      <c r="VHA742" s="271"/>
      <c r="VHB742" s="271"/>
      <c r="VHC742" s="271"/>
      <c r="VHD742" s="271"/>
      <c r="VHE742" s="395"/>
      <c r="VHF742" s="259"/>
      <c r="VHG742" s="259"/>
      <c r="VHH742" s="394"/>
      <c r="VHI742" s="394"/>
      <c r="VHJ742" s="270"/>
      <c r="VHK742" s="263"/>
      <c r="VHL742" s="271"/>
      <c r="VHM742" s="271"/>
      <c r="VHN742" s="271"/>
      <c r="VHO742" s="271"/>
      <c r="VHP742" s="271"/>
      <c r="VHQ742" s="395"/>
      <c r="VHR742" s="259"/>
      <c r="VHS742" s="259"/>
      <c r="VHT742" s="394"/>
      <c r="VHU742" s="394"/>
      <c r="VHV742" s="270"/>
      <c r="VHW742" s="263"/>
      <c r="VHX742" s="271"/>
      <c r="VHY742" s="271"/>
      <c r="VHZ742" s="271"/>
      <c r="VIA742" s="271"/>
      <c r="VIB742" s="271"/>
      <c r="VIC742" s="395"/>
      <c r="VID742" s="259"/>
      <c r="VIE742" s="259"/>
      <c r="VIF742" s="394"/>
      <c r="VIG742" s="394"/>
      <c r="VIH742" s="270"/>
      <c r="VII742" s="263"/>
      <c r="VIJ742" s="271"/>
      <c r="VIK742" s="271"/>
      <c r="VIL742" s="271"/>
      <c r="VIM742" s="271"/>
      <c r="VIN742" s="271"/>
      <c r="VIO742" s="395"/>
      <c r="VIP742" s="259"/>
      <c r="VIQ742" s="259"/>
      <c r="VIR742" s="394"/>
      <c r="VIS742" s="394"/>
      <c r="VIT742" s="270"/>
      <c r="VIU742" s="263"/>
      <c r="VIV742" s="271"/>
      <c r="VIW742" s="271"/>
      <c r="VIX742" s="271"/>
      <c r="VIY742" s="271"/>
      <c r="VIZ742" s="271"/>
      <c r="VJA742" s="395"/>
      <c r="VJB742" s="259"/>
      <c r="VJC742" s="259"/>
      <c r="VJD742" s="394"/>
      <c r="VJE742" s="394"/>
      <c r="VJF742" s="270"/>
      <c r="VJG742" s="263"/>
      <c r="VJH742" s="271"/>
      <c r="VJI742" s="271"/>
      <c r="VJJ742" s="271"/>
      <c r="VJK742" s="271"/>
      <c r="VJL742" s="271"/>
      <c r="VJM742" s="395"/>
      <c r="VJN742" s="259"/>
      <c r="VJO742" s="259"/>
      <c r="VJP742" s="394"/>
      <c r="VJQ742" s="394"/>
      <c r="VJR742" s="270"/>
      <c r="VJS742" s="263"/>
      <c r="VJT742" s="271"/>
      <c r="VJU742" s="271"/>
      <c r="VJV742" s="271"/>
      <c r="VJW742" s="271"/>
      <c r="VJX742" s="271"/>
      <c r="VJY742" s="395"/>
      <c r="VJZ742" s="259"/>
      <c r="VKA742" s="259"/>
      <c r="VKB742" s="394"/>
      <c r="VKC742" s="394"/>
      <c r="VKD742" s="270"/>
      <c r="VKE742" s="263"/>
      <c r="VKF742" s="271"/>
      <c r="VKG742" s="271"/>
      <c r="VKH742" s="271"/>
      <c r="VKI742" s="271"/>
      <c r="VKJ742" s="271"/>
      <c r="VKK742" s="395"/>
      <c r="VKL742" s="259"/>
      <c r="VKM742" s="259"/>
      <c r="VKN742" s="394"/>
      <c r="VKO742" s="394"/>
      <c r="VKP742" s="270"/>
      <c r="VKQ742" s="263"/>
      <c r="VKR742" s="271"/>
      <c r="VKS742" s="271"/>
      <c r="VKT742" s="271"/>
      <c r="VKU742" s="271"/>
      <c r="VKV742" s="271"/>
      <c r="VKW742" s="395"/>
      <c r="VKX742" s="259"/>
      <c r="VKY742" s="259"/>
      <c r="VKZ742" s="394"/>
      <c r="VLA742" s="394"/>
      <c r="VLB742" s="270"/>
      <c r="VLC742" s="263"/>
      <c r="VLD742" s="271"/>
      <c r="VLE742" s="271"/>
      <c r="VLF742" s="271"/>
      <c r="VLG742" s="271"/>
      <c r="VLH742" s="271"/>
      <c r="VLI742" s="395"/>
      <c r="VLJ742" s="259"/>
      <c r="VLK742" s="259"/>
      <c r="VLL742" s="394"/>
      <c r="VLM742" s="394"/>
      <c r="VLN742" s="270"/>
      <c r="VLO742" s="263"/>
      <c r="VLP742" s="271"/>
      <c r="VLQ742" s="271"/>
      <c r="VLR742" s="271"/>
      <c r="VLS742" s="271"/>
      <c r="VLT742" s="271"/>
      <c r="VLU742" s="395"/>
      <c r="VLV742" s="259"/>
      <c r="VLW742" s="259"/>
      <c r="VLX742" s="394"/>
      <c r="VLY742" s="394"/>
      <c r="VLZ742" s="270"/>
      <c r="VMA742" s="263"/>
      <c r="VMB742" s="271"/>
      <c r="VMC742" s="271"/>
      <c r="VMD742" s="271"/>
      <c r="VME742" s="271"/>
      <c r="VMF742" s="271"/>
      <c r="VMG742" s="395"/>
      <c r="VMH742" s="259"/>
      <c r="VMI742" s="259"/>
      <c r="VMJ742" s="394"/>
      <c r="VMK742" s="394"/>
      <c r="VML742" s="270"/>
      <c r="VMM742" s="263"/>
      <c r="VMN742" s="271"/>
      <c r="VMO742" s="271"/>
      <c r="VMP742" s="271"/>
      <c r="VMQ742" s="271"/>
      <c r="VMR742" s="271"/>
      <c r="VMS742" s="395"/>
      <c r="VMT742" s="259"/>
      <c r="VMU742" s="259"/>
      <c r="VMV742" s="394"/>
      <c r="VMW742" s="394"/>
      <c r="VMX742" s="270"/>
      <c r="VMY742" s="263"/>
      <c r="VMZ742" s="271"/>
      <c r="VNA742" s="271"/>
      <c r="VNB742" s="271"/>
      <c r="VNC742" s="271"/>
      <c r="VND742" s="271"/>
      <c r="VNE742" s="395"/>
      <c r="VNF742" s="259"/>
      <c r="VNG742" s="259"/>
      <c r="VNH742" s="394"/>
      <c r="VNI742" s="394"/>
      <c r="VNJ742" s="270"/>
      <c r="VNK742" s="263"/>
      <c r="VNL742" s="271"/>
      <c r="VNM742" s="271"/>
      <c r="VNN742" s="271"/>
      <c r="VNO742" s="271"/>
      <c r="VNP742" s="271"/>
      <c r="VNQ742" s="395"/>
      <c r="VNR742" s="259"/>
      <c r="VNS742" s="259"/>
      <c r="VNT742" s="394"/>
      <c r="VNU742" s="394"/>
      <c r="VNV742" s="270"/>
      <c r="VNW742" s="263"/>
      <c r="VNX742" s="271"/>
      <c r="VNY742" s="271"/>
      <c r="VNZ742" s="271"/>
      <c r="VOA742" s="271"/>
      <c r="VOB742" s="271"/>
      <c r="VOC742" s="395"/>
      <c r="VOD742" s="259"/>
      <c r="VOE742" s="259"/>
      <c r="VOF742" s="394"/>
      <c r="VOG742" s="394"/>
      <c r="VOH742" s="270"/>
      <c r="VOI742" s="263"/>
      <c r="VOJ742" s="271"/>
      <c r="VOK742" s="271"/>
      <c r="VOL742" s="271"/>
      <c r="VOM742" s="271"/>
      <c r="VON742" s="271"/>
      <c r="VOO742" s="395"/>
      <c r="VOP742" s="259"/>
      <c r="VOQ742" s="259"/>
      <c r="VOR742" s="394"/>
      <c r="VOS742" s="394"/>
      <c r="VOT742" s="270"/>
      <c r="VOU742" s="263"/>
      <c r="VOV742" s="271"/>
      <c r="VOW742" s="271"/>
      <c r="VOX742" s="271"/>
      <c r="VOY742" s="271"/>
      <c r="VOZ742" s="271"/>
      <c r="VPA742" s="395"/>
      <c r="VPB742" s="259"/>
      <c r="VPC742" s="259"/>
      <c r="VPD742" s="394"/>
      <c r="VPE742" s="394"/>
      <c r="VPF742" s="270"/>
      <c r="VPG742" s="263"/>
      <c r="VPH742" s="271"/>
      <c r="VPI742" s="271"/>
      <c r="VPJ742" s="271"/>
      <c r="VPK742" s="271"/>
      <c r="VPL742" s="271"/>
      <c r="VPM742" s="395"/>
      <c r="VPN742" s="259"/>
      <c r="VPO742" s="259"/>
      <c r="VPP742" s="394"/>
      <c r="VPQ742" s="394"/>
      <c r="VPR742" s="270"/>
      <c r="VPS742" s="263"/>
      <c r="VPT742" s="271"/>
      <c r="VPU742" s="271"/>
      <c r="VPV742" s="271"/>
      <c r="VPW742" s="271"/>
      <c r="VPX742" s="271"/>
      <c r="VPY742" s="395"/>
      <c r="VPZ742" s="259"/>
      <c r="VQA742" s="259"/>
      <c r="VQB742" s="394"/>
      <c r="VQC742" s="394"/>
      <c r="VQD742" s="270"/>
      <c r="VQE742" s="263"/>
      <c r="VQF742" s="271"/>
      <c r="VQG742" s="271"/>
      <c r="VQH742" s="271"/>
      <c r="VQI742" s="271"/>
      <c r="VQJ742" s="271"/>
      <c r="VQK742" s="395"/>
      <c r="VQL742" s="259"/>
      <c r="VQM742" s="259"/>
      <c r="VQN742" s="394"/>
      <c r="VQO742" s="394"/>
      <c r="VQP742" s="270"/>
      <c r="VQQ742" s="263"/>
      <c r="VQR742" s="271"/>
      <c r="VQS742" s="271"/>
      <c r="VQT742" s="271"/>
      <c r="VQU742" s="271"/>
      <c r="VQV742" s="271"/>
      <c r="VQW742" s="395"/>
      <c r="VQX742" s="259"/>
      <c r="VQY742" s="259"/>
      <c r="VQZ742" s="394"/>
      <c r="VRA742" s="394"/>
      <c r="VRB742" s="270"/>
      <c r="VRC742" s="263"/>
      <c r="VRD742" s="271"/>
      <c r="VRE742" s="271"/>
      <c r="VRF742" s="271"/>
      <c r="VRG742" s="271"/>
      <c r="VRH742" s="271"/>
      <c r="VRI742" s="395"/>
      <c r="VRJ742" s="259"/>
      <c r="VRK742" s="259"/>
      <c r="VRL742" s="394"/>
      <c r="VRM742" s="394"/>
      <c r="VRN742" s="270"/>
      <c r="VRO742" s="263"/>
      <c r="VRP742" s="271"/>
      <c r="VRQ742" s="271"/>
      <c r="VRR742" s="271"/>
      <c r="VRS742" s="271"/>
      <c r="VRT742" s="271"/>
      <c r="VRU742" s="395"/>
      <c r="VRV742" s="259"/>
      <c r="VRW742" s="259"/>
      <c r="VRX742" s="394"/>
      <c r="VRY742" s="394"/>
      <c r="VRZ742" s="270"/>
      <c r="VSA742" s="263"/>
      <c r="VSB742" s="271"/>
      <c r="VSC742" s="271"/>
      <c r="VSD742" s="271"/>
      <c r="VSE742" s="271"/>
      <c r="VSF742" s="271"/>
      <c r="VSG742" s="395"/>
      <c r="VSH742" s="259"/>
      <c r="VSI742" s="259"/>
      <c r="VSJ742" s="394"/>
      <c r="VSK742" s="394"/>
      <c r="VSL742" s="270"/>
      <c r="VSM742" s="263"/>
      <c r="VSN742" s="271"/>
      <c r="VSO742" s="271"/>
      <c r="VSP742" s="271"/>
      <c r="VSQ742" s="271"/>
      <c r="VSR742" s="271"/>
      <c r="VSS742" s="395"/>
      <c r="VST742" s="259"/>
      <c r="VSU742" s="259"/>
      <c r="VSV742" s="394"/>
      <c r="VSW742" s="394"/>
      <c r="VSX742" s="270"/>
      <c r="VSY742" s="263"/>
      <c r="VSZ742" s="271"/>
      <c r="VTA742" s="271"/>
      <c r="VTB742" s="271"/>
      <c r="VTC742" s="271"/>
      <c r="VTD742" s="271"/>
      <c r="VTE742" s="395"/>
      <c r="VTF742" s="259"/>
      <c r="VTG742" s="259"/>
      <c r="VTH742" s="394"/>
      <c r="VTI742" s="394"/>
      <c r="VTJ742" s="270"/>
      <c r="VTK742" s="263"/>
      <c r="VTL742" s="271"/>
      <c r="VTM742" s="271"/>
      <c r="VTN742" s="271"/>
      <c r="VTO742" s="271"/>
      <c r="VTP742" s="271"/>
      <c r="VTQ742" s="395"/>
      <c r="VTR742" s="259"/>
      <c r="VTS742" s="259"/>
      <c r="VTT742" s="394"/>
      <c r="VTU742" s="394"/>
      <c r="VTV742" s="270"/>
      <c r="VTW742" s="263"/>
      <c r="VTX742" s="271"/>
      <c r="VTY742" s="271"/>
      <c r="VTZ742" s="271"/>
      <c r="VUA742" s="271"/>
      <c r="VUB742" s="271"/>
      <c r="VUC742" s="395"/>
      <c r="VUD742" s="259"/>
      <c r="VUE742" s="259"/>
      <c r="VUF742" s="394"/>
      <c r="VUG742" s="394"/>
      <c r="VUH742" s="270"/>
      <c r="VUI742" s="263"/>
      <c r="VUJ742" s="271"/>
      <c r="VUK742" s="271"/>
      <c r="VUL742" s="271"/>
      <c r="VUM742" s="271"/>
      <c r="VUN742" s="271"/>
      <c r="VUO742" s="395"/>
      <c r="VUP742" s="259"/>
      <c r="VUQ742" s="259"/>
      <c r="VUR742" s="394"/>
      <c r="VUS742" s="394"/>
      <c r="VUT742" s="270"/>
      <c r="VUU742" s="263"/>
      <c r="VUV742" s="271"/>
      <c r="VUW742" s="271"/>
      <c r="VUX742" s="271"/>
      <c r="VUY742" s="271"/>
      <c r="VUZ742" s="271"/>
      <c r="VVA742" s="395"/>
      <c r="VVB742" s="259"/>
      <c r="VVC742" s="259"/>
      <c r="VVD742" s="394"/>
      <c r="VVE742" s="394"/>
      <c r="VVF742" s="270"/>
      <c r="VVG742" s="263"/>
      <c r="VVH742" s="271"/>
      <c r="VVI742" s="271"/>
      <c r="VVJ742" s="271"/>
      <c r="VVK742" s="271"/>
      <c r="VVL742" s="271"/>
      <c r="VVM742" s="395"/>
      <c r="VVN742" s="259"/>
      <c r="VVO742" s="259"/>
      <c r="VVP742" s="394"/>
      <c r="VVQ742" s="394"/>
      <c r="VVR742" s="270"/>
      <c r="VVS742" s="263"/>
      <c r="VVT742" s="271"/>
      <c r="VVU742" s="271"/>
      <c r="VVV742" s="271"/>
      <c r="VVW742" s="271"/>
      <c r="VVX742" s="271"/>
      <c r="VVY742" s="395"/>
      <c r="VVZ742" s="259"/>
      <c r="VWA742" s="259"/>
      <c r="VWB742" s="394"/>
      <c r="VWC742" s="394"/>
      <c r="VWD742" s="270"/>
      <c r="VWE742" s="263"/>
      <c r="VWF742" s="271"/>
      <c r="VWG742" s="271"/>
      <c r="VWH742" s="271"/>
      <c r="VWI742" s="271"/>
      <c r="VWJ742" s="271"/>
      <c r="VWK742" s="395"/>
      <c r="VWL742" s="259"/>
      <c r="VWM742" s="259"/>
      <c r="VWN742" s="394"/>
      <c r="VWO742" s="394"/>
      <c r="VWP742" s="270"/>
      <c r="VWQ742" s="263"/>
      <c r="VWR742" s="271"/>
      <c r="VWS742" s="271"/>
      <c r="VWT742" s="271"/>
      <c r="VWU742" s="271"/>
      <c r="VWV742" s="271"/>
      <c r="VWW742" s="395"/>
      <c r="VWX742" s="259"/>
      <c r="VWY742" s="259"/>
      <c r="VWZ742" s="394"/>
      <c r="VXA742" s="394"/>
      <c r="VXB742" s="270"/>
      <c r="VXC742" s="263"/>
      <c r="VXD742" s="271"/>
      <c r="VXE742" s="271"/>
      <c r="VXF742" s="271"/>
      <c r="VXG742" s="271"/>
      <c r="VXH742" s="271"/>
      <c r="VXI742" s="395"/>
      <c r="VXJ742" s="259"/>
      <c r="VXK742" s="259"/>
      <c r="VXL742" s="394"/>
      <c r="VXM742" s="394"/>
      <c r="VXN742" s="270"/>
      <c r="VXO742" s="263"/>
      <c r="VXP742" s="271"/>
      <c r="VXQ742" s="271"/>
      <c r="VXR742" s="271"/>
      <c r="VXS742" s="271"/>
      <c r="VXT742" s="271"/>
      <c r="VXU742" s="395"/>
      <c r="VXV742" s="259"/>
      <c r="VXW742" s="259"/>
      <c r="VXX742" s="394"/>
      <c r="VXY742" s="394"/>
      <c r="VXZ742" s="270"/>
      <c r="VYA742" s="263"/>
      <c r="VYB742" s="271"/>
      <c r="VYC742" s="271"/>
      <c r="VYD742" s="271"/>
      <c r="VYE742" s="271"/>
      <c r="VYF742" s="271"/>
      <c r="VYG742" s="395"/>
      <c r="VYH742" s="259"/>
      <c r="VYI742" s="259"/>
      <c r="VYJ742" s="394"/>
      <c r="VYK742" s="394"/>
      <c r="VYL742" s="270"/>
      <c r="VYM742" s="263"/>
      <c r="VYN742" s="271"/>
      <c r="VYO742" s="271"/>
      <c r="VYP742" s="271"/>
      <c r="VYQ742" s="271"/>
      <c r="VYR742" s="271"/>
      <c r="VYS742" s="395"/>
      <c r="VYT742" s="259"/>
      <c r="VYU742" s="259"/>
      <c r="VYV742" s="394"/>
      <c r="VYW742" s="394"/>
      <c r="VYX742" s="270"/>
      <c r="VYY742" s="263"/>
      <c r="VYZ742" s="271"/>
      <c r="VZA742" s="271"/>
      <c r="VZB742" s="271"/>
      <c r="VZC742" s="271"/>
      <c r="VZD742" s="271"/>
      <c r="VZE742" s="395"/>
      <c r="VZF742" s="259"/>
      <c r="VZG742" s="259"/>
      <c r="VZH742" s="394"/>
      <c r="VZI742" s="394"/>
      <c r="VZJ742" s="270"/>
      <c r="VZK742" s="263"/>
      <c r="VZL742" s="271"/>
      <c r="VZM742" s="271"/>
      <c r="VZN742" s="271"/>
      <c r="VZO742" s="271"/>
      <c r="VZP742" s="271"/>
      <c r="VZQ742" s="395"/>
      <c r="VZR742" s="259"/>
      <c r="VZS742" s="259"/>
      <c r="VZT742" s="394"/>
      <c r="VZU742" s="394"/>
      <c r="VZV742" s="270"/>
      <c r="VZW742" s="263"/>
      <c r="VZX742" s="271"/>
      <c r="VZY742" s="271"/>
      <c r="VZZ742" s="271"/>
      <c r="WAA742" s="271"/>
      <c r="WAB742" s="271"/>
      <c r="WAC742" s="395"/>
      <c r="WAD742" s="259"/>
      <c r="WAE742" s="259"/>
      <c r="WAF742" s="394"/>
      <c r="WAG742" s="394"/>
      <c r="WAH742" s="270"/>
      <c r="WAI742" s="263"/>
      <c r="WAJ742" s="271"/>
      <c r="WAK742" s="271"/>
      <c r="WAL742" s="271"/>
      <c r="WAM742" s="271"/>
      <c r="WAN742" s="271"/>
      <c r="WAO742" s="395"/>
      <c r="WAP742" s="259"/>
      <c r="WAQ742" s="259"/>
      <c r="WAR742" s="394"/>
      <c r="WAS742" s="394"/>
      <c r="WAT742" s="270"/>
      <c r="WAU742" s="263"/>
      <c r="WAV742" s="271"/>
      <c r="WAW742" s="271"/>
      <c r="WAX742" s="271"/>
      <c r="WAY742" s="271"/>
      <c r="WAZ742" s="271"/>
      <c r="WBA742" s="395"/>
      <c r="WBB742" s="259"/>
      <c r="WBC742" s="259"/>
      <c r="WBD742" s="394"/>
      <c r="WBE742" s="394"/>
      <c r="WBF742" s="270"/>
      <c r="WBG742" s="263"/>
      <c r="WBH742" s="271"/>
      <c r="WBI742" s="271"/>
      <c r="WBJ742" s="271"/>
      <c r="WBK742" s="271"/>
      <c r="WBL742" s="271"/>
      <c r="WBM742" s="395"/>
      <c r="WBN742" s="259"/>
      <c r="WBO742" s="259"/>
      <c r="WBP742" s="394"/>
      <c r="WBQ742" s="394"/>
      <c r="WBR742" s="270"/>
      <c r="WBS742" s="263"/>
      <c r="WBT742" s="271"/>
      <c r="WBU742" s="271"/>
      <c r="WBV742" s="271"/>
      <c r="WBW742" s="271"/>
      <c r="WBX742" s="271"/>
      <c r="WBY742" s="395"/>
      <c r="WBZ742" s="259"/>
      <c r="WCA742" s="259"/>
      <c r="WCB742" s="394"/>
      <c r="WCC742" s="394"/>
      <c r="WCD742" s="270"/>
      <c r="WCE742" s="263"/>
      <c r="WCF742" s="271"/>
      <c r="WCG742" s="271"/>
      <c r="WCH742" s="271"/>
      <c r="WCI742" s="271"/>
      <c r="WCJ742" s="271"/>
      <c r="WCK742" s="395"/>
      <c r="WCL742" s="259"/>
      <c r="WCM742" s="259"/>
      <c r="WCN742" s="394"/>
      <c r="WCO742" s="394"/>
      <c r="WCP742" s="270"/>
      <c r="WCQ742" s="263"/>
      <c r="WCR742" s="271"/>
      <c r="WCS742" s="271"/>
      <c r="WCT742" s="271"/>
      <c r="WCU742" s="271"/>
      <c r="WCV742" s="271"/>
      <c r="WCW742" s="395"/>
      <c r="WCX742" s="259"/>
      <c r="WCY742" s="259"/>
      <c r="WCZ742" s="394"/>
      <c r="WDA742" s="394"/>
      <c r="WDB742" s="270"/>
      <c r="WDC742" s="263"/>
      <c r="WDD742" s="271"/>
      <c r="WDE742" s="271"/>
      <c r="WDF742" s="271"/>
      <c r="WDG742" s="271"/>
      <c r="WDH742" s="271"/>
      <c r="WDI742" s="395"/>
      <c r="WDJ742" s="259"/>
      <c r="WDK742" s="259"/>
      <c r="WDL742" s="394"/>
      <c r="WDM742" s="394"/>
      <c r="WDN742" s="270"/>
      <c r="WDO742" s="263"/>
      <c r="WDP742" s="271"/>
      <c r="WDQ742" s="271"/>
      <c r="WDR742" s="271"/>
      <c r="WDS742" s="271"/>
      <c r="WDT742" s="271"/>
      <c r="WDU742" s="395"/>
      <c r="WDV742" s="259"/>
      <c r="WDW742" s="259"/>
      <c r="WDX742" s="394"/>
      <c r="WDY742" s="394"/>
      <c r="WDZ742" s="270"/>
      <c r="WEA742" s="263"/>
      <c r="WEB742" s="271"/>
      <c r="WEC742" s="271"/>
      <c r="WED742" s="271"/>
      <c r="WEE742" s="271"/>
      <c r="WEF742" s="271"/>
      <c r="WEG742" s="395"/>
      <c r="WEH742" s="259"/>
      <c r="WEI742" s="259"/>
      <c r="WEJ742" s="394"/>
      <c r="WEK742" s="394"/>
      <c r="WEL742" s="270"/>
      <c r="WEM742" s="263"/>
      <c r="WEN742" s="271"/>
      <c r="WEO742" s="271"/>
      <c r="WEP742" s="271"/>
      <c r="WEQ742" s="271"/>
      <c r="WER742" s="271"/>
      <c r="WES742" s="395"/>
      <c r="WET742" s="259"/>
      <c r="WEU742" s="259"/>
      <c r="WEV742" s="394"/>
      <c r="WEW742" s="394"/>
      <c r="WEX742" s="270"/>
      <c r="WEY742" s="263"/>
      <c r="WEZ742" s="271"/>
      <c r="WFA742" s="271"/>
      <c r="WFB742" s="271"/>
      <c r="WFC742" s="271"/>
      <c r="WFD742" s="271"/>
      <c r="WFE742" s="395"/>
      <c r="WFF742" s="259"/>
      <c r="WFG742" s="259"/>
      <c r="WFH742" s="394"/>
      <c r="WFI742" s="394"/>
      <c r="WFJ742" s="270"/>
      <c r="WFK742" s="263"/>
      <c r="WFL742" s="271"/>
      <c r="WFM742" s="271"/>
      <c r="WFN742" s="271"/>
      <c r="WFO742" s="271"/>
      <c r="WFP742" s="271"/>
      <c r="WFQ742" s="395"/>
      <c r="WFR742" s="259"/>
      <c r="WFS742" s="259"/>
      <c r="WFT742" s="394"/>
      <c r="WFU742" s="394"/>
      <c r="WFV742" s="270"/>
      <c r="WFW742" s="263"/>
      <c r="WFX742" s="271"/>
      <c r="WFY742" s="271"/>
      <c r="WFZ742" s="271"/>
      <c r="WGA742" s="271"/>
      <c r="WGB742" s="271"/>
      <c r="WGC742" s="395"/>
      <c r="WGD742" s="259"/>
      <c r="WGE742" s="259"/>
      <c r="WGF742" s="394"/>
      <c r="WGG742" s="394"/>
      <c r="WGH742" s="270"/>
      <c r="WGI742" s="263"/>
      <c r="WGJ742" s="271"/>
      <c r="WGK742" s="271"/>
      <c r="WGL742" s="271"/>
      <c r="WGM742" s="271"/>
      <c r="WGN742" s="271"/>
      <c r="WGO742" s="395"/>
      <c r="WGP742" s="259"/>
      <c r="WGQ742" s="259"/>
      <c r="WGR742" s="394"/>
      <c r="WGS742" s="394"/>
      <c r="WGT742" s="270"/>
      <c r="WGU742" s="263"/>
      <c r="WGV742" s="271"/>
      <c r="WGW742" s="271"/>
      <c r="WGX742" s="271"/>
      <c r="WGY742" s="271"/>
      <c r="WGZ742" s="271"/>
      <c r="WHA742" s="395"/>
      <c r="WHB742" s="259"/>
      <c r="WHC742" s="259"/>
      <c r="WHD742" s="394"/>
      <c r="WHE742" s="394"/>
      <c r="WHF742" s="270"/>
      <c r="WHG742" s="263"/>
      <c r="WHH742" s="271"/>
      <c r="WHI742" s="271"/>
      <c r="WHJ742" s="271"/>
      <c r="WHK742" s="271"/>
      <c r="WHL742" s="271"/>
      <c r="WHM742" s="395"/>
      <c r="WHN742" s="259"/>
      <c r="WHO742" s="259"/>
      <c r="WHP742" s="394"/>
      <c r="WHQ742" s="394"/>
      <c r="WHR742" s="270"/>
      <c r="WHS742" s="263"/>
      <c r="WHT742" s="271"/>
      <c r="WHU742" s="271"/>
      <c r="WHV742" s="271"/>
      <c r="WHW742" s="271"/>
      <c r="WHX742" s="271"/>
      <c r="WHY742" s="395"/>
      <c r="WHZ742" s="259"/>
      <c r="WIA742" s="259"/>
      <c r="WIB742" s="394"/>
      <c r="WIC742" s="394"/>
      <c r="WID742" s="270"/>
      <c r="WIE742" s="263"/>
      <c r="WIF742" s="271"/>
      <c r="WIG742" s="271"/>
      <c r="WIH742" s="271"/>
      <c r="WII742" s="271"/>
      <c r="WIJ742" s="271"/>
      <c r="WIK742" s="395"/>
      <c r="WIL742" s="259"/>
      <c r="WIM742" s="259"/>
      <c r="WIN742" s="394"/>
      <c r="WIO742" s="394"/>
      <c r="WIP742" s="270"/>
      <c r="WIQ742" s="263"/>
      <c r="WIR742" s="271"/>
      <c r="WIS742" s="271"/>
      <c r="WIT742" s="271"/>
      <c r="WIU742" s="271"/>
      <c r="WIV742" s="271"/>
      <c r="WIW742" s="395"/>
      <c r="WIX742" s="259"/>
      <c r="WIY742" s="259"/>
      <c r="WIZ742" s="394"/>
      <c r="WJA742" s="394"/>
      <c r="WJB742" s="270"/>
      <c r="WJC742" s="263"/>
      <c r="WJD742" s="271"/>
      <c r="WJE742" s="271"/>
      <c r="WJF742" s="271"/>
      <c r="WJG742" s="271"/>
      <c r="WJH742" s="271"/>
      <c r="WJI742" s="395"/>
      <c r="WJJ742" s="259"/>
      <c r="WJK742" s="259"/>
      <c r="WJL742" s="394"/>
      <c r="WJM742" s="394"/>
      <c r="WJN742" s="270"/>
      <c r="WJO742" s="263"/>
      <c r="WJP742" s="271"/>
      <c r="WJQ742" s="271"/>
      <c r="WJR742" s="271"/>
      <c r="WJS742" s="271"/>
      <c r="WJT742" s="271"/>
      <c r="WJU742" s="395"/>
      <c r="WJV742" s="259"/>
      <c r="WJW742" s="259"/>
      <c r="WJX742" s="394"/>
      <c r="WJY742" s="394"/>
      <c r="WJZ742" s="270"/>
      <c r="WKA742" s="263"/>
      <c r="WKB742" s="271"/>
      <c r="WKC742" s="271"/>
      <c r="WKD742" s="271"/>
      <c r="WKE742" s="271"/>
      <c r="WKF742" s="271"/>
      <c r="WKG742" s="395"/>
      <c r="WKH742" s="259"/>
      <c r="WKI742" s="259"/>
      <c r="WKJ742" s="394"/>
      <c r="WKK742" s="394"/>
      <c r="WKL742" s="270"/>
      <c r="WKM742" s="263"/>
      <c r="WKN742" s="271"/>
      <c r="WKO742" s="271"/>
      <c r="WKP742" s="271"/>
      <c r="WKQ742" s="271"/>
      <c r="WKR742" s="271"/>
      <c r="WKS742" s="395"/>
      <c r="WKT742" s="259"/>
      <c r="WKU742" s="259"/>
      <c r="WKV742" s="394"/>
      <c r="WKW742" s="394"/>
      <c r="WKX742" s="270"/>
      <c r="WKY742" s="263"/>
      <c r="WKZ742" s="271"/>
      <c r="WLA742" s="271"/>
      <c r="WLB742" s="271"/>
      <c r="WLC742" s="271"/>
      <c r="WLD742" s="271"/>
      <c r="WLE742" s="395"/>
      <c r="WLF742" s="259"/>
      <c r="WLG742" s="259"/>
      <c r="WLH742" s="394"/>
      <c r="WLI742" s="394"/>
      <c r="WLJ742" s="270"/>
      <c r="WLK742" s="263"/>
      <c r="WLL742" s="271"/>
      <c r="WLM742" s="271"/>
      <c r="WLN742" s="271"/>
      <c r="WLO742" s="271"/>
      <c r="WLP742" s="271"/>
      <c r="WLQ742" s="395"/>
      <c r="WLR742" s="259"/>
      <c r="WLS742" s="259"/>
      <c r="WLT742" s="394"/>
      <c r="WLU742" s="394"/>
      <c r="WLV742" s="270"/>
      <c r="WLW742" s="263"/>
      <c r="WLX742" s="271"/>
      <c r="WLY742" s="271"/>
      <c r="WLZ742" s="271"/>
      <c r="WMA742" s="271"/>
      <c r="WMB742" s="271"/>
      <c r="WMC742" s="395"/>
      <c r="WMD742" s="259"/>
      <c r="WME742" s="259"/>
      <c r="WMF742" s="394"/>
      <c r="WMG742" s="394"/>
      <c r="WMH742" s="270"/>
      <c r="WMI742" s="263"/>
      <c r="WMJ742" s="271"/>
      <c r="WMK742" s="271"/>
      <c r="WML742" s="271"/>
      <c r="WMM742" s="271"/>
      <c r="WMN742" s="271"/>
      <c r="WMO742" s="395"/>
      <c r="WMP742" s="259"/>
      <c r="WMQ742" s="259"/>
      <c r="WMR742" s="394"/>
      <c r="WMS742" s="394"/>
      <c r="WMT742" s="270"/>
      <c r="WMU742" s="263"/>
      <c r="WMV742" s="271"/>
      <c r="WMW742" s="271"/>
      <c r="WMX742" s="271"/>
      <c r="WMY742" s="271"/>
      <c r="WMZ742" s="271"/>
      <c r="WNA742" s="395"/>
      <c r="WNB742" s="259"/>
      <c r="WNC742" s="259"/>
      <c r="WND742" s="394"/>
      <c r="WNE742" s="394"/>
      <c r="WNF742" s="270"/>
      <c r="WNG742" s="263"/>
      <c r="WNH742" s="271"/>
      <c r="WNI742" s="271"/>
      <c r="WNJ742" s="271"/>
      <c r="WNK742" s="271"/>
      <c r="WNL742" s="271"/>
      <c r="WNM742" s="395"/>
      <c r="WNN742" s="259"/>
      <c r="WNO742" s="259"/>
      <c r="WNP742" s="394"/>
      <c r="WNQ742" s="394"/>
      <c r="WNR742" s="270"/>
      <c r="WNS742" s="263"/>
      <c r="WNT742" s="271"/>
      <c r="WNU742" s="271"/>
      <c r="WNV742" s="271"/>
      <c r="WNW742" s="271"/>
      <c r="WNX742" s="271"/>
      <c r="WNY742" s="395"/>
      <c r="WNZ742" s="259"/>
      <c r="WOA742" s="259"/>
      <c r="WOB742" s="394"/>
      <c r="WOC742" s="394"/>
      <c r="WOD742" s="270"/>
      <c r="WOE742" s="263"/>
      <c r="WOF742" s="271"/>
      <c r="WOG742" s="271"/>
      <c r="WOH742" s="271"/>
      <c r="WOI742" s="271"/>
      <c r="WOJ742" s="271"/>
      <c r="WOK742" s="395"/>
      <c r="WOL742" s="259"/>
      <c r="WOM742" s="259"/>
      <c r="WON742" s="394"/>
      <c r="WOO742" s="394"/>
      <c r="WOP742" s="270"/>
      <c r="WOQ742" s="263"/>
      <c r="WOR742" s="271"/>
      <c r="WOS742" s="271"/>
      <c r="WOT742" s="271"/>
      <c r="WOU742" s="271"/>
      <c r="WOV742" s="271"/>
      <c r="WOW742" s="395"/>
      <c r="WOX742" s="259"/>
      <c r="WOY742" s="259"/>
      <c r="WOZ742" s="394"/>
      <c r="WPA742" s="394"/>
      <c r="WPB742" s="270"/>
      <c r="WPC742" s="263"/>
      <c r="WPD742" s="271"/>
      <c r="WPE742" s="271"/>
      <c r="WPF742" s="271"/>
      <c r="WPG742" s="271"/>
      <c r="WPH742" s="271"/>
      <c r="WPI742" s="395"/>
      <c r="WPJ742" s="259"/>
      <c r="WPK742" s="259"/>
      <c r="WPL742" s="394"/>
      <c r="WPM742" s="394"/>
      <c r="WPN742" s="270"/>
      <c r="WPO742" s="263"/>
      <c r="WPP742" s="271"/>
      <c r="WPQ742" s="271"/>
      <c r="WPR742" s="271"/>
      <c r="WPS742" s="271"/>
      <c r="WPT742" s="271"/>
      <c r="WPU742" s="395"/>
      <c r="WPV742" s="259"/>
      <c r="WPW742" s="259"/>
      <c r="WPX742" s="394"/>
      <c r="WPY742" s="394"/>
      <c r="WPZ742" s="270"/>
      <c r="WQA742" s="263"/>
      <c r="WQB742" s="271"/>
      <c r="WQC742" s="271"/>
      <c r="WQD742" s="271"/>
      <c r="WQE742" s="271"/>
      <c r="WQF742" s="271"/>
      <c r="WQG742" s="395"/>
      <c r="WQH742" s="259"/>
      <c r="WQI742" s="259"/>
      <c r="WQJ742" s="394"/>
      <c r="WQK742" s="394"/>
      <c r="WQL742" s="270"/>
      <c r="WQM742" s="263"/>
      <c r="WQN742" s="271"/>
      <c r="WQO742" s="271"/>
      <c r="WQP742" s="271"/>
      <c r="WQQ742" s="271"/>
      <c r="WQR742" s="271"/>
      <c r="WQS742" s="395"/>
      <c r="WQT742" s="259"/>
      <c r="WQU742" s="259"/>
      <c r="WQV742" s="394"/>
      <c r="WQW742" s="394"/>
      <c r="WQX742" s="270"/>
      <c r="WQY742" s="263"/>
      <c r="WQZ742" s="271"/>
      <c r="WRA742" s="271"/>
      <c r="WRB742" s="271"/>
      <c r="WRC742" s="271"/>
      <c r="WRD742" s="271"/>
      <c r="WRE742" s="395"/>
      <c r="WRF742" s="259"/>
      <c r="WRG742" s="259"/>
      <c r="WRH742" s="394"/>
      <c r="WRI742" s="394"/>
      <c r="WRJ742" s="270"/>
      <c r="WRK742" s="263"/>
      <c r="WRL742" s="271"/>
      <c r="WRM742" s="271"/>
      <c r="WRN742" s="271"/>
      <c r="WRO742" s="271"/>
      <c r="WRP742" s="271"/>
      <c r="WRQ742" s="395"/>
      <c r="WRR742" s="259"/>
      <c r="WRS742" s="259"/>
      <c r="WRT742" s="394"/>
      <c r="WRU742" s="394"/>
      <c r="WRV742" s="270"/>
      <c r="WRW742" s="263"/>
      <c r="WRX742" s="271"/>
      <c r="WRY742" s="271"/>
      <c r="WRZ742" s="271"/>
      <c r="WSA742" s="271"/>
      <c r="WSB742" s="271"/>
      <c r="WSC742" s="395"/>
      <c r="WSD742" s="259"/>
      <c r="WSE742" s="259"/>
      <c r="WSF742" s="394"/>
      <c r="WSG742" s="394"/>
      <c r="WSH742" s="270"/>
      <c r="WSI742" s="263"/>
      <c r="WSJ742" s="271"/>
      <c r="WSK742" s="271"/>
      <c r="WSL742" s="271"/>
      <c r="WSM742" s="271"/>
      <c r="WSN742" s="271"/>
      <c r="WSO742" s="395"/>
      <c r="WSP742" s="259"/>
      <c r="WSQ742" s="259"/>
      <c r="WSR742" s="394"/>
      <c r="WSS742" s="394"/>
      <c r="WST742" s="270"/>
      <c r="WSU742" s="263"/>
      <c r="WSV742" s="271"/>
      <c r="WSW742" s="271"/>
      <c r="WSX742" s="271"/>
      <c r="WSY742" s="271"/>
      <c r="WSZ742" s="271"/>
      <c r="WTA742" s="395"/>
      <c r="WTB742" s="259"/>
      <c r="WTC742" s="259"/>
      <c r="WTD742" s="394"/>
      <c r="WTE742" s="394"/>
      <c r="WTF742" s="270"/>
      <c r="WTG742" s="263"/>
      <c r="WTH742" s="271"/>
      <c r="WTI742" s="271"/>
      <c r="WTJ742" s="271"/>
      <c r="WTK742" s="271"/>
      <c r="WTL742" s="271"/>
      <c r="WTM742" s="395"/>
      <c r="WTN742" s="259"/>
      <c r="WTO742" s="259"/>
      <c r="WTP742" s="394"/>
      <c r="WTQ742" s="394"/>
      <c r="WTR742" s="270"/>
      <c r="WTS742" s="263"/>
      <c r="WTT742" s="271"/>
      <c r="WTU742" s="271"/>
      <c r="WTV742" s="271"/>
      <c r="WTW742" s="271"/>
      <c r="WTX742" s="271"/>
      <c r="WTY742" s="395"/>
      <c r="WTZ742" s="259"/>
      <c r="WUA742" s="259"/>
      <c r="WUB742" s="394"/>
      <c r="WUC742" s="394"/>
      <c r="WUD742" s="270"/>
      <c r="WUE742" s="263"/>
      <c r="WUF742" s="271"/>
      <c r="WUG742" s="271"/>
      <c r="WUH742" s="271"/>
      <c r="WUI742" s="271"/>
      <c r="WUJ742" s="271"/>
      <c r="WUK742" s="395"/>
      <c r="WUL742" s="259"/>
      <c r="WUM742" s="259"/>
      <c r="WUN742" s="394"/>
      <c r="WUO742" s="394"/>
      <c r="WUP742" s="270"/>
      <c r="WUQ742" s="263"/>
      <c r="WUR742" s="271"/>
      <c r="WUS742" s="271"/>
      <c r="WUT742" s="271"/>
      <c r="WUU742" s="271"/>
      <c r="WUV742" s="271"/>
      <c r="WUW742" s="395"/>
      <c r="WUX742" s="259"/>
      <c r="WUY742" s="259"/>
      <c r="WUZ742" s="394"/>
      <c r="WVA742" s="394"/>
      <c r="WVB742" s="270"/>
      <c r="WVC742" s="263"/>
      <c r="WVD742" s="271"/>
      <c r="WVE742" s="271"/>
      <c r="WVF742" s="271"/>
      <c r="WVG742" s="271"/>
      <c r="WVH742" s="271"/>
      <c r="WVI742" s="395"/>
      <c r="WVJ742" s="259"/>
      <c r="WVK742" s="259"/>
      <c r="WVL742" s="394"/>
      <c r="WVM742" s="394"/>
      <c r="WVN742" s="270"/>
      <c r="WVO742" s="263"/>
      <c r="WVP742" s="271"/>
      <c r="WVQ742" s="271"/>
      <c r="WVR742" s="271"/>
      <c r="WVS742" s="271"/>
      <c r="WVT742" s="271"/>
      <c r="WVU742" s="395"/>
      <c r="WVV742" s="259"/>
      <c r="WVW742" s="259"/>
      <c r="WVX742" s="394"/>
      <c r="WVY742" s="394"/>
      <c r="WVZ742" s="270"/>
      <c r="WWA742" s="263"/>
      <c r="WWB742" s="271"/>
      <c r="WWC742" s="271"/>
      <c r="WWD742" s="271"/>
      <c r="WWE742" s="271"/>
      <c r="WWF742" s="271"/>
      <c r="WWG742" s="395"/>
      <c r="WWH742" s="259"/>
      <c r="WWI742" s="259"/>
      <c r="WWJ742" s="394"/>
      <c r="WWK742" s="394"/>
      <c r="WWL742" s="270"/>
      <c r="WWM742" s="263"/>
      <c r="WWN742" s="271"/>
      <c r="WWO742" s="271"/>
      <c r="WWP742" s="271"/>
      <c r="WWQ742" s="271"/>
      <c r="WWR742" s="271"/>
      <c r="WWS742" s="395"/>
      <c r="WWT742" s="259"/>
      <c r="WWU742" s="259"/>
      <c r="WWV742" s="394"/>
      <c r="WWW742" s="394"/>
      <c r="WWX742" s="270"/>
      <c r="WWY742" s="263"/>
      <c r="WWZ742" s="271"/>
      <c r="WXA742" s="271"/>
      <c r="WXB742" s="271"/>
      <c r="WXC742" s="271"/>
      <c r="WXD742" s="271"/>
      <c r="WXE742" s="395"/>
      <c r="WXF742" s="259"/>
      <c r="WXG742" s="259"/>
      <c r="WXH742" s="394"/>
      <c r="WXI742" s="394"/>
      <c r="WXJ742" s="270"/>
      <c r="WXK742" s="263"/>
      <c r="WXL742" s="271"/>
      <c r="WXM742" s="271"/>
      <c r="WXN742" s="271"/>
      <c r="WXO742" s="271"/>
      <c r="WXP742" s="271"/>
      <c r="WXQ742" s="395"/>
      <c r="WXR742" s="259"/>
      <c r="WXS742" s="259"/>
      <c r="WXT742" s="394"/>
      <c r="WXU742" s="394"/>
      <c r="WXV742" s="270"/>
      <c r="WXW742" s="263"/>
      <c r="WXX742" s="271"/>
      <c r="WXY742" s="271"/>
      <c r="WXZ742" s="271"/>
      <c r="WYA742" s="271"/>
      <c r="WYB742" s="271"/>
      <c r="WYC742" s="395"/>
      <c r="WYD742" s="259"/>
      <c r="WYE742" s="259"/>
      <c r="WYF742" s="394"/>
      <c r="WYG742" s="394"/>
      <c r="WYH742" s="270"/>
      <c r="WYI742" s="263"/>
      <c r="WYJ742" s="271"/>
      <c r="WYK742" s="271"/>
      <c r="WYL742" s="271"/>
      <c r="WYM742" s="271"/>
      <c r="WYN742" s="271"/>
      <c r="WYO742" s="395"/>
      <c r="WYP742" s="259"/>
      <c r="WYQ742" s="259"/>
      <c r="WYR742" s="394"/>
      <c r="WYS742" s="394"/>
      <c r="WYT742" s="270"/>
      <c r="WYU742" s="263"/>
      <c r="WYV742" s="271"/>
      <c r="WYW742" s="271"/>
      <c r="WYX742" s="271"/>
      <c r="WYY742" s="271"/>
      <c r="WYZ742" s="271"/>
      <c r="WZA742" s="395"/>
      <c r="WZB742" s="259"/>
      <c r="WZC742" s="259"/>
      <c r="WZD742" s="394"/>
      <c r="WZE742" s="394"/>
      <c r="WZF742" s="270"/>
      <c r="WZG742" s="263"/>
      <c r="WZH742" s="271"/>
      <c r="WZI742" s="271"/>
      <c r="WZJ742" s="271"/>
      <c r="WZK742" s="271"/>
      <c r="WZL742" s="271"/>
      <c r="WZM742" s="395"/>
      <c r="WZN742" s="259"/>
      <c r="WZO742" s="259"/>
      <c r="WZP742" s="394"/>
      <c r="WZQ742" s="394"/>
      <c r="WZR742" s="270"/>
      <c r="WZS742" s="263"/>
      <c r="WZT742" s="271"/>
      <c r="WZU742" s="271"/>
      <c r="WZV742" s="271"/>
      <c r="WZW742" s="271"/>
      <c r="WZX742" s="271"/>
      <c r="WZY742" s="395"/>
      <c r="WZZ742" s="259"/>
      <c r="XAA742" s="259"/>
      <c r="XAB742" s="394"/>
      <c r="XAC742" s="394"/>
      <c r="XAD742" s="270"/>
      <c r="XAE742" s="263"/>
      <c r="XAF742" s="271"/>
      <c r="XAG742" s="271"/>
      <c r="XAH742" s="271"/>
      <c r="XAI742" s="271"/>
      <c r="XAJ742" s="271"/>
      <c r="XAK742" s="395"/>
      <c r="XAL742" s="259"/>
      <c r="XAM742" s="259"/>
      <c r="XAN742" s="394"/>
      <c r="XAO742" s="394"/>
      <c r="XAP742" s="270"/>
      <c r="XAQ742" s="263"/>
      <c r="XAR742" s="271"/>
      <c r="XAS742" s="271"/>
      <c r="XAT742" s="271"/>
      <c r="XAU742" s="271"/>
      <c r="XAV742" s="271"/>
      <c r="XAW742" s="395"/>
      <c r="XAX742" s="259"/>
      <c r="XAY742" s="259"/>
      <c r="XAZ742" s="394"/>
      <c r="XBA742" s="394"/>
      <c r="XBB742" s="270"/>
      <c r="XBC742" s="263"/>
      <c r="XBD742" s="271"/>
      <c r="XBE742" s="271"/>
      <c r="XBF742" s="271"/>
      <c r="XBG742" s="271"/>
      <c r="XBH742" s="271"/>
      <c r="XBI742" s="395"/>
      <c r="XBJ742" s="259"/>
      <c r="XBK742" s="259"/>
      <c r="XBL742" s="394"/>
      <c r="XBM742" s="394"/>
      <c r="XBN742" s="270"/>
      <c r="XBO742" s="263"/>
      <c r="XBP742" s="271"/>
      <c r="XBQ742" s="271"/>
      <c r="XBR742" s="271"/>
      <c r="XBS742" s="271"/>
      <c r="XBT742" s="271"/>
      <c r="XBU742" s="395"/>
      <c r="XBV742" s="259"/>
      <c r="XBW742" s="259"/>
      <c r="XBX742" s="394"/>
      <c r="XBY742" s="394"/>
      <c r="XBZ742" s="270"/>
      <c r="XCA742" s="263"/>
      <c r="XCB742" s="271"/>
      <c r="XCC742" s="271"/>
      <c r="XCD742" s="271"/>
      <c r="XCE742" s="271"/>
      <c r="XCF742" s="271"/>
      <c r="XCG742" s="395"/>
      <c r="XCH742" s="259"/>
      <c r="XCI742" s="259"/>
      <c r="XCJ742" s="394"/>
      <c r="XCK742" s="394"/>
      <c r="XCL742" s="270"/>
      <c r="XCM742" s="263"/>
      <c r="XCN742" s="271"/>
      <c r="XCO742" s="271"/>
      <c r="XCP742" s="271"/>
      <c r="XCQ742" s="271"/>
      <c r="XCR742" s="271"/>
      <c r="XCS742" s="395"/>
      <c r="XCT742" s="259"/>
      <c r="XCU742" s="259"/>
      <c r="XCV742" s="394"/>
      <c r="XCW742" s="394"/>
      <c r="XCX742" s="270"/>
      <c r="XCY742" s="263"/>
      <c r="XCZ742" s="271"/>
      <c r="XDA742" s="271"/>
      <c r="XDB742" s="271"/>
      <c r="XDC742" s="271"/>
      <c r="XDD742" s="271"/>
      <c r="XDE742" s="395"/>
      <c r="XDF742" s="259"/>
      <c r="XDG742" s="259"/>
      <c r="XDH742" s="394"/>
      <c r="XDI742" s="394"/>
      <c r="XDJ742" s="270"/>
      <c r="XDK742" s="263"/>
      <c r="XDL742" s="271"/>
      <c r="XDM742" s="271"/>
      <c r="XDN742" s="271"/>
      <c r="XDO742" s="271"/>
      <c r="XDP742" s="271"/>
      <c r="XDQ742" s="395"/>
      <c r="XDR742" s="259"/>
      <c r="XDS742" s="259"/>
      <c r="XDT742" s="394"/>
      <c r="XDU742" s="394"/>
      <c r="XDV742" s="270"/>
      <c r="XDW742" s="263"/>
      <c r="XDX742" s="271"/>
      <c r="XDY742" s="271"/>
      <c r="XDZ742" s="271"/>
      <c r="XEA742" s="271"/>
      <c r="XEB742" s="271"/>
      <c r="XEC742" s="395"/>
      <c r="XED742" s="259"/>
      <c r="XEE742" s="259"/>
      <c r="XEF742" s="394"/>
      <c r="XEG742" s="394"/>
      <c r="XEH742" s="270"/>
      <c r="XEI742" s="263"/>
      <c r="XEJ742" s="271"/>
      <c r="XEK742" s="271"/>
      <c r="XEL742" s="271"/>
      <c r="XEM742" s="271"/>
      <c r="XEN742" s="271"/>
      <c r="XEO742" s="395"/>
      <c r="XEP742" s="259"/>
      <c r="XEQ742" s="259"/>
      <c r="XER742" s="394"/>
    </row>
    <row r="743" spans="1:16372" s="318" customFormat="1" x14ac:dyDescent="0.25">
      <c r="A743" s="241" t="s">
        <v>663</v>
      </c>
      <c r="B743" s="344" t="s">
        <v>728</v>
      </c>
      <c r="C743" s="344">
        <v>12</v>
      </c>
      <c r="D743" s="345"/>
      <c r="E743" s="346">
        <v>31</v>
      </c>
      <c r="F743" s="347"/>
      <c r="G743" s="334"/>
      <c r="H743" s="335">
        <f>H744+H746</f>
        <v>14000</v>
      </c>
    </row>
    <row r="744" spans="1:16372" s="318" customFormat="1" x14ac:dyDescent="0.25">
      <c r="A744" s="241" t="s">
        <v>663</v>
      </c>
      <c r="B744" s="336" t="s">
        <v>728</v>
      </c>
      <c r="C744" s="336">
        <v>12</v>
      </c>
      <c r="D744" s="337"/>
      <c r="E744" s="338">
        <v>311</v>
      </c>
      <c r="F744" s="339"/>
      <c r="G744" s="191"/>
      <c r="H744" s="264">
        <f t="shared" ref="H744" si="282">H745</f>
        <v>11000</v>
      </c>
    </row>
    <row r="745" spans="1:16372" s="318" customFormat="1" x14ac:dyDescent="0.25">
      <c r="A745" s="241" t="s">
        <v>663</v>
      </c>
      <c r="B745" s="145" t="s">
        <v>728</v>
      </c>
      <c r="C745" s="145">
        <v>12</v>
      </c>
      <c r="D745" s="146" t="s">
        <v>25</v>
      </c>
      <c r="E745" s="190">
        <v>3111</v>
      </c>
      <c r="F745" s="248" t="s">
        <v>19</v>
      </c>
      <c r="G745" s="191"/>
      <c r="H745" s="234">
        <v>11000</v>
      </c>
    </row>
    <row r="746" spans="1:16372" s="318" customFormat="1" x14ac:dyDescent="0.25">
      <c r="A746" s="241" t="s">
        <v>663</v>
      </c>
      <c r="B746" s="336" t="s">
        <v>728</v>
      </c>
      <c r="C746" s="336">
        <v>12</v>
      </c>
      <c r="D746" s="337"/>
      <c r="E746" s="338">
        <v>313</v>
      </c>
      <c r="F746" s="339"/>
      <c r="G746" s="191"/>
      <c r="H746" s="264">
        <f t="shared" ref="H746" si="283">H747+H748</f>
        <v>3000</v>
      </c>
    </row>
    <row r="747" spans="1:16372" s="318" customFormat="1" ht="30" customHeight="1" x14ac:dyDescent="0.25">
      <c r="A747" s="241" t="s">
        <v>663</v>
      </c>
      <c r="B747" s="145" t="s">
        <v>728</v>
      </c>
      <c r="C747" s="145">
        <v>12</v>
      </c>
      <c r="D747" s="146" t="s">
        <v>25</v>
      </c>
      <c r="E747" s="190">
        <v>3132</v>
      </c>
      <c r="F747" s="248" t="s">
        <v>280</v>
      </c>
      <c r="G747" s="191"/>
      <c r="H747" s="234">
        <v>2000</v>
      </c>
    </row>
    <row r="748" spans="1:16372" s="318" customFormat="1" ht="30" x14ac:dyDescent="0.25">
      <c r="A748" s="241" t="s">
        <v>663</v>
      </c>
      <c r="B748" s="145" t="s">
        <v>728</v>
      </c>
      <c r="C748" s="145">
        <v>12</v>
      </c>
      <c r="D748" s="146" t="s">
        <v>25</v>
      </c>
      <c r="E748" s="190">
        <v>3133</v>
      </c>
      <c r="F748" s="248" t="s">
        <v>258</v>
      </c>
      <c r="G748" s="191"/>
      <c r="H748" s="234">
        <v>1000</v>
      </c>
    </row>
    <row r="749" spans="1:16372" s="318" customFormat="1" x14ac:dyDescent="0.25">
      <c r="A749" s="241" t="s">
        <v>663</v>
      </c>
      <c r="B749" s="344" t="s">
        <v>728</v>
      </c>
      <c r="C749" s="344">
        <v>12</v>
      </c>
      <c r="D749" s="345"/>
      <c r="E749" s="346">
        <v>32</v>
      </c>
      <c r="F749" s="347"/>
      <c r="G749" s="334"/>
      <c r="H749" s="335">
        <f>H750+H752</f>
        <v>22000</v>
      </c>
    </row>
    <row r="750" spans="1:16372" s="318" customFormat="1" x14ac:dyDescent="0.25">
      <c r="A750" s="241" t="s">
        <v>663</v>
      </c>
      <c r="B750" s="336" t="s">
        <v>728</v>
      </c>
      <c r="C750" s="336">
        <v>12</v>
      </c>
      <c r="D750" s="337"/>
      <c r="E750" s="338">
        <v>321</v>
      </c>
      <c r="F750" s="339"/>
      <c r="G750" s="191"/>
      <c r="H750" s="264">
        <f t="shared" ref="H750" si="284">H751</f>
        <v>12000</v>
      </c>
    </row>
    <row r="751" spans="1:16372" s="318" customFormat="1" x14ac:dyDescent="0.25">
      <c r="A751" s="241" t="s">
        <v>663</v>
      </c>
      <c r="B751" s="145" t="s">
        <v>728</v>
      </c>
      <c r="C751" s="145">
        <v>12</v>
      </c>
      <c r="D751" s="146" t="s">
        <v>25</v>
      </c>
      <c r="E751" s="190">
        <v>3211</v>
      </c>
      <c r="F751" s="248" t="s">
        <v>110</v>
      </c>
      <c r="G751" s="191"/>
      <c r="H751" s="234">
        <v>12000</v>
      </c>
    </row>
    <row r="752" spans="1:16372" s="318" customFormat="1" x14ac:dyDescent="0.25">
      <c r="A752" s="241" t="s">
        <v>663</v>
      </c>
      <c r="B752" s="336" t="s">
        <v>728</v>
      </c>
      <c r="C752" s="336">
        <v>12</v>
      </c>
      <c r="D752" s="337"/>
      <c r="E752" s="338">
        <v>323</v>
      </c>
      <c r="F752" s="339"/>
      <c r="G752" s="191"/>
      <c r="H752" s="264">
        <f>H753</f>
        <v>10000</v>
      </c>
    </row>
    <row r="753" spans="1:8" s="318" customFormat="1" x14ac:dyDescent="0.25">
      <c r="A753" s="241" t="s">
        <v>663</v>
      </c>
      <c r="B753" s="145" t="s">
        <v>728</v>
      </c>
      <c r="C753" s="145">
        <v>12</v>
      </c>
      <c r="D753" s="146" t="s">
        <v>25</v>
      </c>
      <c r="E753" s="190">
        <v>3237</v>
      </c>
      <c r="F753" s="248" t="s">
        <v>36</v>
      </c>
      <c r="G753" s="191"/>
      <c r="H753" s="234">
        <v>10000</v>
      </c>
    </row>
    <row r="754" spans="1:8" s="318" customFormat="1" x14ac:dyDescent="0.25">
      <c r="A754" s="241" t="s">
        <v>663</v>
      </c>
      <c r="B754" s="344" t="s">
        <v>728</v>
      </c>
      <c r="C754" s="344">
        <v>12</v>
      </c>
      <c r="D754" s="345"/>
      <c r="E754" s="346">
        <v>41</v>
      </c>
      <c r="F754" s="347"/>
      <c r="G754" s="334"/>
      <c r="H754" s="335">
        <f t="shared" ref="H754:H755" si="285">H755</f>
        <v>200000</v>
      </c>
    </row>
    <row r="755" spans="1:8" s="318" customFormat="1" x14ac:dyDescent="0.25">
      <c r="A755" s="241" t="s">
        <v>663</v>
      </c>
      <c r="B755" s="336" t="s">
        <v>728</v>
      </c>
      <c r="C755" s="336">
        <v>12</v>
      </c>
      <c r="D755" s="337"/>
      <c r="E755" s="338">
        <v>412</v>
      </c>
      <c r="F755" s="339"/>
      <c r="G755" s="191"/>
      <c r="H755" s="264">
        <f t="shared" si="285"/>
        <v>200000</v>
      </c>
    </row>
    <row r="756" spans="1:8" s="318" customFormat="1" x14ac:dyDescent="0.25">
      <c r="A756" s="241" t="s">
        <v>663</v>
      </c>
      <c r="B756" s="145" t="s">
        <v>728</v>
      </c>
      <c r="C756" s="145">
        <v>12</v>
      </c>
      <c r="D756" s="146" t="s">
        <v>25</v>
      </c>
      <c r="E756" s="190">
        <v>4126</v>
      </c>
      <c r="F756" s="248" t="s">
        <v>4</v>
      </c>
      <c r="G756" s="191"/>
      <c r="H756" s="234">
        <v>200000</v>
      </c>
    </row>
    <row r="757" spans="1:8" x14ac:dyDescent="0.25">
      <c r="A757" s="241" t="s">
        <v>663</v>
      </c>
      <c r="B757" s="344" t="s">
        <v>728</v>
      </c>
      <c r="C757" s="344">
        <v>51</v>
      </c>
      <c r="D757" s="345"/>
      <c r="E757" s="346">
        <v>31</v>
      </c>
      <c r="F757" s="347"/>
      <c r="G757" s="334"/>
      <c r="H757" s="335">
        <f>H758+H760</f>
        <v>30000</v>
      </c>
    </row>
    <row r="758" spans="1:8" x14ac:dyDescent="0.25">
      <c r="A758" s="241" t="s">
        <v>663</v>
      </c>
      <c r="B758" s="336" t="s">
        <v>728</v>
      </c>
      <c r="C758" s="336">
        <v>51</v>
      </c>
      <c r="D758" s="337"/>
      <c r="E758" s="338">
        <v>311</v>
      </c>
      <c r="F758" s="339"/>
      <c r="G758" s="191"/>
      <c r="H758" s="264">
        <f t="shared" ref="H758" si="286">H759</f>
        <v>22000</v>
      </c>
    </row>
    <row r="759" spans="1:8" x14ac:dyDescent="0.25">
      <c r="A759" s="241" t="s">
        <v>663</v>
      </c>
      <c r="B759" s="145" t="s">
        <v>728</v>
      </c>
      <c r="C759" s="145">
        <v>51</v>
      </c>
      <c r="D759" s="146" t="s">
        <v>25</v>
      </c>
      <c r="E759" s="190">
        <v>3111</v>
      </c>
      <c r="F759" s="248" t="s">
        <v>19</v>
      </c>
      <c r="G759" s="191"/>
      <c r="H759" s="234">
        <v>22000</v>
      </c>
    </row>
    <row r="760" spans="1:8" x14ac:dyDescent="0.25">
      <c r="A760" s="241" t="s">
        <v>663</v>
      </c>
      <c r="B760" s="336" t="s">
        <v>728</v>
      </c>
      <c r="C760" s="336">
        <v>51</v>
      </c>
      <c r="D760" s="337"/>
      <c r="E760" s="338">
        <v>313</v>
      </c>
      <c r="F760" s="339"/>
      <c r="G760" s="191"/>
      <c r="H760" s="264">
        <f t="shared" ref="H760" si="287">H761+H762</f>
        <v>8000</v>
      </c>
    </row>
    <row r="761" spans="1:8" x14ac:dyDescent="0.25">
      <c r="A761" s="241" t="s">
        <v>663</v>
      </c>
      <c r="B761" s="145" t="s">
        <v>728</v>
      </c>
      <c r="C761" s="145">
        <v>51</v>
      </c>
      <c r="D761" s="146" t="s">
        <v>25</v>
      </c>
      <c r="E761" s="190">
        <v>3132</v>
      </c>
      <c r="F761" s="248" t="s">
        <v>280</v>
      </c>
      <c r="G761" s="191"/>
      <c r="H761" s="234">
        <v>6000</v>
      </c>
    </row>
    <row r="762" spans="1:8" ht="30" x14ac:dyDescent="0.25">
      <c r="A762" s="241" t="s">
        <v>663</v>
      </c>
      <c r="B762" s="145" t="s">
        <v>728</v>
      </c>
      <c r="C762" s="145">
        <v>51</v>
      </c>
      <c r="D762" s="146" t="s">
        <v>25</v>
      </c>
      <c r="E762" s="190">
        <v>3133</v>
      </c>
      <c r="F762" s="248" t="s">
        <v>258</v>
      </c>
      <c r="G762" s="191"/>
      <c r="H762" s="234">
        <v>2000</v>
      </c>
    </row>
    <row r="763" spans="1:8" x14ac:dyDescent="0.25">
      <c r="A763" s="241" t="s">
        <v>663</v>
      </c>
      <c r="B763" s="344" t="s">
        <v>728</v>
      </c>
      <c r="C763" s="344">
        <v>51</v>
      </c>
      <c r="D763" s="345"/>
      <c r="E763" s="346">
        <v>32</v>
      </c>
      <c r="F763" s="347"/>
      <c r="G763" s="334"/>
      <c r="H763" s="335">
        <f>H764+H766</f>
        <v>80000</v>
      </c>
    </row>
    <row r="764" spans="1:8" x14ac:dyDescent="0.25">
      <c r="A764" s="241" t="s">
        <v>663</v>
      </c>
      <c r="B764" s="336" t="s">
        <v>728</v>
      </c>
      <c r="C764" s="336">
        <v>51</v>
      </c>
      <c r="D764" s="337"/>
      <c r="E764" s="338">
        <v>321</v>
      </c>
      <c r="F764" s="339"/>
      <c r="G764" s="191"/>
      <c r="H764" s="264">
        <f t="shared" ref="H764" si="288">H765</f>
        <v>20000</v>
      </c>
    </row>
    <row r="765" spans="1:8" x14ac:dyDescent="0.25">
      <c r="A765" s="241" t="s">
        <v>663</v>
      </c>
      <c r="B765" s="145" t="s">
        <v>728</v>
      </c>
      <c r="C765" s="145">
        <v>51</v>
      </c>
      <c r="D765" s="146" t="s">
        <v>25</v>
      </c>
      <c r="E765" s="190">
        <v>3211</v>
      </c>
      <c r="F765" s="248" t="s">
        <v>110</v>
      </c>
      <c r="G765" s="191"/>
      <c r="H765" s="234">
        <v>20000</v>
      </c>
    </row>
    <row r="766" spans="1:8" x14ac:dyDescent="0.25">
      <c r="A766" s="241" t="s">
        <v>663</v>
      </c>
      <c r="B766" s="336" t="s">
        <v>728</v>
      </c>
      <c r="C766" s="336">
        <v>51</v>
      </c>
      <c r="D766" s="337"/>
      <c r="E766" s="338">
        <v>323</v>
      </c>
      <c r="F766" s="339"/>
      <c r="G766" s="191"/>
      <c r="H766" s="264">
        <f>H767</f>
        <v>60000</v>
      </c>
    </row>
    <row r="767" spans="1:8" x14ac:dyDescent="0.25">
      <c r="A767" s="241" t="s">
        <v>663</v>
      </c>
      <c r="B767" s="145" t="s">
        <v>728</v>
      </c>
      <c r="C767" s="145">
        <v>51</v>
      </c>
      <c r="D767" s="146" t="s">
        <v>25</v>
      </c>
      <c r="E767" s="190">
        <v>3237</v>
      </c>
      <c r="F767" s="248" t="s">
        <v>36</v>
      </c>
      <c r="G767" s="191"/>
      <c r="H767" s="234">
        <v>60000</v>
      </c>
    </row>
    <row r="768" spans="1:8" x14ac:dyDescent="0.25">
      <c r="A768" s="241" t="s">
        <v>663</v>
      </c>
      <c r="B768" s="344" t="s">
        <v>728</v>
      </c>
      <c r="C768" s="344">
        <v>51</v>
      </c>
      <c r="D768" s="345"/>
      <c r="E768" s="346">
        <v>41</v>
      </c>
      <c r="F768" s="347"/>
      <c r="G768" s="334"/>
      <c r="H768" s="335">
        <f t="shared" ref="H768:H769" si="289">H769</f>
        <v>500000</v>
      </c>
    </row>
    <row r="769" spans="1:8" x14ac:dyDescent="0.25">
      <c r="A769" s="241" t="s">
        <v>663</v>
      </c>
      <c r="B769" s="336" t="s">
        <v>728</v>
      </c>
      <c r="C769" s="169">
        <v>51</v>
      </c>
      <c r="D769" s="337"/>
      <c r="E769" s="338">
        <v>412</v>
      </c>
      <c r="F769" s="339"/>
      <c r="G769" s="191"/>
      <c r="H769" s="264">
        <f t="shared" si="289"/>
        <v>500000</v>
      </c>
    </row>
    <row r="770" spans="1:8" x14ac:dyDescent="0.25">
      <c r="A770" s="241" t="s">
        <v>663</v>
      </c>
      <c r="B770" s="145" t="s">
        <v>728</v>
      </c>
      <c r="C770" s="145">
        <v>51</v>
      </c>
      <c r="D770" s="146" t="s">
        <v>25</v>
      </c>
      <c r="E770" s="190">
        <v>4126</v>
      </c>
      <c r="F770" s="248" t="s">
        <v>4</v>
      </c>
      <c r="G770" s="191"/>
      <c r="H770" s="234">
        <v>500000</v>
      </c>
    </row>
    <row r="771" spans="1:8" x14ac:dyDescent="0.25">
      <c r="A771" s="241" t="s">
        <v>663</v>
      </c>
      <c r="B771" s="344" t="s">
        <v>728</v>
      </c>
      <c r="C771" s="344">
        <v>559</v>
      </c>
      <c r="D771" s="345"/>
      <c r="E771" s="346">
        <v>31</v>
      </c>
      <c r="F771" s="347"/>
      <c r="G771" s="334"/>
      <c r="H771" s="335">
        <f>H772+H774</f>
        <v>81000</v>
      </c>
    </row>
    <row r="772" spans="1:8" x14ac:dyDescent="0.25">
      <c r="A772" s="241" t="s">
        <v>663</v>
      </c>
      <c r="B772" s="336" t="s">
        <v>728</v>
      </c>
      <c r="C772" s="336">
        <v>559</v>
      </c>
      <c r="D772" s="337"/>
      <c r="E772" s="338">
        <v>311</v>
      </c>
      <c r="F772" s="339"/>
      <c r="G772" s="191"/>
      <c r="H772" s="264">
        <f t="shared" ref="H772" si="290">H773</f>
        <v>66000</v>
      </c>
    </row>
    <row r="773" spans="1:8" x14ac:dyDescent="0.25">
      <c r="A773" s="241" t="s">
        <v>663</v>
      </c>
      <c r="B773" s="145" t="s">
        <v>728</v>
      </c>
      <c r="C773" s="145">
        <v>559</v>
      </c>
      <c r="D773" s="146" t="s">
        <v>25</v>
      </c>
      <c r="E773" s="190">
        <v>3111</v>
      </c>
      <c r="F773" s="248" t="s">
        <v>19</v>
      </c>
      <c r="G773" s="191"/>
      <c r="H773" s="234">
        <v>66000</v>
      </c>
    </row>
    <row r="774" spans="1:8" x14ac:dyDescent="0.25">
      <c r="A774" s="241" t="s">
        <v>663</v>
      </c>
      <c r="B774" s="336" t="s">
        <v>728</v>
      </c>
      <c r="C774" s="336">
        <v>559</v>
      </c>
      <c r="D774" s="337"/>
      <c r="E774" s="338">
        <v>313</v>
      </c>
      <c r="F774" s="339"/>
      <c r="G774" s="191"/>
      <c r="H774" s="264">
        <f t="shared" ref="H774" si="291">H775+H776</f>
        <v>15000</v>
      </c>
    </row>
    <row r="775" spans="1:8" x14ac:dyDescent="0.25">
      <c r="A775" s="241" t="s">
        <v>663</v>
      </c>
      <c r="B775" s="145" t="s">
        <v>728</v>
      </c>
      <c r="C775" s="145">
        <v>559</v>
      </c>
      <c r="D775" s="146" t="s">
        <v>25</v>
      </c>
      <c r="E775" s="190">
        <v>3132</v>
      </c>
      <c r="F775" s="248" t="s">
        <v>280</v>
      </c>
      <c r="G775" s="191"/>
      <c r="H775" s="234">
        <v>13000</v>
      </c>
    </row>
    <row r="776" spans="1:8" ht="30" x14ac:dyDescent="0.25">
      <c r="A776" s="241" t="s">
        <v>663</v>
      </c>
      <c r="B776" s="145" t="s">
        <v>728</v>
      </c>
      <c r="C776" s="145">
        <v>559</v>
      </c>
      <c r="D776" s="146" t="s">
        <v>25</v>
      </c>
      <c r="E776" s="190">
        <v>3133</v>
      </c>
      <c r="F776" s="248" t="s">
        <v>258</v>
      </c>
      <c r="G776" s="191"/>
      <c r="H776" s="234">
        <v>2000</v>
      </c>
    </row>
    <row r="777" spans="1:8" x14ac:dyDescent="0.25">
      <c r="A777" s="241" t="s">
        <v>663</v>
      </c>
      <c r="B777" s="344" t="s">
        <v>728</v>
      </c>
      <c r="C777" s="344">
        <v>559</v>
      </c>
      <c r="D777" s="345"/>
      <c r="E777" s="346">
        <v>32</v>
      </c>
      <c r="F777" s="347"/>
      <c r="G777" s="334"/>
      <c r="H777" s="335">
        <f>H778+H780</f>
        <v>130000</v>
      </c>
    </row>
    <row r="778" spans="1:8" x14ac:dyDescent="0.25">
      <c r="A778" s="241" t="s">
        <v>663</v>
      </c>
      <c r="B778" s="336" t="s">
        <v>728</v>
      </c>
      <c r="C778" s="336">
        <v>559</v>
      </c>
      <c r="D778" s="337"/>
      <c r="E778" s="338">
        <v>321</v>
      </c>
      <c r="F778" s="339"/>
      <c r="G778" s="191"/>
      <c r="H778" s="264">
        <f t="shared" ref="H778" si="292">H779</f>
        <v>70000</v>
      </c>
    </row>
    <row r="779" spans="1:8" x14ac:dyDescent="0.25">
      <c r="A779" s="241" t="s">
        <v>663</v>
      </c>
      <c r="B779" s="145" t="s">
        <v>728</v>
      </c>
      <c r="C779" s="145">
        <v>559</v>
      </c>
      <c r="D779" s="146" t="s">
        <v>25</v>
      </c>
      <c r="E779" s="190">
        <v>3211</v>
      </c>
      <c r="F779" s="248" t="s">
        <v>110</v>
      </c>
      <c r="G779" s="191"/>
      <c r="H779" s="234">
        <v>70000</v>
      </c>
    </row>
    <row r="780" spans="1:8" x14ac:dyDescent="0.25">
      <c r="A780" s="241" t="s">
        <v>663</v>
      </c>
      <c r="B780" s="336" t="s">
        <v>728</v>
      </c>
      <c r="C780" s="336">
        <v>559</v>
      </c>
      <c r="D780" s="337"/>
      <c r="E780" s="338">
        <v>323</v>
      </c>
      <c r="F780" s="339"/>
      <c r="G780" s="191"/>
      <c r="H780" s="264">
        <f>H781</f>
        <v>60000</v>
      </c>
    </row>
    <row r="781" spans="1:8" x14ac:dyDescent="0.25">
      <c r="A781" s="241" t="s">
        <v>663</v>
      </c>
      <c r="B781" s="145" t="s">
        <v>728</v>
      </c>
      <c r="C781" s="145">
        <v>559</v>
      </c>
      <c r="D781" s="146" t="s">
        <v>25</v>
      </c>
      <c r="E781" s="190">
        <v>3237</v>
      </c>
      <c r="F781" s="248" t="s">
        <v>36</v>
      </c>
      <c r="G781" s="191"/>
      <c r="H781" s="234">
        <v>60000</v>
      </c>
    </row>
    <row r="782" spans="1:8" x14ac:dyDescent="0.25">
      <c r="A782" s="241" t="s">
        <v>663</v>
      </c>
      <c r="B782" s="344" t="s">
        <v>728</v>
      </c>
      <c r="C782" s="344">
        <v>559</v>
      </c>
      <c r="D782" s="345"/>
      <c r="E782" s="346">
        <v>41</v>
      </c>
      <c r="F782" s="347"/>
      <c r="G782" s="334"/>
      <c r="H782" s="335">
        <f t="shared" ref="H782:H783" si="293">H783</f>
        <v>1625000</v>
      </c>
    </row>
    <row r="783" spans="1:8" x14ac:dyDescent="0.25">
      <c r="A783" s="241" t="s">
        <v>663</v>
      </c>
      <c r="B783" s="336" t="s">
        <v>728</v>
      </c>
      <c r="C783" s="336">
        <v>559</v>
      </c>
      <c r="D783" s="337"/>
      <c r="E783" s="338">
        <v>412</v>
      </c>
      <c r="F783" s="339"/>
      <c r="G783" s="191"/>
      <c r="H783" s="264">
        <f t="shared" si="293"/>
        <v>1625000</v>
      </c>
    </row>
    <row r="784" spans="1:8" x14ac:dyDescent="0.25">
      <c r="A784" s="241" t="s">
        <v>663</v>
      </c>
      <c r="B784" s="145" t="s">
        <v>728</v>
      </c>
      <c r="C784" s="145">
        <v>559</v>
      </c>
      <c r="D784" s="146" t="s">
        <v>25</v>
      </c>
      <c r="E784" s="190">
        <v>4126</v>
      </c>
      <c r="F784" s="248" t="s">
        <v>4</v>
      </c>
      <c r="G784" s="191"/>
      <c r="H784" s="234">
        <v>1625000</v>
      </c>
    </row>
    <row r="785" spans="1:8" s="180" customFormat="1" ht="15.6" customHeight="1" x14ac:dyDescent="0.25">
      <c r="A785" s="241" t="s">
        <v>663</v>
      </c>
      <c r="B785" s="444" t="s">
        <v>736</v>
      </c>
      <c r="C785" s="444"/>
      <c r="D785" s="444"/>
      <c r="E785" s="444"/>
      <c r="F785" s="444"/>
      <c r="G785" s="192"/>
      <c r="H785" s="179">
        <f>H786+H924+H983</f>
        <v>4872129307</v>
      </c>
    </row>
    <row r="786" spans="1:8" s="152" customFormat="1" ht="15.6" customHeight="1" x14ac:dyDescent="0.25">
      <c r="A786" s="241" t="s">
        <v>663</v>
      </c>
      <c r="B786" s="445" t="s">
        <v>719</v>
      </c>
      <c r="C786" s="445"/>
      <c r="D786" s="445"/>
      <c r="E786" s="445"/>
      <c r="F786" s="445"/>
      <c r="G786" s="181"/>
      <c r="H786" s="151">
        <f>H787+H791+H795+H799+H803+H807+H811+H820+H827+H835+H839+H831+H875+H879+H892+H911</f>
        <v>3758941307</v>
      </c>
    </row>
    <row r="787" spans="1:8" s="166" customFormat="1" ht="40.799999999999997" x14ac:dyDescent="0.25">
      <c r="A787" s="241" t="s">
        <v>663</v>
      </c>
      <c r="B787" s="292" t="s">
        <v>379</v>
      </c>
      <c r="C787" s="292"/>
      <c r="D787" s="293"/>
      <c r="E787" s="293"/>
      <c r="F787" s="294" t="s">
        <v>380</v>
      </c>
      <c r="G787" s="295" t="s">
        <v>725</v>
      </c>
      <c r="H787" s="296">
        <f t="shared" ref="H787:H788" si="294">H788</f>
        <v>28000000</v>
      </c>
    </row>
    <row r="788" spans="1:8" s="166" customFormat="1" x14ac:dyDescent="0.25">
      <c r="A788" s="241" t="s">
        <v>663</v>
      </c>
      <c r="B788" s="285" t="s">
        <v>379</v>
      </c>
      <c r="C788" s="286">
        <v>11</v>
      </c>
      <c r="D788" s="287"/>
      <c r="E788" s="317">
        <v>37</v>
      </c>
      <c r="F788" s="288"/>
      <c r="G788" s="289"/>
      <c r="H788" s="290">
        <f t="shared" si="294"/>
        <v>28000000</v>
      </c>
    </row>
    <row r="789" spans="1:8" s="167" customFormat="1" ht="15.6" customHeight="1" x14ac:dyDescent="0.25">
      <c r="A789" s="241" t="s">
        <v>663</v>
      </c>
      <c r="B789" s="153" t="s">
        <v>379</v>
      </c>
      <c r="C789" s="153">
        <v>11</v>
      </c>
      <c r="D789" s="182"/>
      <c r="E789" s="177">
        <v>372</v>
      </c>
      <c r="F789" s="244"/>
      <c r="G789" s="157"/>
      <c r="H789" s="158">
        <f t="shared" ref="H789" si="295">SUM(H790:H790)</f>
        <v>28000000</v>
      </c>
    </row>
    <row r="790" spans="1:8" s="166" customFormat="1" ht="15" customHeight="1" x14ac:dyDescent="0.25">
      <c r="A790" s="241" t="s">
        <v>663</v>
      </c>
      <c r="B790" s="160" t="s">
        <v>379</v>
      </c>
      <c r="C790" s="160">
        <v>11</v>
      </c>
      <c r="D790" s="183" t="s">
        <v>24</v>
      </c>
      <c r="E790" s="184">
        <v>3722</v>
      </c>
      <c r="F790" s="245" t="s">
        <v>614</v>
      </c>
      <c r="G790" s="164"/>
      <c r="H790" s="234">
        <v>28000000</v>
      </c>
    </row>
    <row r="791" spans="1:8" s="167" customFormat="1" ht="61.2" customHeight="1" x14ac:dyDescent="0.25">
      <c r="A791" s="241" t="s">
        <v>663</v>
      </c>
      <c r="B791" s="303" t="s">
        <v>608</v>
      </c>
      <c r="C791" s="303"/>
      <c r="D791" s="304"/>
      <c r="E791" s="293"/>
      <c r="F791" s="294" t="s">
        <v>698</v>
      </c>
      <c r="G791" s="295" t="s">
        <v>726</v>
      </c>
      <c r="H791" s="296">
        <f t="shared" ref="H791:H793" si="296">H792</f>
        <v>41900000</v>
      </c>
    </row>
    <row r="792" spans="1:8" s="167" customFormat="1" x14ac:dyDescent="0.25">
      <c r="A792" s="241" t="s">
        <v>663</v>
      </c>
      <c r="B792" s="285" t="s">
        <v>608</v>
      </c>
      <c r="C792" s="286">
        <v>11</v>
      </c>
      <c r="D792" s="287"/>
      <c r="E792" s="317">
        <v>38</v>
      </c>
      <c r="F792" s="288"/>
      <c r="G792" s="289"/>
      <c r="H792" s="290">
        <f t="shared" si="296"/>
        <v>41900000</v>
      </c>
    </row>
    <row r="793" spans="1:8" s="167" customFormat="1" ht="15.6" customHeight="1" x14ac:dyDescent="0.25">
      <c r="A793" s="241" t="s">
        <v>663</v>
      </c>
      <c r="B793" s="193" t="s">
        <v>608</v>
      </c>
      <c r="C793" s="193">
        <v>11</v>
      </c>
      <c r="D793" s="155"/>
      <c r="E793" s="156">
        <v>386</v>
      </c>
      <c r="F793" s="244"/>
      <c r="G793" s="157"/>
      <c r="H793" s="158">
        <f t="shared" si="296"/>
        <v>41900000</v>
      </c>
    </row>
    <row r="794" spans="1:8" s="167" customFormat="1" ht="45" customHeight="1" x14ac:dyDescent="0.25">
      <c r="A794" s="241" t="s">
        <v>663</v>
      </c>
      <c r="B794" s="194" t="s">
        <v>608</v>
      </c>
      <c r="C794" s="194">
        <v>11</v>
      </c>
      <c r="D794" s="162" t="s">
        <v>27</v>
      </c>
      <c r="E794" s="163">
        <v>3861</v>
      </c>
      <c r="F794" s="245" t="s">
        <v>282</v>
      </c>
      <c r="G794" s="164"/>
      <c r="H794" s="234">
        <v>41900000</v>
      </c>
    </row>
    <row r="795" spans="1:8" s="320" customFormat="1" ht="46.8" x14ac:dyDescent="0.25">
      <c r="A795" s="241" t="s">
        <v>663</v>
      </c>
      <c r="B795" s="292" t="s">
        <v>715</v>
      </c>
      <c r="C795" s="292"/>
      <c r="D795" s="293"/>
      <c r="E795" s="293"/>
      <c r="F795" s="294" t="s">
        <v>712</v>
      </c>
      <c r="G795" s="295" t="s">
        <v>726</v>
      </c>
      <c r="H795" s="296">
        <f t="shared" ref="H795:H797" si="297">H796</f>
        <v>3000000</v>
      </c>
    </row>
    <row r="796" spans="1:8" s="320" customFormat="1" x14ac:dyDescent="0.25">
      <c r="A796" s="241" t="s">
        <v>663</v>
      </c>
      <c r="B796" s="286" t="s">
        <v>715</v>
      </c>
      <c r="C796" s="286">
        <v>11</v>
      </c>
      <c r="D796" s="287"/>
      <c r="E796" s="317">
        <v>38</v>
      </c>
      <c r="F796" s="288"/>
      <c r="G796" s="289"/>
      <c r="H796" s="290">
        <f t="shared" si="297"/>
        <v>3000000</v>
      </c>
    </row>
    <row r="797" spans="1:8" s="320" customFormat="1" ht="15.6" customHeight="1" x14ac:dyDescent="0.25">
      <c r="A797" s="241" t="s">
        <v>663</v>
      </c>
      <c r="B797" s="154" t="s">
        <v>715</v>
      </c>
      <c r="C797" s="154">
        <v>11</v>
      </c>
      <c r="D797" s="182"/>
      <c r="E797" s="156">
        <v>386</v>
      </c>
      <c r="F797" s="244"/>
      <c r="G797" s="157"/>
      <c r="H797" s="158">
        <f t="shared" si="297"/>
        <v>3000000</v>
      </c>
    </row>
    <row r="798" spans="1:8" s="318" customFormat="1" ht="45" customHeight="1" x14ac:dyDescent="0.25">
      <c r="A798" s="241" t="s">
        <v>663</v>
      </c>
      <c r="B798" s="161" t="s">
        <v>715</v>
      </c>
      <c r="C798" s="161">
        <v>11</v>
      </c>
      <c r="D798" s="183" t="s">
        <v>27</v>
      </c>
      <c r="E798" s="163">
        <v>3861</v>
      </c>
      <c r="F798" s="245" t="s">
        <v>282</v>
      </c>
      <c r="G798" s="164"/>
      <c r="H798" s="234">
        <v>3000000</v>
      </c>
    </row>
    <row r="799" spans="1:8" s="166" customFormat="1" ht="40.799999999999997" x14ac:dyDescent="0.25">
      <c r="A799" s="241" t="s">
        <v>663</v>
      </c>
      <c r="B799" s="292" t="s">
        <v>52</v>
      </c>
      <c r="C799" s="292"/>
      <c r="D799" s="293"/>
      <c r="E799" s="293"/>
      <c r="F799" s="294" t="s">
        <v>47</v>
      </c>
      <c r="G799" s="295" t="s">
        <v>725</v>
      </c>
      <c r="H799" s="296">
        <f t="shared" ref="H799:H800" si="298">H800</f>
        <v>482500000</v>
      </c>
    </row>
    <row r="800" spans="1:8" s="166" customFormat="1" x14ac:dyDescent="0.25">
      <c r="A800" s="241" t="s">
        <v>663</v>
      </c>
      <c r="B800" s="285" t="s">
        <v>52</v>
      </c>
      <c r="C800" s="286">
        <v>11</v>
      </c>
      <c r="D800" s="287"/>
      <c r="E800" s="317">
        <v>38</v>
      </c>
      <c r="F800" s="288"/>
      <c r="G800" s="289"/>
      <c r="H800" s="290">
        <f t="shared" si="298"/>
        <v>482500000</v>
      </c>
    </row>
    <row r="801" spans="1:8" s="167" customFormat="1" ht="15.6" customHeight="1" x14ac:dyDescent="0.25">
      <c r="A801" s="241" t="s">
        <v>663</v>
      </c>
      <c r="B801" s="153" t="s">
        <v>52</v>
      </c>
      <c r="C801" s="154">
        <v>11</v>
      </c>
      <c r="D801" s="182"/>
      <c r="E801" s="177">
        <v>386</v>
      </c>
      <c r="F801" s="244"/>
      <c r="G801" s="157"/>
      <c r="H801" s="158">
        <f t="shared" ref="H801" si="299">SUM(H802)</f>
        <v>482500000</v>
      </c>
    </row>
    <row r="802" spans="1:8" s="166" customFormat="1" ht="45" customHeight="1" x14ac:dyDescent="0.25">
      <c r="A802" s="241" t="s">
        <v>663</v>
      </c>
      <c r="B802" s="160" t="s">
        <v>52</v>
      </c>
      <c r="C802" s="161">
        <v>11</v>
      </c>
      <c r="D802" s="183" t="s">
        <v>24</v>
      </c>
      <c r="E802" s="184">
        <v>3861</v>
      </c>
      <c r="F802" s="245" t="s">
        <v>282</v>
      </c>
      <c r="G802" s="164"/>
      <c r="H802" s="234">
        <v>482500000</v>
      </c>
    </row>
    <row r="803" spans="1:8" s="166" customFormat="1" ht="40.799999999999997" x14ac:dyDescent="0.25">
      <c r="A803" s="241" t="s">
        <v>663</v>
      </c>
      <c r="B803" s="292" t="s">
        <v>53</v>
      </c>
      <c r="C803" s="292"/>
      <c r="D803" s="293"/>
      <c r="E803" s="293"/>
      <c r="F803" s="294" t="s">
        <v>46</v>
      </c>
      <c r="G803" s="295" t="s">
        <v>725</v>
      </c>
      <c r="H803" s="296">
        <f t="shared" ref="H803:H804" si="300">H804</f>
        <v>1989000000</v>
      </c>
    </row>
    <row r="804" spans="1:8" s="166" customFormat="1" x14ac:dyDescent="0.25">
      <c r="A804" s="241" t="s">
        <v>663</v>
      </c>
      <c r="B804" s="285" t="s">
        <v>53</v>
      </c>
      <c r="C804" s="286">
        <v>11</v>
      </c>
      <c r="D804" s="287"/>
      <c r="E804" s="317">
        <v>36</v>
      </c>
      <c r="F804" s="288"/>
      <c r="G804" s="289"/>
      <c r="H804" s="290">
        <f t="shared" si="300"/>
        <v>1989000000</v>
      </c>
    </row>
    <row r="805" spans="1:8" s="167" customFormat="1" ht="15.6" customHeight="1" x14ac:dyDescent="0.25">
      <c r="A805" s="241" t="s">
        <v>663</v>
      </c>
      <c r="B805" s="153" t="s">
        <v>53</v>
      </c>
      <c r="C805" s="154">
        <v>11</v>
      </c>
      <c r="D805" s="182"/>
      <c r="E805" s="177">
        <v>363</v>
      </c>
      <c r="F805" s="244"/>
      <c r="G805" s="157"/>
      <c r="H805" s="158">
        <f t="shared" ref="H805" si="301">SUM(H806)</f>
        <v>1989000000</v>
      </c>
    </row>
    <row r="806" spans="1:8" s="166" customFormat="1" ht="15" customHeight="1" x14ac:dyDescent="0.25">
      <c r="A806" s="241" t="s">
        <v>663</v>
      </c>
      <c r="B806" s="160" t="s">
        <v>53</v>
      </c>
      <c r="C806" s="161">
        <v>11</v>
      </c>
      <c r="D806" s="183" t="s">
        <v>24</v>
      </c>
      <c r="E806" s="184">
        <v>3632</v>
      </c>
      <c r="F806" s="245" t="s">
        <v>244</v>
      </c>
      <c r="G806" s="164"/>
      <c r="H806" s="234">
        <v>1989000000</v>
      </c>
    </row>
    <row r="807" spans="1:8" s="167" customFormat="1" ht="40.200000000000003" customHeight="1" x14ac:dyDescent="0.25">
      <c r="A807" s="241" t="s">
        <v>663</v>
      </c>
      <c r="B807" s="291" t="s">
        <v>596</v>
      </c>
      <c r="C807" s="291"/>
      <c r="D807" s="298"/>
      <c r="E807" s="298"/>
      <c r="F807" s="294" t="s">
        <v>564</v>
      </c>
      <c r="G807" s="295" t="s">
        <v>726</v>
      </c>
      <c r="H807" s="296">
        <f t="shared" ref="H807:H809" si="302">H808</f>
        <v>482500000</v>
      </c>
    </row>
    <row r="808" spans="1:8" s="167" customFormat="1" x14ac:dyDescent="0.25">
      <c r="A808" s="241" t="s">
        <v>663</v>
      </c>
      <c r="B808" s="285" t="s">
        <v>596</v>
      </c>
      <c r="C808" s="286">
        <v>11</v>
      </c>
      <c r="D808" s="287"/>
      <c r="E808" s="317">
        <v>38</v>
      </c>
      <c r="F808" s="288"/>
      <c r="G808" s="289"/>
      <c r="H808" s="290">
        <f t="shared" si="302"/>
        <v>482500000</v>
      </c>
    </row>
    <row r="809" spans="1:8" s="167" customFormat="1" ht="15.6" customHeight="1" x14ac:dyDescent="0.25">
      <c r="A809" s="241" t="s">
        <v>663</v>
      </c>
      <c r="B809" s="153" t="s">
        <v>596</v>
      </c>
      <c r="C809" s="154">
        <v>11</v>
      </c>
      <c r="D809" s="182"/>
      <c r="E809" s="177">
        <v>386</v>
      </c>
      <c r="F809" s="244"/>
      <c r="G809" s="157"/>
      <c r="H809" s="158">
        <f t="shared" si="302"/>
        <v>482500000</v>
      </c>
    </row>
    <row r="810" spans="1:8" s="166" customFormat="1" ht="45" customHeight="1" x14ac:dyDescent="0.25">
      <c r="A810" s="241" t="s">
        <v>663</v>
      </c>
      <c r="B810" s="160" t="s">
        <v>596</v>
      </c>
      <c r="C810" s="161">
        <v>11</v>
      </c>
      <c r="D810" s="183" t="s">
        <v>27</v>
      </c>
      <c r="E810" s="184">
        <v>3861</v>
      </c>
      <c r="F810" s="245" t="s">
        <v>282</v>
      </c>
      <c r="G810" s="164"/>
      <c r="H810" s="234">
        <v>482500000</v>
      </c>
    </row>
    <row r="811" spans="1:8" s="166" customFormat="1" ht="40.799999999999997" x14ac:dyDescent="0.25">
      <c r="A811" s="241" t="s">
        <v>663</v>
      </c>
      <c r="B811" s="292" t="s">
        <v>80</v>
      </c>
      <c r="C811" s="292"/>
      <c r="D811" s="293"/>
      <c r="E811" s="293"/>
      <c r="F811" s="294" t="s">
        <v>308</v>
      </c>
      <c r="G811" s="295" t="s">
        <v>725</v>
      </c>
      <c r="H811" s="296">
        <f t="shared" ref="H811" si="303">H812+H817</f>
        <v>60260000</v>
      </c>
    </row>
    <row r="812" spans="1:8" s="166" customFormat="1" x14ac:dyDescent="0.25">
      <c r="A812" s="241" t="s">
        <v>663</v>
      </c>
      <c r="B812" s="285" t="s">
        <v>80</v>
      </c>
      <c r="C812" s="286">
        <v>11</v>
      </c>
      <c r="D812" s="287"/>
      <c r="E812" s="317">
        <v>35</v>
      </c>
      <c r="F812" s="288"/>
      <c r="G812" s="289"/>
      <c r="H812" s="290">
        <f t="shared" ref="H812" si="304">H813+H815</f>
        <v>40960000</v>
      </c>
    </row>
    <row r="813" spans="1:8" s="166" customFormat="1" ht="15.6" customHeight="1" x14ac:dyDescent="0.25">
      <c r="A813" s="241" t="s">
        <v>663</v>
      </c>
      <c r="B813" s="168" t="s">
        <v>80</v>
      </c>
      <c r="C813" s="169">
        <v>11</v>
      </c>
      <c r="D813" s="187"/>
      <c r="E813" s="189">
        <v>351</v>
      </c>
      <c r="F813" s="244"/>
      <c r="G813" s="157"/>
      <c r="H813" s="158">
        <f t="shared" ref="H813" si="305">H814</f>
        <v>33260000</v>
      </c>
    </row>
    <row r="814" spans="1:8" s="166" customFormat="1" ht="30" customHeight="1" x14ac:dyDescent="0.25">
      <c r="A814" s="241" t="s">
        <v>663</v>
      </c>
      <c r="B814" s="144" t="s">
        <v>80</v>
      </c>
      <c r="C814" s="145">
        <v>11</v>
      </c>
      <c r="D814" s="146" t="s">
        <v>24</v>
      </c>
      <c r="E814" s="190">
        <v>3512</v>
      </c>
      <c r="F814" s="245" t="s">
        <v>140</v>
      </c>
      <c r="G814" s="164"/>
      <c r="H814" s="234">
        <v>33260000</v>
      </c>
    </row>
    <row r="815" spans="1:8" s="167" customFormat="1" ht="15.6" customHeight="1" x14ac:dyDescent="0.25">
      <c r="A815" s="241" t="s">
        <v>663</v>
      </c>
      <c r="B815" s="153" t="s">
        <v>80</v>
      </c>
      <c r="C815" s="154">
        <v>11</v>
      </c>
      <c r="D815" s="182"/>
      <c r="E815" s="177">
        <v>352</v>
      </c>
      <c r="F815" s="244"/>
      <c r="G815" s="157"/>
      <c r="H815" s="158">
        <f t="shared" ref="H815" si="306">SUM(H816)</f>
        <v>7700000</v>
      </c>
    </row>
    <row r="816" spans="1:8" s="166" customFormat="1" ht="30" customHeight="1" x14ac:dyDescent="0.25">
      <c r="A816" s="241" t="s">
        <v>663</v>
      </c>
      <c r="B816" s="160" t="s">
        <v>80</v>
      </c>
      <c r="C816" s="161">
        <v>11</v>
      </c>
      <c r="D816" s="183" t="s">
        <v>24</v>
      </c>
      <c r="E816" s="184">
        <v>3522</v>
      </c>
      <c r="F816" s="245" t="s">
        <v>683</v>
      </c>
      <c r="G816" s="164"/>
      <c r="H816" s="234">
        <v>7700000</v>
      </c>
    </row>
    <row r="817" spans="1:8" s="166" customFormat="1" x14ac:dyDescent="0.25">
      <c r="A817" s="241" t="s">
        <v>663</v>
      </c>
      <c r="B817" s="285" t="s">
        <v>80</v>
      </c>
      <c r="C817" s="286">
        <v>11</v>
      </c>
      <c r="D817" s="287"/>
      <c r="E817" s="317">
        <v>37</v>
      </c>
      <c r="F817" s="288"/>
      <c r="G817" s="289"/>
      <c r="H817" s="290">
        <f t="shared" ref="H817:H818" si="307">H818</f>
        <v>19300000</v>
      </c>
    </row>
    <row r="818" spans="1:8" s="167" customFormat="1" ht="15.6" customHeight="1" x14ac:dyDescent="0.25">
      <c r="A818" s="241" t="s">
        <v>663</v>
      </c>
      <c r="B818" s="153" t="s">
        <v>80</v>
      </c>
      <c r="C818" s="154">
        <v>11</v>
      </c>
      <c r="D818" s="182"/>
      <c r="E818" s="177">
        <v>372</v>
      </c>
      <c r="F818" s="244"/>
      <c r="G818" s="157"/>
      <c r="H818" s="158">
        <f t="shared" si="307"/>
        <v>19300000</v>
      </c>
    </row>
    <row r="819" spans="1:8" s="166" customFormat="1" ht="15" customHeight="1" x14ac:dyDescent="0.25">
      <c r="A819" s="241" t="s">
        <v>663</v>
      </c>
      <c r="B819" s="160" t="s">
        <v>80</v>
      </c>
      <c r="C819" s="161">
        <v>11</v>
      </c>
      <c r="D819" s="183" t="s">
        <v>24</v>
      </c>
      <c r="E819" s="184">
        <v>3722</v>
      </c>
      <c r="F819" s="245" t="s">
        <v>614</v>
      </c>
      <c r="G819" s="164"/>
      <c r="H819" s="234">
        <v>19300000</v>
      </c>
    </row>
    <row r="820" spans="1:8" s="166" customFormat="1" ht="40.799999999999997" x14ac:dyDescent="0.25">
      <c r="A820" s="241" t="s">
        <v>663</v>
      </c>
      <c r="B820" s="292" t="s">
        <v>174</v>
      </c>
      <c r="C820" s="292"/>
      <c r="D820" s="293"/>
      <c r="E820" s="293"/>
      <c r="F820" s="294" t="s">
        <v>600</v>
      </c>
      <c r="G820" s="295" t="s">
        <v>725</v>
      </c>
      <c r="H820" s="296">
        <f t="shared" ref="H820" si="308">H821+H824</f>
        <v>191400000</v>
      </c>
    </row>
    <row r="821" spans="1:8" s="166" customFormat="1" x14ac:dyDescent="0.25">
      <c r="A821" s="241" t="s">
        <v>663</v>
      </c>
      <c r="B821" s="285" t="s">
        <v>174</v>
      </c>
      <c r="C821" s="286">
        <v>11</v>
      </c>
      <c r="D821" s="287"/>
      <c r="E821" s="317">
        <v>35</v>
      </c>
      <c r="F821" s="288"/>
      <c r="G821" s="289"/>
      <c r="H821" s="290">
        <f t="shared" ref="H821" si="309">H822</f>
        <v>89400000</v>
      </c>
    </row>
    <row r="822" spans="1:8" s="167" customFormat="1" ht="16.2" customHeight="1" x14ac:dyDescent="0.25">
      <c r="A822" s="241" t="s">
        <v>663</v>
      </c>
      <c r="B822" s="153" t="s">
        <v>174</v>
      </c>
      <c r="C822" s="154">
        <v>11</v>
      </c>
      <c r="D822" s="182"/>
      <c r="E822" s="156">
        <v>352</v>
      </c>
      <c r="F822" s="244"/>
      <c r="G822" s="157"/>
      <c r="H822" s="158">
        <f t="shared" ref="H822" si="310">SUM(H823)</f>
        <v>89400000</v>
      </c>
    </row>
    <row r="823" spans="1:8" s="166" customFormat="1" ht="30" customHeight="1" x14ac:dyDescent="0.25">
      <c r="A823" s="241" t="s">
        <v>663</v>
      </c>
      <c r="B823" s="160" t="s">
        <v>174</v>
      </c>
      <c r="C823" s="161">
        <v>11</v>
      </c>
      <c r="D823" s="183" t="s">
        <v>24</v>
      </c>
      <c r="E823" s="184">
        <v>3522</v>
      </c>
      <c r="F823" s="245" t="s">
        <v>683</v>
      </c>
      <c r="G823" s="164"/>
      <c r="H823" s="234">
        <v>89400000</v>
      </c>
    </row>
    <row r="824" spans="1:8" s="166" customFormat="1" x14ac:dyDescent="0.25">
      <c r="A824" s="241" t="s">
        <v>663</v>
      </c>
      <c r="B824" s="285" t="s">
        <v>174</v>
      </c>
      <c r="C824" s="286">
        <v>11</v>
      </c>
      <c r="D824" s="287"/>
      <c r="E824" s="317">
        <v>51</v>
      </c>
      <c r="F824" s="288"/>
      <c r="G824" s="289"/>
      <c r="H824" s="290">
        <f t="shared" ref="H824" si="311">H825</f>
        <v>102000000</v>
      </c>
    </row>
    <row r="825" spans="1:8" s="167" customFormat="1" ht="15.6" customHeight="1" x14ac:dyDescent="0.25">
      <c r="A825" s="241" t="s">
        <v>663</v>
      </c>
      <c r="B825" s="153" t="s">
        <v>174</v>
      </c>
      <c r="C825" s="154">
        <v>11</v>
      </c>
      <c r="D825" s="182"/>
      <c r="E825" s="177">
        <v>516</v>
      </c>
      <c r="F825" s="244"/>
      <c r="G825" s="157"/>
      <c r="H825" s="158">
        <f t="shared" ref="H825" si="312">SUM(H826)</f>
        <v>102000000</v>
      </c>
    </row>
    <row r="826" spans="1:8" s="166" customFormat="1" ht="30" customHeight="1" x14ac:dyDescent="0.25">
      <c r="A826" s="241" t="s">
        <v>663</v>
      </c>
      <c r="B826" s="160" t="s">
        <v>174</v>
      </c>
      <c r="C826" s="161">
        <v>11</v>
      </c>
      <c r="D826" s="183" t="s">
        <v>24</v>
      </c>
      <c r="E826" s="184">
        <v>5163</v>
      </c>
      <c r="F826" s="245" t="s">
        <v>393</v>
      </c>
      <c r="G826" s="164"/>
      <c r="H826" s="234">
        <v>102000000</v>
      </c>
    </row>
    <row r="827" spans="1:8" s="166" customFormat="1" ht="40.799999999999997" x14ac:dyDescent="0.25">
      <c r="A827" s="241" t="s">
        <v>663</v>
      </c>
      <c r="B827" s="292" t="s">
        <v>106</v>
      </c>
      <c r="C827" s="292"/>
      <c r="D827" s="293"/>
      <c r="E827" s="293"/>
      <c r="F827" s="294" t="s">
        <v>95</v>
      </c>
      <c r="G827" s="295" t="s">
        <v>725</v>
      </c>
      <c r="H827" s="296">
        <f t="shared" ref="H827:H829" si="313">H828</f>
        <v>530000</v>
      </c>
    </row>
    <row r="828" spans="1:8" s="166" customFormat="1" x14ac:dyDescent="0.25">
      <c r="A828" s="241" t="s">
        <v>663</v>
      </c>
      <c r="B828" s="285" t="s">
        <v>106</v>
      </c>
      <c r="C828" s="286">
        <v>11</v>
      </c>
      <c r="D828" s="287"/>
      <c r="E828" s="317">
        <v>36</v>
      </c>
      <c r="F828" s="288"/>
      <c r="G828" s="289"/>
      <c r="H828" s="290">
        <f t="shared" si="313"/>
        <v>530000</v>
      </c>
    </row>
    <row r="829" spans="1:8" s="167" customFormat="1" ht="30" customHeight="1" x14ac:dyDescent="0.25">
      <c r="A829" s="241" t="s">
        <v>663</v>
      </c>
      <c r="B829" s="153" t="s">
        <v>106</v>
      </c>
      <c r="C829" s="154">
        <v>11</v>
      </c>
      <c r="D829" s="182"/>
      <c r="E829" s="177">
        <v>362</v>
      </c>
      <c r="F829" s="244"/>
      <c r="G829" s="157"/>
      <c r="H829" s="158">
        <f t="shared" si="313"/>
        <v>530000</v>
      </c>
    </row>
    <row r="830" spans="1:8" s="166" customFormat="1" ht="30" customHeight="1" x14ac:dyDescent="0.25">
      <c r="A830" s="241" t="s">
        <v>663</v>
      </c>
      <c r="B830" s="160" t="s">
        <v>106</v>
      </c>
      <c r="C830" s="161">
        <v>11</v>
      </c>
      <c r="D830" s="183" t="s">
        <v>24</v>
      </c>
      <c r="E830" s="184">
        <v>3621</v>
      </c>
      <c r="F830" s="245" t="s">
        <v>696</v>
      </c>
      <c r="G830" s="164"/>
      <c r="H830" s="234">
        <v>530000</v>
      </c>
    </row>
    <row r="831" spans="1:8" s="166" customFormat="1" ht="46.8" x14ac:dyDescent="0.25">
      <c r="A831" s="241" t="s">
        <v>663</v>
      </c>
      <c r="B831" s="292" t="s">
        <v>750</v>
      </c>
      <c r="C831" s="292"/>
      <c r="D831" s="293"/>
      <c r="E831" s="293"/>
      <c r="F831" s="294" t="s">
        <v>754</v>
      </c>
      <c r="G831" s="295" t="s">
        <v>725</v>
      </c>
      <c r="H831" s="296">
        <f t="shared" ref="H831:H833" si="314">H832</f>
        <v>3500000</v>
      </c>
    </row>
    <row r="832" spans="1:8" s="166" customFormat="1" x14ac:dyDescent="0.25">
      <c r="A832" s="241" t="s">
        <v>663</v>
      </c>
      <c r="B832" s="285" t="s">
        <v>750</v>
      </c>
      <c r="C832" s="286">
        <v>11</v>
      </c>
      <c r="D832" s="287"/>
      <c r="E832" s="317">
        <v>35</v>
      </c>
      <c r="F832" s="288"/>
      <c r="G832" s="289"/>
      <c r="H832" s="290">
        <f t="shared" si="314"/>
        <v>3500000</v>
      </c>
    </row>
    <row r="833" spans="1:8" s="167" customFormat="1" ht="30" customHeight="1" x14ac:dyDescent="0.25">
      <c r="A833" s="241" t="s">
        <v>663</v>
      </c>
      <c r="B833" s="153" t="s">
        <v>750</v>
      </c>
      <c r="C833" s="154">
        <v>11</v>
      </c>
      <c r="D833" s="182"/>
      <c r="E833" s="177">
        <v>352</v>
      </c>
      <c r="F833" s="244"/>
      <c r="G833" s="157"/>
      <c r="H833" s="158">
        <f t="shared" si="314"/>
        <v>3500000</v>
      </c>
    </row>
    <row r="834" spans="1:8" s="166" customFormat="1" ht="30" customHeight="1" x14ac:dyDescent="0.25">
      <c r="A834" s="241" t="s">
        <v>663</v>
      </c>
      <c r="B834" s="160" t="s">
        <v>750</v>
      </c>
      <c r="C834" s="161">
        <v>11</v>
      </c>
      <c r="D834" s="183" t="s">
        <v>24</v>
      </c>
      <c r="E834" s="184">
        <v>3522</v>
      </c>
      <c r="F834" s="245" t="s">
        <v>683</v>
      </c>
      <c r="G834" s="164"/>
      <c r="H834" s="234">
        <v>3500000</v>
      </c>
    </row>
    <row r="835" spans="1:8" s="166" customFormat="1" ht="40.799999999999997" x14ac:dyDescent="0.25">
      <c r="A835" s="241" t="s">
        <v>663</v>
      </c>
      <c r="B835" s="292" t="s">
        <v>108</v>
      </c>
      <c r="C835" s="292"/>
      <c r="D835" s="293"/>
      <c r="E835" s="293"/>
      <c r="F835" s="294" t="s">
        <v>597</v>
      </c>
      <c r="G835" s="295" t="s">
        <v>725</v>
      </c>
      <c r="H835" s="296">
        <f t="shared" ref="H835" si="315">SUM(H837)</f>
        <v>350000000</v>
      </c>
    </row>
    <row r="836" spans="1:8" s="166" customFormat="1" x14ac:dyDescent="0.25">
      <c r="A836" s="241" t="s">
        <v>663</v>
      </c>
      <c r="B836" s="285" t="s">
        <v>108</v>
      </c>
      <c r="C836" s="286">
        <v>11</v>
      </c>
      <c r="D836" s="287"/>
      <c r="E836" s="317">
        <v>35</v>
      </c>
      <c r="F836" s="288"/>
      <c r="G836" s="289"/>
      <c r="H836" s="290">
        <f t="shared" ref="H836" si="316">H837</f>
        <v>350000000</v>
      </c>
    </row>
    <row r="837" spans="1:8" s="167" customFormat="1" x14ac:dyDescent="0.25">
      <c r="A837" s="241" t="s">
        <v>663</v>
      </c>
      <c r="B837" s="153" t="s">
        <v>108</v>
      </c>
      <c r="C837" s="154">
        <v>11</v>
      </c>
      <c r="D837" s="182"/>
      <c r="E837" s="156">
        <v>352</v>
      </c>
      <c r="F837" s="244"/>
      <c r="G837" s="157"/>
      <c r="H837" s="158">
        <f t="shared" ref="H837" si="317">SUM(H838)</f>
        <v>350000000</v>
      </c>
    </row>
    <row r="838" spans="1:8" s="166" customFormat="1" ht="30" x14ac:dyDescent="0.25">
      <c r="A838" s="241" t="s">
        <v>663</v>
      </c>
      <c r="B838" s="160" t="s">
        <v>108</v>
      </c>
      <c r="C838" s="161">
        <v>11</v>
      </c>
      <c r="D838" s="183" t="s">
        <v>24</v>
      </c>
      <c r="E838" s="163">
        <v>3522</v>
      </c>
      <c r="F838" s="245" t="s">
        <v>683</v>
      </c>
      <c r="G838" s="164"/>
      <c r="H838" s="234">
        <v>350000000</v>
      </c>
    </row>
    <row r="839" spans="1:8" s="167" customFormat="1" ht="46.8" x14ac:dyDescent="0.25">
      <c r="A839" s="241" t="s">
        <v>663</v>
      </c>
      <c r="B839" s="291" t="s">
        <v>708</v>
      </c>
      <c r="C839" s="292"/>
      <c r="D839" s="305"/>
      <c r="E839" s="297"/>
      <c r="F839" s="306" t="s">
        <v>676</v>
      </c>
      <c r="G839" s="295" t="s">
        <v>725</v>
      </c>
      <c r="H839" s="296">
        <f>H840+H845+H850+H853+H857+H860+H865+H868+H872</f>
        <v>72470307</v>
      </c>
    </row>
    <row r="840" spans="1:8" s="167" customFormat="1" x14ac:dyDescent="0.25">
      <c r="A840" s="241" t="s">
        <v>663</v>
      </c>
      <c r="B840" s="285" t="s">
        <v>708</v>
      </c>
      <c r="C840" s="286">
        <v>12</v>
      </c>
      <c r="D840" s="352"/>
      <c r="E840" s="317">
        <v>32</v>
      </c>
      <c r="F840" s="288"/>
      <c r="G840" s="289"/>
      <c r="H840" s="290">
        <f t="shared" ref="H840" si="318">H841+H843</f>
        <v>18000</v>
      </c>
    </row>
    <row r="841" spans="1:8" s="265" customFormat="1" x14ac:dyDescent="0.25">
      <c r="A841" s="241" t="s">
        <v>663</v>
      </c>
      <c r="B841" s="272" t="s">
        <v>708</v>
      </c>
      <c r="C841" s="259">
        <v>12</v>
      </c>
      <c r="D841" s="260"/>
      <c r="E841" s="261">
        <v>321</v>
      </c>
      <c r="F841" s="262"/>
      <c r="G841" s="263"/>
      <c r="H841" s="264">
        <f t="shared" ref="H841" si="319">H842</f>
        <v>9000</v>
      </c>
    </row>
    <row r="842" spans="1:8" s="166" customFormat="1" x14ac:dyDescent="0.25">
      <c r="A842" s="241" t="s">
        <v>663</v>
      </c>
      <c r="B842" s="228" t="s">
        <v>708</v>
      </c>
      <c r="C842" s="161">
        <v>12</v>
      </c>
      <c r="D842" s="183" t="s">
        <v>18</v>
      </c>
      <c r="E842" s="163">
        <v>3211</v>
      </c>
      <c r="F842" s="245" t="s">
        <v>110</v>
      </c>
      <c r="G842" s="164"/>
      <c r="H842" s="234">
        <v>9000</v>
      </c>
    </row>
    <row r="843" spans="1:8" s="167" customFormat="1" x14ac:dyDescent="0.25">
      <c r="A843" s="241" t="s">
        <v>663</v>
      </c>
      <c r="B843" s="272" t="s">
        <v>708</v>
      </c>
      <c r="C843" s="154">
        <v>12</v>
      </c>
      <c r="D843" s="182"/>
      <c r="E843" s="156">
        <v>323</v>
      </c>
      <c r="F843" s="244"/>
      <c r="G843" s="157"/>
      <c r="H843" s="158">
        <f t="shared" ref="H843" si="320">H844</f>
        <v>9000</v>
      </c>
    </row>
    <row r="844" spans="1:8" s="166" customFormat="1" x14ac:dyDescent="0.25">
      <c r="A844" s="241" t="s">
        <v>663</v>
      </c>
      <c r="B844" s="228" t="s">
        <v>708</v>
      </c>
      <c r="C844" s="161">
        <v>12</v>
      </c>
      <c r="D844" s="183" t="s">
        <v>18</v>
      </c>
      <c r="E844" s="163">
        <v>3237</v>
      </c>
      <c r="F844" s="245" t="s">
        <v>36</v>
      </c>
      <c r="G844" s="164"/>
      <c r="H844" s="234">
        <v>9000</v>
      </c>
    </row>
    <row r="845" spans="1:8" s="201" customFormat="1" x14ac:dyDescent="0.25">
      <c r="A845" s="241" t="s">
        <v>663</v>
      </c>
      <c r="B845" s="285" t="s">
        <v>708</v>
      </c>
      <c r="C845" s="286">
        <v>51</v>
      </c>
      <c r="D845" s="287"/>
      <c r="E845" s="317">
        <v>32</v>
      </c>
      <c r="F845" s="288"/>
      <c r="G845" s="289"/>
      <c r="H845" s="290">
        <f t="shared" ref="H845" si="321">H846+H848</f>
        <v>40800</v>
      </c>
    </row>
    <row r="846" spans="1:8" s="200" customFormat="1" x14ac:dyDescent="0.25">
      <c r="A846" s="241" t="s">
        <v>663</v>
      </c>
      <c r="B846" s="272" t="s">
        <v>708</v>
      </c>
      <c r="C846" s="154">
        <v>51</v>
      </c>
      <c r="D846" s="182"/>
      <c r="E846" s="156">
        <v>321</v>
      </c>
      <c r="F846" s="244"/>
      <c r="G846" s="157"/>
      <c r="H846" s="158">
        <f t="shared" ref="H846" si="322">H847</f>
        <v>20400</v>
      </c>
    </row>
    <row r="847" spans="1:8" s="201" customFormat="1" x14ac:dyDescent="0.25">
      <c r="A847" s="241" t="s">
        <v>663</v>
      </c>
      <c r="B847" s="228" t="s">
        <v>708</v>
      </c>
      <c r="C847" s="161">
        <v>51</v>
      </c>
      <c r="D847" s="183" t="s">
        <v>18</v>
      </c>
      <c r="E847" s="163">
        <v>3211</v>
      </c>
      <c r="F847" s="245" t="s">
        <v>110</v>
      </c>
      <c r="G847" s="164"/>
      <c r="H847" s="234">
        <v>20400</v>
      </c>
    </row>
    <row r="848" spans="1:8" s="200" customFormat="1" x14ac:dyDescent="0.25">
      <c r="A848" s="241" t="s">
        <v>663</v>
      </c>
      <c r="B848" s="272" t="s">
        <v>708</v>
      </c>
      <c r="C848" s="154">
        <v>51</v>
      </c>
      <c r="D848" s="182"/>
      <c r="E848" s="156">
        <v>323</v>
      </c>
      <c r="F848" s="244"/>
      <c r="G848" s="157"/>
      <c r="H848" s="158">
        <f t="shared" ref="H848" si="323">H849</f>
        <v>20400</v>
      </c>
    </row>
    <row r="849" spans="1:8" s="201" customFormat="1" x14ac:dyDescent="0.25">
      <c r="A849" s="241" t="s">
        <v>663</v>
      </c>
      <c r="B849" s="228" t="s">
        <v>708</v>
      </c>
      <c r="C849" s="161">
        <v>51</v>
      </c>
      <c r="D849" s="183" t="s">
        <v>18</v>
      </c>
      <c r="E849" s="163">
        <v>3237</v>
      </c>
      <c r="F849" s="245" t="s">
        <v>36</v>
      </c>
      <c r="G849" s="164"/>
      <c r="H849" s="234">
        <v>20400</v>
      </c>
    </row>
    <row r="850" spans="1:8" s="201" customFormat="1" x14ac:dyDescent="0.25">
      <c r="A850" s="241" t="s">
        <v>663</v>
      </c>
      <c r="B850" s="285" t="s">
        <v>708</v>
      </c>
      <c r="C850" s="286">
        <v>51</v>
      </c>
      <c r="D850" s="287"/>
      <c r="E850" s="317">
        <v>35</v>
      </c>
      <c r="F850" s="288"/>
      <c r="G850" s="289"/>
      <c r="H850" s="290">
        <f t="shared" ref="H850:H851" si="324">H851</f>
        <v>390195</v>
      </c>
    </row>
    <row r="851" spans="1:8" s="200" customFormat="1" x14ac:dyDescent="0.25">
      <c r="A851" s="241" t="s">
        <v>663</v>
      </c>
      <c r="B851" s="272" t="s">
        <v>708</v>
      </c>
      <c r="C851" s="154">
        <v>51</v>
      </c>
      <c r="D851" s="182"/>
      <c r="E851" s="156">
        <v>353</v>
      </c>
      <c r="F851" s="244"/>
      <c r="G851" s="157"/>
      <c r="H851" s="158">
        <f t="shared" si="324"/>
        <v>390195</v>
      </c>
    </row>
    <row r="852" spans="1:8" s="201" customFormat="1" ht="45" x14ac:dyDescent="0.25">
      <c r="A852" s="241" t="s">
        <v>663</v>
      </c>
      <c r="B852" s="228" t="s">
        <v>708</v>
      </c>
      <c r="C852" s="161">
        <v>51</v>
      </c>
      <c r="D852" s="183" t="s">
        <v>18</v>
      </c>
      <c r="E852" s="163">
        <v>3531</v>
      </c>
      <c r="F852" s="245" t="s">
        <v>684</v>
      </c>
      <c r="G852" s="164"/>
      <c r="H852" s="234">
        <v>390195</v>
      </c>
    </row>
    <row r="853" spans="1:8" s="201" customFormat="1" x14ac:dyDescent="0.25">
      <c r="A853" s="241" t="s">
        <v>663</v>
      </c>
      <c r="B853" s="285" t="s">
        <v>708</v>
      </c>
      <c r="C853" s="286">
        <v>51</v>
      </c>
      <c r="D853" s="287"/>
      <c r="E853" s="317">
        <v>36</v>
      </c>
      <c r="F853" s="288"/>
      <c r="G853" s="289"/>
      <c r="H853" s="290">
        <f t="shared" ref="H853" si="325">H854</f>
        <v>3213016</v>
      </c>
    </row>
    <row r="854" spans="1:8" s="200" customFormat="1" x14ac:dyDescent="0.25">
      <c r="A854" s="241" t="s">
        <v>663</v>
      </c>
      <c r="B854" s="272" t="s">
        <v>708</v>
      </c>
      <c r="C854" s="154">
        <v>51</v>
      </c>
      <c r="D854" s="182"/>
      <c r="E854" s="156">
        <v>368</v>
      </c>
      <c r="F854" s="244"/>
      <c r="G854" s="157"/>
      <c r="H854" s="158">
        <f t="shared" ref="H854" si="326">H856+H855</f>
        <v>3213016</v>
      </c>
    </row>
    <row r="855" spans="1:8" s="201" customFormat="1" ht="30" x14ac:dyDescent="0.25">
      <c r="A855" s="241" t="s">
        <v>663</v>
      </c>
      <c r="B855" s="228" t="s">
        <v>708</v>
      </c>
      <c r="C855" s="161">
        <v>51</v>
      </c>
      <c r="D855" s="183" t="s">
        <v>24</v>
      </c>
      <c r="E855" s="163">
        <v>3681</v>
      </c>
      <c r="F855" s="245" t="s">
        <v>631</v>
      </c>
      <c r="G855" s="164"/>
      <c r="H855" s="233">
        <v>40000</v>
      </c>
    </row>
    <row r="856" spans="1:8" s="201" customFormat="1" ht="30" x14ac:dyDescent="0.25">
      <c r="A856" s="241" t="s">
        <v>663</v>
      </c>
      <c r="B856" s="228" t="s">
        <v>708</v>
      </c>
      <c r="C856" s="161">
        <v>51</v>
      </c>
      <c r="D856" s="183" t="s">
        <v>24</v>
      </c>
      <c r="E856" s="163">
        <v>3682</v>
      </c>
      <c r="F856" s="245" t="s">
        <v>625</v>
      </c>
      <c r="G856" s="164"/>
      <c r="H856" s="234">
        <v>3173016</v>
      </c>
    </row>
    <row r="857" spans="1:8" s="201" customFormat="1" x14ac:dyDescent="0.25">
      <c r="A857" s="241" t="s">
        <v>663</v>
      </c>
      <c r="B857" s="285" t="s">
        <v>708</v>
      </c>
      <c r="C857" s="286">
        <v>51</v>
      </c>
      <c r="D857" s="287"/>
      <c r="E857" s="317">
        <v>38</v>
      </c>
      <c r="F857" s="288"/>
      <c r="G857" s="289"/>
      <c r="H857" s="290">
        <f t="shared" ref="H857:H858" si="327">H858</f>
        <v>25336912</v>
      </c>
    </row>
    <row r="858" spans="1:8" s="200" customFormat="1" x14ac:dyDescent="0.25">
      <c r="A858" s="241" t="s">
        <v>663</v>
      </c>
      <c r="B858" s="272" t="s">
        <v>708</v>
      </c>
      <c r="C858" s="154">
        <v>51</v>
      </c>
      <c r="D858" s="182"/>
      <c r="E858" s="156">
        <v>386</v>
      </c>
      <c r="F858" s="244"/>
      <c r="G858" s="157"/>
      <c r="H858" s="158">
        <f t="shared" si="327"/>
        <v>25336912</v>
      </c>
    </row>
    <row r="859" spans="1:8" s="201" customFormat="1" x14ac:dyDescent="0.25">
      <c r="A859" s="241" t="s">
        <v>663</v>
      </c>
      <c r="B859" s="228" t="s">
        <v>708</v>
      </c>
      <c r="C859" s="161">
        <v>51</v>
      </c>
      <c r="D859" s="183" t="s">
        <v>24</v>
      </c>
      <c r="E859" s="163">
        <v>3864</v>
      </c>
      <c r="F859" s="245" t="s">
        <v>685</v>
      </c>
      <c r="G859" s="164"/>
      <c r="H859" s="234">
        <v>25336912</v>
      </c>
    </row>
    <row r="860" spans="1:8" s="201" customFormat="1" x14ac:dyDescent="0.25">
      <c r="A860" s="241" t="s">
        <v>663</v>
      </c>
      <c r="B860" s="285" t="s">
        <v>708</v>
      </c>
      <c r="C860" s="286">
        <v>559</v>
      </c>
      <c r="D860" s="287"/>
      <c r="E860" s="317">
        <v>32</v>
      </c>
      <c r="F860" s="288"/>
      <c r="G860" s="289"/>
      <c r="H860" s="290">
        <f t="shared" ref="H860" si="328">H861+H863</f>
        <v>61200</v>
      </c>
    </row>
    <row r="861" spans="1:8" s="200" customFormat="1" x14ac:dyDescent="0.25">
      <c r="A861" s="241" t="s">
        <v>663</v>
      </c>
      <c r="B861" s="272" t="s">
        <v>708</v>
      </c>
      <c r="C861" s="154">
        <v>559</v>
      </c>
      <c r="D861" s="182"/>
      <c r="E861" s="156">
        <v>321</v>
      </c>
      <c r="F861" s="244"/>
      <c r="G861" s="157"/>
      <c r="H861" s="158">
        <f t="shared" ref="H861" si="329">H862</f>
        <v>30600</v>
      </c>
    </row>
    <row r="862" spans="1:8" s="201" customFormat="1" x14ac:dyDescent="0.25">
      <c r="A862" s="241" t="s">
        <v>663</v>
      </c>
      <c r="B862" s="228" t="s">
        <v>708</v>
      </c>
      <c r="C862" s="161">
        <v>559</v>
      </c>
      <c r="D862" s="183" t="s">
        <v>18</v>
      </c>
      <c r="E862" s="163">
        <v>3211</v>
      </c>
      <c r="F862" s="245" t="s">
        <v>110</v>
      </c>
      <c r="G862" s="164"/>
      <c r="H862" s="234">
        <v>30600</v>
      </c>
    </row>
    <row r="863" spans="1:8" s="200" customFormat="1" x14ac:dyDescent="0.25">
      <c r="A863" s="241" t="s">
        <v>663</v>
      </c>
      <c r="B863" s="272" t="s">
        <v>708</v>
      </c>
      <c r="C863" s="154">
        <v>559</v>
      </c>
      <c r="D863" s="182"/>
      <c r="E863" s="156">
        <v>323</v>
      </c>
      <c r="F863" s="244"/>
      <c r="G863" s="157"/>
      <c r="H863" s="158">
        <f t="shared" ref="H863" si="330">H864</f>
        <v>30600</v>
      </c>
    </row>
    <row r="864" spans="1:8" s="201" customFormat="1" x14ac:dyDescent="0.25">
      <c r="A864" s="241" t="s">
        <v>663</v>
      </c>
      <c r="B864" s="228" t="s">
        <v>708</v>
      </c>
      <c r="C864" s="161">
        <v>559</v>
      </c>
      <c r="D864" s="183" t="s">
        <v>18</v>
      </c>
      <c r="E864" s="163">
        <v>3237</v>
      </c>
      <c r="F864" s="245" t="s">
        <v>36</v>
      </c>
      <c r="G864" s="164"/>
      <c r="H864" s="234">
        <v>30600</v>
      </c>
    </row>
    <row r="865" spans="1:8" s="201" customFormat="1" x14ac:dyDescent="0.25">
      <c r="A865" s="241" t="s">
        <v>663</v>
      </c>
      <c r="B865" s="285" t="s">
        <v>708</v>
      </c>
      <c r="C865" s="286">
        <v>559</v>
      </c>
      <c r="D865" s="287"/>
      <c r="E865" s="317">
        <v>35</v>
      </c>
      <c r="F865" s="288"/>
      <c r="G865" s="289"/>
      <c r="H865" s="290">
        <f t="shared" ref="H865:H866" si="331">H866</f>
        <v>585292</v>
      </c>
    </row>
    <row r="866" spans="1:8" s="200" customFormat="1" x14ac:dyDescent="0.25">
      <c r="A866" s="241" t="s">
        <v>663</v>
      </c>
      <c r="B866" s="272" t="s">
        <v>708</v>
      </c>
      <c r="C866" s="154">
        <v>559</v>
      </c>
      <c r="D866" s="182"/>
      <c r="E866" s="156">
        <v>353</v>
      </c>
      <c r="F866" s="244"/>
      <c r="G866" s="157"/>
      <c r="H866" s="158">
        <f t="shared" si="331"/>
        <v>585292</v>
      </c>
    </row>
    <row r="867" spans="1:8" s="201" customFormat="1" ht="45" x14ac:dyDescent="0.25">
      <c r="A867" s="241" t="s">
        <v>663</v>
      </c>
      <c r="B867" s="228" t="s">
        <v>708</v>
      </c>
      <c r="C867" s="161">
        <v>559</v>
      </c>
      <c r="D867" s="183" t="s">
        <v>18</v>
      </c>
      <c r="E867" s="163">
        <v>3531</v>
      </c>
      <c r="F867" s="245" t="s">
        <v>684</v>
      </c>
      <c r="G867" s="164"/>
      <c r="H867" s="234">
        <v>585292</v>
      </c>
    </row>
    <row r="868" spans="1:8" s="201" customFormat="1" x14ac:dyDescent="0.25">
      <c r="A868" s="241" t="s">
        <v>663</v>
      </c>
      <c r="B868" s="285" t="s">
        <v>708</v>
      </c>
      <c r="C868" s="286">
        <v>559</v>
      </c>
      <c r="D868" s="287"/>
      <c r="E868" s="317">
        <v>36</v>
      </c>
      <c r="F868" s="288"/>
      <c r="G868" s="289"/>
      <c r="H868" s="290">
        <f t="shared" ref="H868" si="332">H869</f>
        <v>4819524</v>
      </c>
    </row>
    <row r="869" spans="1:8" s="200" customFormat="1" x14ac:dyDescent="0.25">
      <c r="A869" s="241" t="s">
        <v>663</v>
      </c>
      <c r="B869" s="272" t="s">
        <v>708</v>
      </c>
      <c r="C869" s="154">
        <v>559</v>
      </c>
      <c r="D869" s="182"/>
      <c r="E869" s="156">
        <v>368</v>
      </c>
      <c r="F869" s="244"/>
      <c r="G869" s="157"/>
      <c r="H869" s="158">
        <f t="shared" ref="H869" si="333">H871+H870</f>
        <v>4819524</v>
      </c>
    </row>
    <row r="870" spans="1:8" s="201" customFormat="1" ht="30" x14ac:dyDescent="0.25">
      <c r="A870" s="241" t="s">
        <v>663</v>
      </c>
      <c r="B870" s="228" t="s">
        <v>708</v>
      </c>
      <c r="C870" s="161">
        <v>559</v>
      </c>
      <c r="D870" s="183" t="s">
        <v>24</v>
      </c>
      <c r="E870" s="163">
        <v>3681</v>
      </c>
      <c r="F870" s="245" t="s">
        <v>631</v>
      </c>
      <c r="G870" s="164"/>
      <c r="H870" s="233">
        <v>60000</v>
      </c>
    </row>
    <row r="871" spans="1:8" s="201" customFormat="1" ht="30" x14ac:dyDescent="0.25">
      <c r="A871" s="241" t="s">
        <v>663</v>
      </c>
      <c r="B871" s="228" t="s">
        <v>708</v>
      </c>
      <c r="C871" s="161">
        <v>559</v>
      </c>
      <c r="D871" s="183" t="s">
        <v>24</v>
      </c>
      <c r="E871" s="163">
        <v>3682</v>
      </c>
      <c r="F871" s="245" t="s">
        <v>625</v>
      </c>
      <c r="G871" s="164"/>
      <c r="H871" s="234">
        <v>4759524</v>
      </c>
    </row>
    <row r="872" spans="1:8" s="201" customFormat="1" x14ac:dyDescent="0.25">
      <c r="A872" s="241" t="s">
        <v>663</v>
      </c>
      <c r="B872" s="285" t="s">
        <v>708</v>
      </c>
      <c r="C872" s="286">
        <v>559</v>
      </c>
      <c r="D872" s="287"/>
      <c r="E872" s="317">
        <v>38</v>
      </c>
      <c r="F872" s="288"/>
      <c r="G872" s="289"/>
      <c r="H872" s="290">
        <f t="shared" ref="H872:H873" si="334">H873</f>
        <v>38005368</v>
      </c>
    </row>
    <row r="873" spans="1:8" s="200" customFormat="1" x14ac:dyDescent="0.25">
      <c r="A873" s="241" t="s">
        <v>663</v>
      </c>
      <c r="B873" s="272" t="s">
        <v>708</v>
      </c>
      <c r="C873" s="154">
        <v>559</v>
      </c>
      <c r="D873" s="182"/>
      <c r="E873" s="156">
        <v>386</v>
      </c>
      <c r="F873" s="244"/>
      <c r="G873" s="157"/>
      <c r="H873" s="158">
        <f t="shared" si="334"/>
        <v>38005368</v>
      </c>
    </row>
    <row r="874" spans="1:8" s="201" customFormat="1" x14ac:dyDescent="0.25">
      <c r="A874" s="241" t="s">
        <v>663</v>
      </c>
      <c r="B874" s="228" t="s">
        <v>708</v>
      </c>
      <c r="C874" s="161">
        <v>559</v>
      </c>
      <c r="D874" s="183" t="s">
        <v>24</v>
      </c>
      <c r="E874" s="163">
        <v>3864</v>
      </c>
      <c r="F874" s="245" t="s">
        <v>685</v>
      </c>
      <c r="G874" s="164"/>
      <c r="H874" s="234">
        <v>38005368</v>
      </c>
    </row>
    <row r="875" spans="1:8" s="167" customFormat="1" ht="40.799999999999997" x14ac:dyDescent="0.25">
      <c r="A875" s="241" t="s">
        <v>663</v>
      </c>
      <c r="B875" s="291" t="s">
        <v>701</v>
      </c>
      <c r="C875" s="292"/>
      <c r="D875" s="305"/>
      <c r="E875" s="297"/>
      <c r="F875" s="306" t="s">
        <v>686</v>
      </c>
      <c r="G875" s="295" t="s">
        <v>725</v>
      </c>
      <c r="H875" s="296">
        <f>H876</f>
        <v>23025000</v>
      </c>
    </row>
    <row r="876" spans="1:8" s="166" customFormat="1" x14ac:dyDescent="0.25">
      <c r="A876" s="241" t="s">
        <v>663</v>
      </c>
      <c r="B876" s="285" t="s">
        <v>701</v>
      </c>
      <c r="C876" s="286">
        <v>81</v>
      </c>
      <c r="D876" s="287"/>
      <c r="E876" s="317">
        <v>32</v>
      </c>
      <c r="F876" s="288"/>
      <c r="G876" s="289"/>
      <c r="H876" s="290">
        <f t="shared" ref="H876" si="335">H877</f>
        <v>23025000</v>
      </c>
    </row>
    <row r="877" spans="1:8" s="167" customFormat="1" x14ac:dyDescent="0.25">
      <c r="A877" s="241" t="s">
        <v>663</v>
      </c>
      <c r="B877" s="272" t="s">
        <v>701</v>
      </c>
      <c r="C877" s="154">
        <v>81</v>
      </c>
      <c r="D877" s="182"/>
      <c r="E877" s="156">
        <v>323</v>
      </c>
      <c r="F877" s="244"/>
      <c r="G877" s="157"/>
      <c r="H877" s="158">
        <f>H878</f>
        <v>23025000</v>
      </c>
    </row>
    <row r="878" spans="1:8" s="166" customFormat="1" x14ac:dyDescent="0.25">
      <c r="A878" s="241" t="s">
        <v>663</v>
      </c>
      <c r="B878" s="228" t="s">
        <v>701</v>
      </c>
      <c r="C878" s="161">
        <v>81</v>
      </c>
      <c r="D878" s="183" t="s">
        <v>24</v>
      </c>
      <c r="E878" s="163">
        <v>3237</v>
      </c>
      <c r="F878" s="245" t="s">
        <v>36</v>
      </c>
      <c r="G878" s="164"/>
      <c r="H878" s="234">
        <v>23025000</v>
      </c>
    </row>
    <row r="879" spans="1:8" s="167" customFormat="1" ht="40.799999999999997" x14ac:dyDescent="0.25">
      <c r="A879" s="241" t="s">
        <v>663</v>
      </c>
      <c r="B879" s="291" t="s">
        <v>707</v>
      </c>
      <c r="C879" s="292"/>
      <c r="D879" s="305"/>
      <c r="E879" s="297"/>
      <c r="F879" s="306" t="s">
        <v>761</v>
      </c>
      <c r="G879" s="295" t="s">
        <v>726</v>
      </c>
      <c r="H879" s="296">
        <f>H880+H883+H886+H889</f>
        <v>29246000</v>
      </c>
    </row>
    <row r="880" spans="1:8" s="235" customFormat="1" x14ac:dyDescent="0.25">
      <c r="A880" s="241" t="s">
        <v>663</v>
      </c>
      <c r="B880" s="285" t="s">
        <v>707</v>
      </c>
      <c r="C880" s="286">
        <v>11</v>
      </c>
      <c r="D880" s="287"/>
      <c r="E880" s="317">
        <v>35</v>
      </c>
      <c r="F880" s="288"/>
      <c r="G880" s="289"/>
      <c r="H880" s="290">
        <f t="shared" ref="H880:H881" si="336">H881</f>
        <v>1000000</v>
      </c>
    </row>
    <row r="881" spans="1:8" s="235" customFormat="1" x14ac:dyDescent="0.25">
      <c r="A881" s="241" t="s">
        <v>663</v>
      </c>
      <c r="B881" s="272" t="s">
        <v>707</v>
      </c>
      <c r="C881" s="154">
        <v>11</v>
      </c>
      <c r="D881" s="182"/>
      <c r="E881" s="156">
        <v>351</v>
      </c>
      <c r="F881" s="244"/>
      <c r="G881" s="157"/>
      <c r="H881" s="158">
        <f t="shared" si="336"/>
        <v>1000000</v>
      </c>
    </row>
    <row r="882" spans="1:8" s="235" customFormat="1" ht="30" x14ac:dyDescent="0.25">
      <c r="A882" s="241" t="s">
        <v>663</v>
      </c>
      <c r="B882" s="228" t="s">
        <v>707</v>
      </c>
      <c r="C882" s="161">
        <v>11</v>
      </c>
      <c r="D882" s="183" t="s">
        <v>27</v>
      </c>
      <c r="E882" s="163">
        <v>3512</v>
      </c>
      <c r="F882" s="245" t="s">
        <v>140</v>
      </c>
      <c r="G882" s="164"/>
      <c r="H882" s="234">
        <v>1000000</v>
      </c>
    </row>
    <row r="883" spans="1:8" s="235" customFormat="1" x14ac:dyDescent="0.25">
      <c r="A883" s="241" t="s">
        <v>663</v>
      </c>
      <c r="B883" s="285" t="s">
        <v>707</v>
      </c>
      <c r="C883" s="286">
        <v>11</v>
      </c>
      <c r="D883" s="287"/>
      <c r="E883" s="317">
        <v>38</v>
      </c>
      <c r="F883" s="288"/>
      <c r="G883" s="289"/>
      <c r="H883" s="290">
        <f t="shared" ref="H883:H884" si="337">H884</f>
        <v>16334000</v>
      </c>
    </row>
    <row r="884" spans="1:8" s="235" customFormat="1" x14ac:dyDescent="0.25">
      <c r="A884" s="241" t="s">
        <v>663</v>
      </c>
      <c r="B884" s="272" t="s">
        <v>707</v>
      </c>
      <c r="C884" s="154">
        <v>11</v>
      </c>
      <c r="D884" s="182"/>
      <c r="E884" s="156">
        <v>386</v>
      </c>
      <c r="F884" s="244"/>
      <c r="G884" s="157"/>
      <c r="H884" s="158">
        <f t="shared" si="337"/>
        <v>16334000</v>
      </c>
    </row>
    <row r="885" spans="1:8" s="235" customFormat="1" ht="45" x14ac:dyDescent="0.25">
      <c r="A885" s="241" t="s">
        <v>663</v>
      </c>
      <c r="B885" s="228" t="s">
        <v>707</v>
      </c>
      <c r="C885" s="161">
        <v>11</v>
      </c>
      <c r="D885" s="183" t="s">
        <v>27</v>
      </c>
      <c r="E885" s="163">
        <v>3861</v>
      </c>
      <c r="F885" s="245" t="s">
        <v>282</v>
      </c>
      <c r="G885" s="164"/>
      <c r="H885" s="234">
        <v>16334000</v>
      </c>
    </row>
    <row r="886" spans="1:8" s="167" customFormat="1" x14ac:dyDescent="0.25">
      <c r="A886" s="241" t="s">
        <v>663</v>
      </c>
      <c r="B886" s="285" t="s">
        <v>707</v>
      </c>
      <c r="C886" s="286">
        <v>12</v>
      </c>
      <c r="D886" s="287"/>
      <c r="E886" s="317">
        <v>35</v>
      </c>
      <c r="F886" s="288"/>
      <c r="G886" s="289"/>
      <c r="H886" s="290">
        <f t="shared" ref="H886:H887" si="338">H887</f>
        <v>500000</v>
      </c>
    </row>
    <row r="887" spans="1:8" s="167" customFormat="1" x14ac:dyDescent="0.25">
      <c r="A887" s="241" t="s">
        <v>663</v>
      </c>
      <c r="B887" s="272" t="s">
        <v>707</v>
      </c>
      <c r="C887" s="154">
        <v>12</v>
      </c>
      <c r="D887" s="182"/>
      <c r="E887" s="156">
        <v>351</v>
      </c>
      <c r="F887" s="244"/>
      <c r="G887" s="157"/>
      <c r="H887" s="158">
        <f t="shared" si="338"/>
        <v>500000</v>
      </c>
    </row>
    <row r="888" spans="1:8" s="166" customFormat="1" ht="30" x14ac:dyDescent="0.25">
      <c r="A888" s="241" t="s">
        <v>663</v>
      </c>
      <c r="B888" s="228" t="s">
        <v>707</v>
      </c>
      <c r="C888" s="161">
        <v>12</v>
      </c>
      <c r="D888" s="183" t="s">
        <v>27</v>
      </c>
      <c r="E888" s="163">
        <v>3512</v>
      </c>
      <c r="F888" s="245" t="s">
        <v>140</v>
      </c>
      <c r="G888" s="164"/>
      <c r="H888" s="234">
        <v>500000</v>
      </c>
    </row>
    <row r="889" spans="1:8" s="166" customFormat="1" x14ac:dyDescent="0.25">
      <c r="A889" s="241" t="s">
        <v>663</v>
      </c>
      <c r="B889" s="285" t="s">
        <v>707</v>
      </c>
      <c r="C889" s="286">
        <v>12</v>
      </c>
      <c r="D889" s="287"/>
      <c r="E889" s="317">
        <v>38</v>
      </c>
      <c r="F889" s="288"/>
      <c r="G889" s="289"/>
      <c r="H889" s="290">
        <f t="shared" ref="H889:H890" si="339">H890</f>
        <v>11412000</v>
      </c>
    </row>
    <row r="890" spans="1:8" s="167" customFormat="1" x14ac:dyDescent="0.25">
      <c r="A890" s="241" t="s">
        <v>663</v>
      </c>
      <c r="B890" s="272" t="s">
        <v>707</v>
      </c>
      <c r="C890" s="154">
        <v>12</v>
      </c>
      <c r="D890" s="182"/>
      <c r="E890" s="156">
        <v>386</v>
      </c>
      <c r="F890" s="244"/>
      <c r="G890" s="157"/>
      <c r="H890" s="158">
        <f t="shared" si="339"/>
        <v>11412000</v>
      </c>
    </row>
    <row r="891" spans="1:8" s="166" customFormat="1" ht="45" x14ac:dyDescent="0.25">
      <c r="A891" s="241" t="s">
        <v>663</v>
      </c>
      <c r="B891" s="228" t="s">
        <v>707</v>
      </c>
      <c r="C891" s="161">
        <v>12</v>
      </c>
      <c r="D891" s="183" t="s">
        <v>27</v>
      </c>
      <c r="E891" s="163">
        <v>3861</v>
      </c>
      <c r="F891" s="245" t="s">
        <v>282</v>
      </c>
      <c r="G891" s="164"/>
      <c r="H891" s="234">
        <v>11412000</v>
      </c>
    </row>
    <row r="892" spans="1:8" s="235" customFormat="1" ht="40.799999999999997" x14ac:dyDescent="0.25">
      <c r="A892" s="241" t="s">
        <v>663</v>
      </c>
      <c r="B892" s="291" t="s">
        <v>764</v>
      </c>
      <c r="C892" s="292"/>
      <c r="D892" s="305"/>
      <c r="E892" s="297"/>
      <c r="F892" s="306" t="s">
        <v>762</v>
      </c>
      <c r="G892" s="295" t="s">
        <v>725</v>
      </c>
      <c r="H892" s="296">
        <f>H893+H899+H905</f>
        <v>943600</v>
      </c>
    </row>
    <row r="893" spans="1:8" s="235" customFormat="1" x14ac:dyDescent="0.25">
      <c r="A893" s="241" t="s">
        <v>663</v>
      </c>
      <c r="B893" s="285" t="s">
        <v>764</v>
      </c>
      <c r="C893" s="286">
        <v>12</v>
      </c>
      <c r="D893" s="287"/>
      <c r="E893" s="317">
        <v>32</v>
      </c>
      <c r="F893" s="288"/>
      <c r="G893" s="289"/>
      <c r="H893" s="290">
        <f>H894+H896</f>
        <v>126000</v>
      </c>
    </row>
    <row r="894" spans="1:8" s="235" customFormat="1" x14ac:dyDescent="0.25">
      <c r="A894" s="241" t="s">
        <v>663</v>
      </c>
      <c r="B894" s="272" t="s">
        <v>764</v>
      </c>
      <c r="C894" s="154">
        <v>12</v>
      </c>
      <c r="D894" s="182"/>
      <c r="E894" s="156">
        <v>321</v>
      </c>
      <c r="F894" s="244"/>
      <c r="G894" s="157"/>
      <c r="H894" s="158">
        <f t="shared" ref="H894" si="340">H895</f>
        <v>25200</v>
      </c>
    </row>
    <row r="895" spans="1:8" s="235" customFormat="1" x14ac:dyDescent="0.25">
      <c r="A895" s="241" t="s">
        <v>663</v>
      </c>
      <c r="B895" s="228" t="s">
        <v>764</v>
      </c>
      <c r="C895" s="229">
        <v>12</v>
      </c>
      <c r="D895" s="274" t="s">
        <v>24</v>
      </c>
      <c r="E895" s="231">
        <v>3211</v>
      </c>
      <c r="F895" s="249" t="s">
        <v>110</v>
      </c>
      <c r="G895" s="232"/>
      <c r="H895" s="233">
        <v>25200</v>
      </c>
    </row>
    <row r="896" spans="1:8" s="235" customFormat="1" x14ac:dyDescent="0.25">
      <c r="A896" s="241" t="s">
        <v>663</v>
      </c>
      <c r="B896" s="272" t="s">
        <v>764</v>
      </c>
      <c r="C896" s="259">
        <v>12</v>
      </c>
      <c r="D896" s="260"/>
      <c r="E896" s="261">
        <v>323</v>
      </c>
      <c r="F896" s="262"/>
      <c r="G896" s="263"/>
      <c r="H896" s="271">
        <f t="shared" ref="H896" si="341">H897+H898</f>
        <v>100800</v>
      </c>
    </row>
    <row r="897" spans="1:8" s="235" customFormat="1" x14ac:dyDescent="0.25">
      <c r="A897" s="241" t="s">
        <v>663</v>
      </c>
      <c r="B897" s="228" t="s">
        <v>764</v>
      </c>
      <c r="C897" s="229">
        <v>12</v>
      </c>
      <c r="D897" s="274" t="s">
        <v>24</v>
      </c>
      <c r="E897" s="231">
        <v>3237</v>
      </c>
      <c r="F897" s="249" t="s">
        <v>36</v>
      </c>
      <c r="G897" s="232"/>
      <c r="H897" s="233">
        <v>25200</v>
      </c>
    </row>
    <row r="898" spans="1:8" s="235" customFormat="1" x14ac:dyDescent="0.25">
      <c r="A898" s="241" t="s">
        <v>663</v>
      </c>
      <c r="B898" s="228" t="s">
        <v>764</v>
      </c>
      <c r="C898" s="229">
        <v>12</v>
      </c>
      <c r="D898" s="274" t="s">
        <v>24</v>
      </c>
      <c r="E898" s="231">
        <v>3238</v>
      </c>
      <c r="F898" s="249" t="s">
        <v>122</v>
      </c>
      <c r="G898" s="232"/>
      <c r="H898" s="233">
        <v>75600</v>
      </c>
    </row>
    <row r="899" spans="1:8" s="235" customFormat="1" x14ac:dyDescent="0.25">
      <c r="A899" s="241" t="s">
        <v>663</v>
      </c>
      <c r="B899" s="285" t="s">
        <v>764</v>
      </c>
      <c r="C899" s="286">
        <v>51</v>
      </c>
      <c r="D899" s="287"/>
      <c r="E899" s="317">
        <v>32</v>
      </c>
      <c r="F899" s="288"/>
      <c r="G899" s="289"/>
      <c r="H899" s="290">
        <f>H900+H902</f>
        <v>565600</v>
      </c>
    </row>
    <row r="900" spans="1:8" s="235" customFormat="1" x14ac:dyDescent="0.25">
      <c r="A900" s="241" t="s">
        <v>663</v>
      </c>
      <c r="B900" s="272" t="s">
        <v>764</v>
      </c>
      <c r="C900" s="154">
        <v>51</v>
      </c>
      <c r="D900" s="182"/>
      <c r="E900" s="156">
        <v>321</v>
      </c>
      <c r="F900" s="244"/>
      <c r="G900" s="157"/>
      <c r="H900" s="158">
        <f>H901</f>
        <v>113120</v>
      </c>
    </row>
    <row r="901" spans="1:8" s="235" customFormat="1" x14ac:dyDescent="0.25">
      <c r="A901" s="241" t="s">
        <v>663</v>
      </c>
      <c r="B901" s="228" t="s">
        <v>764</v>
      </c>
      <c r="C901" s="229">
        <v>51</v>
      </c>
      <c r="D901" s="274" t="s">
        <v>24</v>
      </c>
      <c r="E901" s="231">
        <v>3211</v>
      </c>
      <c r="F901" s="249" t="s">
        <v>110</v>
      </c>
      <c r="G901" s="232"/>
      <c r="H901" s="233">
        <v>113120</v>
      </c>
    </row>
    <row r="902" spans="1:8" s="235" customFormat="1" x14ac:dyDescent="0.25">
      <c r="A902" s="241" t="s">
        <v>663</v>
      </c>
      <c r="B902" s="272" t="s">
        <v>764</v>
      </c>
      <c r="C902" s="259">
        <v>51</v>
      </c>
      <c r="D902" s="260"/>
      <c r="E902" s="261">
        <v>323</v>
      </c>
      <c r="F902" s="262"/>
      <c r="G902" s="263"/>
      <c r="H902" s="271">
        <f t="shared" ref="H902" si="342">H903+H904</f>
        <v>452480</v>
      </c>
    </row>
    <row r="903" spans="1:8" s="235" customFormat="1" x14ac:dyDescent="0.25">
      <c r="A903" s="241" t="s">
        <v>663</v>
      </c>
      <c r="B903" s="228" t="s">
        <v>764</v>
      </c>
      <c r="C903" s="229">
        <v>51</v>
      </c>
      <c r="D903" s="274" t="s">
        <v>24</v>
      </c>
      <c r="E903" s="231">
        <v>3237</v>
      </c>
      <c r="F903" s="249" t="s">
        <v>36</v>
      </c>
      <c r="G903" s="232"/>
      <c r="H903" s="233">
        <v>113120</v>
      </c>
    </row>
    <row r="904" spans="1:8" s="235" customFormat="1" x14ac:dyDescent="0.25">
      <c r="A904" s="241" t="s">
        <v>663</v>
      </c>
      <c r="B904" s="228" t="s">
        <v>764</v>
      </c>
      <c r="C904" s="229">
        <v>51</v>
      </c>
      <c r="D904" s="274" t="s">
        <v>24</v>
      </c>
      <c r="E904" s="231">
        <v>3238</v>
      </c>
      <c r="F904" s="249" t="s">
        <v>122</v>
      </c>
      <c r="G904" s="232"/>
      <c r="H904" s="233">
        <v>339360</v>
      </c>
    </row>
    <row r="905" spans="1:8" s="235" customFormat="1" x14ac:dyDescent="0.25">
      <c r="A905" s="241" t="s">
        <v>663</v>
      </c>
      <c r="B905" s="285" t="s">
        <v>764</v>
      </c>
      <c r="C905" s="286">
        <v>559</v>
      </c>
      <c r="D905" s="287"/>
      <c r="E905" s="317">
        <v>32</v>
      </c>
      <c r="F905" s="288"/>
      <c r="G905" s="289"/>
      <c r="H905" s="290">
        <f>H906+H908</f>
        <v>252000</v>
      </c>
    </row>
    <row r="906" spans="1:8" s="235" customFormat="1" x14ac:dyDescent="0.25">
      <c r="A906" s="241" t="s">
        <v>663</v>
      </c>
      <c r="B906" s="272" t="s">
        <v>764</v>
      </c>
      <c r="C906" s="154">
        <v>559</v>
      </c>
      <c r="D906" s="182"/>
      <c r="E906" s="156">
        <v>321</v>
      </c>
      <c r="F906" s="244"/>
      <c r="G906" s="157"/>
      <c r="H906" s="158">
        <f t="shared" ref="H906" si="343">H907</f>
        <v>50400</v>
      </c>
    </row>
    <row r="907" spans="1:8" s="235" customFormat="1" x14ac:dyDescent="0.25">
      <c r="A907" s="241" t="s">
        <v>663</v>
      </c>
      <c r="B907" s="228" t="s">
        <v>764</v>
      </c>
      <c r="C907" s="229">
        <v>559</v>
      </c>
      <c r="D907" s="274" t="s">
        <v>24</v>
      </c>
      <c r="E907" s="231">
        <v>3211</v>
      </c>
      <c r="F907" s="249" t="s">
        <v>110</v>
      </c>
      <c r="G907" s="232"/>
      <c r="H907" s="233">
        <v>50400</v>
      </c>
    </row>
    <row r="908" spans="1:8" s="235" customFormat="1" x14ac:dyDescent="0.25">
      <c r="A908" s="241" t="s">
        <v>663</v>
      </c>
      <c r="B908" s="272" t="s">
        <v>764</v>
      </c>
      <c r="C908" s="259">
        <v>559</v>
      </c>
      <c r="D908" s="260"/>
      <c r="E908" s="261">
        <v>323</v>
      </c>
      <c r="F908" s="262"/>
      <c r="G908" s="263"/>
      <c r="H908" s="271">
        <f t="shared" ref="H908" si="344">H909+H910</f>
        <v>201600</v>
      </c>
    </row>
    <row r="909" spans="1:8" s="235" customFormat="1" x14ac:dyDescent="0.25">
      <c r="A909" s="241" t="s">
        <v>663</v>
      </c>
      <c r="B909" s="228" t="s">
        <v>764</v>
      </c>
      <c r="C909" s="229">
        <v>559</v>
      </c>
      <c r="D909" s="274" t="s">
        <v>24</v>
      </c>
      <c r="E909" s="231">
        <v>3237</v>
      </c>
      <c r="F909" s="249" t="s">
        <v>36</v>
      </c>
      <c r="G909" s="232"/>
      <c r="H909" s="233">
        <v>50400</v>
      </c>
    </row>
    <row r="910" spans="1:8" s="235" customFormat="1" x14ac:dyDescent="0.25">
      <c r="A910" s="241" t="s">
        <v>663</v>
      </c>
      <c r="B910" s="228" t="s">
        <v>764</v>
      </c>
      <c r="C910" s="229">
        <v>559</v>
      </c>
      <c r="D910" s="274" t="s">
        <v>24</v>
      </c>
      <c r="E910" s="231">
        <v>3238</v>
      </c>
      <c r="F910" s="249" t="s">
        <v>122</v>
      </c>
      <c r="G910" s="232"/>
      <c r="H910" s="233">
        <v>151200</v>
      </c>
    </row>
    <row r="911" spans="1:8" s="167" customFormat="1" ht="40.799999999999997" x14ac:dyDescent="0.25">
      <c r="A911" s="241" t="s">
        <v>663</v>
      </c>
      <c r="B911" s="291" t="s">
        <v>765</v>
      </c>
      <c r="C911" s="292"/>
      <c r="D911" s="305"/>
      <c r="E911" s="297"/>
      <c r="F911" s="306" t="s">
        <v>763</v>
      </c>
      <c r="G911" s="295" t="s">
        <v>725</v>
      </c>
      <c r="H911" s="296">
        <f>H912+H918</f>
        <v>666400</v>
      </c>
    </row>
    <row r="912" spans="1:8" s="201" customFormat="1" x14ac:dyDescent="0.25">
      <c r="A912" s="241" t="s">
        <v>663</v>
      </c>
      <c r="B912" s="285" t="s">
        <v>765</v>
      </c>
      <c r="C912" s="286">
        <v>12</v>
      </c>
      <c r="D912" s="287"/>
      <c r="E912" s="317">
        <v>32</v>
      </c>
      <c r="F912" s="288"/>
      <c r="G912" s="289"/>
      <c r="H912" s="290">
        <f t="shared" ref="H912" si="345">H913+H915</f>
        <v>196000</v>
      </c>
    </row>
    <row r="913" spans="1:8" s="200" customFormat="1" x14ac:dyDescent="0.25">
      <c r="A913" s="241" t="s">
        <v>663</v>
      </c>
      <c r="B913" s="272" t="s">
        <v>765</v>
      </c>
      <c r="C913" s="154">
        <v>12</v>
      </c>
      <c r="D913" s="182"/>
      <c r="E913" s="156">
        <v>321</v>
      </c>
      <c r="F913" s="244"/>
      <c r="G913" s="157"/>
      <c r="H913" s="158">
        <f t="shared" ref="H913" si="346">H914</f>
        <v>39200</v>
      </c>
    </row>
    <row r="914" spans="1:8" s="235" customFormat="1" x14ac:dyDescent="0.25">
      <c r="A914" s="241" t="s">
        <v>663</v>
      </c>
      <c r="B914" s="228" t="s">
        <v>765</v>
      </c>
      <c r="C914" s="229">
        <v>12</v>
      </c>
      <c r="D914" s="274" t="s">
        <v>24</v>
      </c>
      <c r="E914" s="231">
        <v>3211</v>
      </c>
      <c r="F914" s="249" t="s">
        <v>110</v>
      </c>
      <c r="G914" s="232"/>
      <c r="H914" s="233">
        <v>39200</v>
      </c>
    </row>
    <row r="915" spans="1:8" s="265" customFormat="1" x14ac:dyDescent="0.25">
      <c r="A915" s="241" t="s">
        <v>663</v>
      </c>
      <c r="B915" s="272" t="s">
        <v>765</v>
      </c>
      <c r="C915" s="259">
        <v>12</v>
      </c>
      <c r="D915" s="260"/>
      <c r="E915" s="261">
        <v>323</v>
      </c>
      <c r="F915" s="262"/>
      <c r="G915" s="263"/>
      <c r="H915" s="271">
        <f t="shared" ref="H915" si="347">H916+H917</f>
        <v>156800</v>
      </c>
    </row>
    <row r="916" spans="1:8" s="235" customFormat="1" x14ac:dyDescent="0.25">
      <c r="A916" s="241" t="s">
        <v>663</v>
      </c>
      <c r="B916" s="228" t="s">
        <v>765</v>
      </c>
      <c r="C916" s="229">
        <v>12</v>
      </c>
      <c r="D916" s="274" t="s">
        <v>24</v>
      </c>
      <c r="E916" s="231">
        <v>3237</v>
      </c>
      <c r="F916" s="249" t="s">
        <v>36</v>
      </c>
      <c r="G916" s="232"/>
      <c r="H916" s="233">
        <v>39200</v>
      </c>
    </row>
    <row r="917" spans="1:8" s="235" customFormat="1" x14ac:dyDescent="0.25">
      <c r="A917" s="241" t="s">
        <v>663</v>
      </c>
      <c r="B917" s="228" t="s">
        <v>765</v>
      </c>
      <c r="C917" s="229">
        <v>12</v>
      </c>
      <c r="D917" s="274" t="s">
        <v>24</v>
      </c>
      <c r="E917" s="231">
        <v>3238</v>
      </c>
      <c r="F917" s="249" t="s">
        <v>122</v>
      </c>
      <c r="G917" s="232"/>
      <c r="H917" s="233">
        <v>117600</v>
      </c>
    </row>
    <row r="918" spans="1:8" s="201" customFormat="1" x14ac:dyDescent="0.25">
      <c r="A918" s="241" t="s">
        <v>663</v>
      </c>
      <c r="B918" s="285" t="s">
        <v>765</v>
      </c>
      <c r="C918" s="286">
        <v>559</v>
      </c>
      <c r="D918" s="287"/>
      <c r="E918" s="317">
        <v>32</v>
      </c>
      <c r="F918" s="288"/>
      <c r="G918" s="289"/>
      <c r="H918" s="290">
        <f t="shared" ref="H918" si="348">H919+H921</f>
        <v>470400</v>
      </c>
    </row>
    <row r="919" spans="1:8" s="200" customFormat="1" x14ac:dyDescent="0.25">
      <c r="A919" s="241" t="s">
        <v>663</v>
      </c>
      <c r="B919" s="272" t="s">
        <v>765</v>
      </c>
      <c r="C919" s="154">
        <v>559</v>
      </c>
      <c r="D919" s="182"/>
      <c r="E919" s="156">
        <v>321</v>
      </c>
      <c r="F919" s="244"/>
      <c r="G919" s="157"/>
      <c r="H919" s="158">
        <f t="shared" ref="H919" si="349">H920</f>
        <v>94080</v>
      </c>
    </row>
    <row r="920" spans="1:8" s="235" customFormat="1" x14ac:dyDescent="0.25">
      <c r="A920" s="241" t="s">
        <v>663</v>
      </c>
      <c r="B920" s="228" t="s">
        <v>765</v>
      </c>
      <c r="C920" s="229">
        <v>559</v>
      </c>
      <c r="D920" s="274" t="s">
        <v>24</v>
      </c>
      <c r="E920" s="231">
        <v>3211</v>
      </c>
      <c r="F920" s="249" t="s">
        <v>110</v>
      </c>
      <c r="G920" s="232"/>
      <c r="H920" s="233">
        <v>94080</v>
      </c>
    </row>
    <row r="921" spans="1:8" s="265" customFormat="1" x14ac:dyDescent="0.25">
      <c r="A921" s="241" t="s">
        <v>663</v>
      </c>
      <c r="B921" s="272" t="s">
        <v>765</v>
      </c>
      <c r="C921" s="259">
        <v>559</v>
      </c>
      <c r="D921" s="260"/>
      <c r="E921" s="261">
        <v>323</v>
      </c>
      <c r="F921" s="262"/>
      <c r="G921" s="263"/>
      <c r="H921" s="271">
        <f t="shared" ref="H921" si="350">H922+H923</f>
        <v>376320</v>
      </c>
    </row>
    <row r="922" spans="1:8" s="235" customFormat="1" x14ac:dyDescent="0.25">
      <c r="A922" s="241" t="s">
        <v>663</v>
      </c>
      <c r="B922" s="228" t="s">
        <v>765</v>
      </c>
      <c r="C922" s="229">
        <v>559</v>
      </c>
      <c r="D922" s="274" t="s">
        <v>24</v>
      </c>
      <c r="E922" s="231">
        <v>3237</v>
      </c>
      <c r="F922" s="249" t="s">
        <v>36</v>
      </c>
      <c r="G922" s="232"/>
      <c r="H922" s="233">
        <v>94080</v>
      </c>
    </row>
    <row r="923" spans="1:8" s="235" customFormat="1" x14ac:dyDescent="0.25">
      <c r="A923" s="241" t="s">
        <v>663</v>
      </c>
      <c r="B923" s="228" t="s">
        <v>765</v>
      </c>
      <c r="C923" s="229">
        <v>559</v>
      </c>
      <c r="D923" s="274" t="s">
        <v>24</v>
      </c>
      <c r="E923" s="231">
        <v>3238</v>
      </c>
      <c r="F923" s="249" t="s">
        <v>122</v>
      </c>
      <c r="G923" s="232"/>
      <c r="H923" s="233">
        <v>282240</v>
      </c>
    </row>
    <row r="924" spans="1:8" s="152" customFormat="1" ht="15.6" customHeight="1" x14ac:dyDescent="0.25">
      <c r="A924" s="241" t="s">
        <v>663</v>
      </c>
      <c r="B924" s="445" t="s">
        <v>384</v>
      </c>
      <c r="C924" s="445"/>
      <c r="D924" s="445"/>
      <c r="E924" s="445"/>
      <c r="F924" s="445"/>
      <c r="G924" s="181"/>
      <c r="H924" s="151">
        <f t="shared" ref="H924" si="351">H925+H933+H939+H946+H952+H956+H963+H972+H979</f>
        <v>207728000</v>
      </c>
    </row>
    <row r="925" spans="1:8" ht="46.8" x14ac:dyDescent="0.25">
      <c r="A925" s="241" t="s">
        <v>663</v>
      </c>
      <c r="B925" s="292" t="s">
        <v>15</v>
      </c>
      <c r="C925" s="292"/>
      <c r="D925" s="293"/>
      <c r="E925" s="293"/>
      <c r="F925" s="294" t="s">
        <v>326</v>
      </c>
      <c r="G925" s="295" t="s">
        <v>656</v>
      </c>
      <c r="H925" s="296">
        <f t="shared" ref="H925" si="352">H926</f>
        <v>1860000</v>
      </c>
    </row>
    <row r="926" spans="1:8" x14ac:dyDescent="0.25">
      <c r="A926" s="241" t="s">
        <v>663</v>
      </c>
      <c r="B926" s="285" t="s">
        <v>15</v>
      </c>
      <c r="C926" s="286">
        <v>11</v>
      </c>
      <c r="D926" s="287"/>
      <c r="E926" s="317">
        <v>32</v>
      </c>
      <c r="F926" s="288"/>
      <c r="G926" s="289"/>
      <c r="H926" s="290">
        <f t="shared" ref="H926" si="353">H927+H930</f>
        <v>1860000</v>
      </c>
    </row>
    <row r="927" spans="1:8" s="152" customFormat="1" ht="15.6" customHeight="1" x14ac:dyDescent="0.25">
      <c r="A927" s="241" t="s">
        <v>663</v>
      </c>
      <c r="B927" s="153" t="s">
        <v>15</v>
      </c>
      <c r="C927" s="154">
        <v>11</v>
      </c>
      <c r="D927" s="182"/>
      <c r="E927" s="156">
        <v>323</v>
      </c>
      <c r="F927" s="244"/>
      <c r="G927" s="157"/>
      <c r="H927" s="158">
        <f t="shared" ref="H927" si="354">SUM(H928:H929)</f>
        <v>955000</v>
      </c>
    </row>
    <row r="928" spans="1:8" ht="15" customHeight="1" x14ac:dyDescent="0.25">
      <c r="A928" s="241" t="s">
        <v>663</v>
      </c>
      <c r="B928" s="160" t="s">
        <v>15</v>
      </c>
      <c r="C928" s="161">
        <v>11</v>
      </c>
      <c r="D928" s="183" t="s">
        <v>23</v>
      </c>
      <c r="E928" s="163">
        <v>3231</v>
      </c>
      <c r="F928" s="245" t="s">
        <v>117</v>
      </c>
      <c r="G928" s="164"/>
      <c r="H928" s="234">
        <v>55000</v>
      </c>
    </row>
    <row r="929" spans="1:8" s="152" customFormat="1" ht="15.6" customHeight="1" x14ac:dyDescent="0.25">
      <c r="A929" s="241" t="s">
        <v>663</v>
      </c>
      <c r="B929" s="160" t="s">
        <v>15</v>
      </c>
      <c r="C929" s="161">
        <v>11</v>
      </c>
      <c r="D929" s="183" t="s">
        <v>23</v>
      </c>
      <c r="E929" s="163">
        <v>3237</v>
      </c>
      <c r="F929" s="245" t="s">
        <v>36</v>
      </c>
      <c r="G929" s="164"/>
      <c r="H929" s="234">
        <v>900000</v>
      </c>
    </row>
    <row r="930" spans="1:8" s="152" customFormat="1" ht="15.6" customHeight="1" x14ac:dyDescent="0.25">
      <c r="A930" s="241" t="s">
        <v>663</v>
      </c>
      <c r="B930" s="153" t="s">
        <v>15</v>
      </c>
      <c r="C930" s="154">
        <v>11</v>
      </c>
      <c r="D930" s="182"/>
      <c r="E930" s="156">
        <v>329</v>
      </c>
      <c r="F930" s="244"/>
      <c r="G930" s="157"/>
      <c r="H930" s="158">
        <f t="shared" ref="H930" si="355">SUM(H931:H932)</f>
        <v>905000</v>
      </c>
    </row>
    <row r="931" spans="1:8" s="152" customFormat="1" ht="30" customHeight="1" x14ac:dyDescent="0.25">
      <c r="A931" s="241" t="s">
        <v>663</v>
      </c>
      <c r="B931" s="160" t="s">
        <v>15</v>
      </c>
      <c r="C931" s="161">
        <v>11</v>
      </c>
      <c r="D931" s="183" t="s">
        <v>23</v>
      </c>
      <c r="E931" s="163">
        <v>3291</v>
      </c>
      <c r="F931" s="245" t="s">
        <v>109</v>
      </c>
      <c r="G931" s="164"/>
      <c r="H931" s="234">
        <v>55000</v>
      </c>
    </row>
    <row r="932" spans="1:8" ht="15" customHeight="1" x14ac:dyDescent="0.25">
      <c r="A932" s="241" t="s">
        <v>663</v>
      </c>
      <c r="B932" s="160" t="s">
        <v>15</v>
      </c>
      <c r="C932" s="161">
        <v>11</v>
      </c>
      <c r="D932" s="183" t="s">
        <v>23</v>
      </c>
      <c r="E932" s="163">
        <v>3294</v>
      </c>
      <c r="F932" s="245" t="s">
        <v>616</v>
      </c>
      <c r="G932" s="164"/>
      <c r="H932" s="234">
        <v>850000</v>
      </c>
    </row>
    <row r="933" spans="1:8" ht="30.6" x14ac:dyDescent="0.25">
      <c r="A933" s="241" t="s">
        <v>663</v>
      </c>
      <c r="B933" s="292" t="s">
        <v>9</v>
      </c>
      <c r="C933" s="292"/>
      <c r="D933" s="293"/>
      <c r="E933" s="293"/>
      <c r="F933" s="294" t="s">
        <v>10</v>
      </c>
      <c r="G933" s="295" t="s">
        <v>656</v>
      </c>
      <c r="H933" s="296">
        <f t="shared" ref="H933" si="356">H934</f>
        <v>650000</v>
      </c>
    </row>
    <row r="934" spans="1:8" x14ac:dyDescent="0.25">
      <c r="A934" s="241" t="s">
        <v>663</v>
      </c>
      <c r="B934" s="285" t="s">
        <v>9</v>
      </c>
      <c r="C934" s="286">
        <v>11</v>
      </c>
      <c r="D934" s="287"/>
      <c r="E934" s="317">
        <v>38</v>
      </c>
      <c r="F934" s="288"/>
      <c r="G934" s="289"/>
      <c r="H934" s="290">
        <f t="shared" ref="H934" si="357">H935+H937</f>
        <v>650000</v>
      </c>
    </row>
    <row r="935" spans="1:8" s="152" customFormat="1" ht="15.6" customHeight="1" x14ac:dyDescent="0.25">
      <c r="A935" s="241" t="s">
        <v>663</v>
      </c>
      <c r="B935" s="153" t="s">
        <v>9</v>
      </c>
      <c r="C935" s="154">
        <v>11</v>
      </c>
      <c r="D935" s="155"/>
      <c r="E935" s="156">
        <v>381</v>
      </c>
      <c r="F935" s="244"/>
      <c r="G935" s="157"/>
      <c r="H935" s="158">
        <f t="shared" ref="H935" si="358">SUM(H936)</f>
        <v>250000</v>
      </c>
    </row>
    <row r="936" spans="1:8" ht="15" customHeight="1" x14ac:dyDescent="0.25">
      <c r="A936" s="241" t="s">
        <v>663</v>
      </c>
      <c r="B936" s="160" t="s">
        <v>9</v>
      </c>
      <c r="C936" s="161">
        <v>11</v>
      </c>
      <c r="D936" s="162" t="s">
        <v>18</v>
      </c>
      <c r="E936" s="163">
        <v>3811</v>
      </c>
      <c r="F936" s="245" t="s">
        <v>141</v>
      </c>
      <c r="G936" s="164"/>
      <c r="H936" s="234">
        <v>250000</v>
      </c>
    </row>
    <row r="937" spans="1:8" s="152" customFormat="1" ht="15.6" customHeight="1" x14ac:dyDescent="0.25">
      <c r="A937" s="241" t="s">
        <v>663</v>
      </c>
      <c r="B937" s="153" t="s">
        <v>9</v>
      </c>
      <c r="C937" s="154">
        <v>11</v>
      </c>
      <c r="D937" s="155"/>
      <c r="E937" s="156">
        <v>382</v>
      </c>
      <c r="F937" s="244"/>
      <c r="G937" s="157"/>
      <c r="H937" s="158">
        <f t="shared" ref="H937" si="359">SUM(H938)</f>
        <v>400000</v>
      </c>
    </row>
    <row r="938" spans="1:8" ht="35.25" customHeight="1" x14ac:dyDescent="0.25">
      <c r="A938" s="241" t="s">
        <v>663</v>
      </c>
      <c r="B938" s="160" t="s">
        <v>9</v>
      </c>
      <c r="C938" s="161">
        <v>11</v>
      </c>
      <c r="D938" s="162" t="s">
        <v>18</v>
      </c>
      <c r="E938" s="163">
        <v>3821</v>
      </c>
      <c r="F938" s="245" t="s">
        <v>38</v>
      </c>
      <c r="G938" s="164"/>
      <c r="H938" s="234">
        <v>400000</v>
      </c>
    </row>
    <row r="939" spans="1:8" s="166" customFormat="1" ht="31.2" x14ac:dyDescent="0.25">
      <c r="A939" s="241" t="s">
        <v>663</v>
      </c>
      <c r="B939" s="292" t="s">
        <v>7</v>
      </c>
      <c r="C939" s="292"/>
      <c r="D939" s="293"/>
      <c r="E939" s="293"/>
      <c r="F939" s="294" t="s">
        <v>5</v>
      </c>
      <c r="G939" s="295" t="s">
        <v>656</v>
      </c>
      <c r="H939" s="296">
        <f t="shared" ref="H939" si="360">H940+H943</f>
        <v>23100000</v>
      </c>
    </row>
    <row r="940" spans="1:8" s="166" customFormat="1" x14ac:dyDescent="0.25">
      <c r="A940" s="241" t="s">
        <v>663</v>
      </c>
      <c r="B940" s="285" t="s">
        <v>7</v>
      </c>
      <c r="C940" s="286">
        <v>11</v>
      </c>
      <c r="D940" s="287"/>
      <c r="E940" s="317">
        <v>35</v>
      </c>
      <c r="F940" s="288"/>
      <c r="G940" s="289"/>
      <c r="H940" s="290">
        <f t="shared" ref="H940" si="361">H941</f>
        <v>5100000</v>
      </c>
    </row>
    <row r="941" spans="1:8" s="167" customFormat="1" ht="15.6" customHeight="1" x14ac:dyDescent="0.25">
      <c r="A941" s="241" t="s">
        <v>663</v>
      </c>
      <c r="B941" s="153" t="s">
        <v>7</v>
      </c>
      <c r="C941" s="154">
        <v>11</v>
      </c>
      <c r="D941" s="182"/>
      <c r="E941" s="156">
        <v>351</v>
      </c>
      <c r="F941" s="244"/>
      <c r="G941" s="157"/>
      <c r="H941" s="158">
        <f t="shared" ref="H941" si="362">SUM(H942)</f>
        <v>5100000</v>
      </c>
    </row>
    <row r="942" spans="1:8" s="166" customFormat="1" ht="30" customHeight="1" x14ac:dyDescent="0.25">
      <c r="A942" s="241" t="s">
        <v>663</v>
      </c>
      <c r="B942" s="160" t="s">
        <v>7</v>
      </c>
      <c r="C942" s="161">
        <v>11</v>
      </c>
      <c r="D942" s="183" t="s">
        <v>23</v>
      </c>
      <c r="E942" s="163">
        <v>3512</v>
      </c>
      <c r="F942" s="245" t="s">
        <v>140</v>
      </c>
      <c r="G942" s="164"/>
      <c r="H942" s="234">
        <v>5100000</v>
      </c>
    </row>
    <row r="943" spans="1:8" s="166" customFormat="1" x14ac:dyDescent="0.25">
      <c r="A943" s="241" t="s">
        <v>663</v>
      </c>
      <c r="B943" s="285" t="s">
        <v>7</v>
      </c>
      <c r="C943" s="286">
        <v>11</v>
      </c>
      <c r="D943" s="287"/>
      <c r="E943" s="317">
        <v>38</v>
      </c>
      <c r="F943" s="288"/>
      <c r="G943" s="289"/>
      <c r="H943" s="290">
        <f t="shared" ref="H943" si="363">H944</f>
        <v>18000000</v>
      </c>
    </row>
    <row r="944" spans="1:8" s="167" customFormat="1" ht="15.6" customHeight="1" x14ac:dyDescent="0.25">
      <c r="A944" s="241" t="s">
        <v>663</v>
      </c>
      <c r="B944" s="153" t="s">
        <v>7</v>
      </c>
      <c r="C944" s="154">
        <v>11</v>
      </c>
      <c r="D944" s="182"/>
      <c r="E944" s="156">
        <v>386</v>
      </c>
      <c r="F944" s="244"/>
      <c r="G944" s="157"/>
      <c r="H944" s="158">
        <f t="shared" ref="H944" si="364">SUM(H945)</f>
        <v>18000000</v>
      </c>
    </row>
    <row r="945" spans="1:8" s="166" customFormat="1" ht="45" customHeight="1" x14ac:dyDescent="0.25">
      <c r="A945" s="241" t="s">
        <v>663</v>
      </c>
      <c r="B945" s="160" t="s">
        <v>7</v>
      </c>
      <c r="C945" s="161">
        <v>11</v>
      </c>
      <c r="D945" s="183" t="s">
        <v>23</v>
      </c>
      <c r="E945" s="163">
        <v>3861</v>
      </c>
      <c r="F945" s="245" t="s">
        <v>282</v>
      </c>
      <c r="G945" s="164"/>
      <c r="H945" s="234">
        <v>18000000</v>
      </c>
    </row>
    <row r="946" spans="1:8" s="152" customFormat="1" ht="31.2" x14ac:dyDescent="0.25">
      <c r="A946" s="241" t="s">
        <v>663</v>
      </c>
      <c r="B946" s="292" t="s">
        <v>171</v>
      </c>
      <c r="C946" s="292"/>
      <c r="D946" s="293"/>
      <c r="E946" s="293"/>
      <c r="F946" s="294" t="s">
        <v>54</v>
      </c>
      <c r="G946" s="295" t="s">
        <v>656</v>
      </c>
      <c r="H946" s="296">
        <f t="shared" ref="H946" si="365">H947</f>
        <v>96100000</v>
      </c>
    </row>
    <row r="947" spans="1:8" s="152" customFormat="1" x14ac:dyDescent="0.25">
      <c r="A947" s="241" t="s">
        <v>663</v>
      </c>
      <c r="B947" s="285" t="s">
        <v>171</v>
      </c>
      <c r="C947" s="286">
        <v>11</v>
      </c>
      <c r="D947" s="287"/>
      <c r="E947" s="317">
        <v>35</v>
      </c>
      <c r="F947" s="288"/>
      <c r="G947" s="289"/>
      <c r="H947" s="290">
        <f t="shared" ref="H947" si="366">H948+H950</f>
        <v>96100000</v>
      </c>
    </row>
    <row r="948" spans="1:8" s="152" customFormat="1" ht="15.6" customHeight="1" x14ac:dyDescent="0.25">
      <c r="A948" s="241" t="s">
        <v>663</v>
      </c>
      <c r="B948" s="153" t="s">
        <v>171</v>
      </c>
      <c r="C948" s="154">
        <v>11</v>
      </c>
      <c r="D948" s="182"/>
      <c r="E948" s="156">
        <v>351</v>
      </c>
      <c r="F948" s="244"/>
      <c r="G948" s="157"/>
      <c r="H948" s="158">
        <f t="shared" ref="H948" si="367">SUM(H949)</f>
        <v>78100000</v>
      </c>
    </row>
    <row r="949" spans="1:8" ht="30" customHeight="1" x14ac:dyDescent="0.25">
      <c r="A949" s="241" t="s">
        <v>663</v>
      </c>
      <c r="B949" s="160" t="s">
        <v>171</v>
      </c>
      <c r="C949" s="161">
        <v>11</v>
      </c>
      <c r="D949" s="183" t="s">
        <v>23</v>
      </c>
      <c r="E949" s="184">
        <v>3512</v>
      </c>
      <c r="F949" s="245" t="s">
        <v>140</v>
      </c>
      <c r="G949" s="164"/>
      <c r="H949" s="234">
        <v>78100000</v>
      </c>
    </row>
    <row r="950" spans="1:8" ht="15.6" customHeight="1" x14ac:dyDescent="0.25">
      <c r="A950" s="241" t="s">
        <v>663</v>
      </c>
      <c r="B950" s="153" t="s">
        <v>171</v>
      </c>
      <c r="C950" s="154">
        <v>11</v>
      </c>
      <c r="D950" s="182"/>
      <c r="E950" s="156">
        <v>352</v>
      </c>
      <c r="F950" s="245"/>
      <c r="G950" s="164"/>
      <c r="H950" s="158">
        <f t="shared" ref="H950" si="368">H951</f>
        <v>18000000</v>
      </c>
    </row>
    <row r="951" spans="1:8" ht="30" customHeight="1" x14ac:dyDescent="0.25">
      <c r="A951" s="241" t="s">
        <v>663</v>
      </c>
      <c r="B951" s="160" t="s">
        <v>171</v>
      </c>
      <c r="C951" s="161">
        <v>11</v>
      </c>
      <c r="D951" s="183" t="s">
        <v>23</v>
      </c>
      <c r="E951" s="184">
        <v>3522</v>
      </c>
      <c r="F951" s="245" t="s">
        <v>683</v>
      </c>
      <c r="G951" s="164"/>
      <c r="H951" s="234">
        <v>18000000</v>
      </c>
    </row>
    <row r="952" spans="1:8" s="152" customFormat="1" ht="46.8" x14ac:dyDescent="0.25">
      <c r="A952" s="241" t="s">
        <v>663</v>
      </c>
      <c r="B952" s="291" t="s">
        <v>595</v>
      </c>
      <c r="C952" s="291"/>
      <c r="D952" s="298"/>
      <c r="E952" s="298"/>
      <c r="F952" s="294" t="s">
        <v>414</v>
      </c>
      <c r="G952" s="295" t="s">
        <v>656</v>
      </c>
      <c r="H952" s="296">
        <f t="shared" ref="H952:H953" si="369">H953</f>
        <v>3500000</v>
      </c>
    </row>
    <row r="953" spans="1:8" s="152" customFormat="1" x14ac:dyDescent="0.25">
      <c r="A953" s="241" t="s">
        <v>663</v>
      </c>
      <c r="B953" s="285" t="s">
        <v>595</v>
      </c>
      <c r="C953" s="286">
        <v>11</v>
      </c>
      <c r="D953" s="287"/>
      <c r="E953" s="317">
        <v>35</v>
      </c>
      <c r="F953" s="288"/>
      <c r="G953" s="289"/>
      <c r="H953" s="290">
        <f t="shared" si="369"/>
        <v>3500000</v>
      </c>
    </row>
    <row r="954" spans="1:8" s="152" customFormat="1" ht="15.6" customHeight="1" x14ac:dyDescent="0.25">
      <c r="A954" s="241" t="s">
        <v>663</v>
      </c>
      <c r="B954" s="153" t="s">
        <v>595</v>
      </c>
      <c r="C954" s="154">
        <v>11</v>
      </c>
      <c r="D954" s="182"/>
      <c r="E954" s="177">
        <v>351</v>
      </c>
      <c r="F954" s="244"/>
      <c r="G954" s="157"/>
      <c r="H954" s="158">
        <f t="shared" ref="H954" si="370">SUM(H955)</f>
        <v>3500000</v>
      </c>
    </row>
    <row r="955" spans="1:8" ht="30" customHeight="1" x14ac:dyDescent="0.25">
      <c r="A955" s="241" t="s">
        <v>663</v>
      </c>
      <c r="B955" s="160" t="s">
        <v>595</v>
      </c>
      <c r="C955" s="161">
        <v>11</v>
      </c>
      <c r="D955" s="183" t="s">
        <v>23</v>
      </c>
      <c r="E955" s="184">
        <v>3512</v>
      </c>
      <c r="F955" s="245" t="s">
        <v>140</v>
      </c>
      <c r="G955" s="164"/>
      <c r="H955" s="234">
        <v>3500000</v>
      </c>
    </row>
    <row r="956" spans="1:8" s="167" customFormat="1" ht="46.8" x14ac:dyDescent="0.25">
      <c r="A956" s="241" t="s">
        <v>663</v>
      </c>
      <c r="B956" s="291" t="s">
        <v>611</v>
      </c>
      <c r="C956" s="291"/>
      <c r="D956" s="298"/>
      <c r="E956" s="298"/>
      <c r="F956" s="294" t="s">
        <v>612</v>
      </c>
      <c r="G956" s="295" t="s">
        <v>656</v>
      </c>
      <c r="H956" s="296">
        <f t="shared" ref="H956" si="371">H957+H960</f>
        <v>1975000</v>
      </c>
    </row>
    <row r="957" spans="1:8" s="167" customFormat="1" x14ac:dyDescent="0.25">
      <c r="A957" s="241" t="s">
        <v>663</v>
      </c>
      <c r="B957" s="285" t="s">
        <v>611</v>
      </c>
      <c r="C957" s="286">
        <v>11</v>
      </c>
      <c r="D957" s="287"/>
      <c r="E957" s="317">
        <v>32</v>
      </c>
      <c r="F957" s="288"/>
      <c r="G957" s="289"/>
      <c r="H957" s="290">
        <f t="shared" ref="H957:H958" si="372">H958</f>
        <v>1375000</v>
      </c>
    </row>
    <row r="958" spans="1:8" s="167" customFormat="1" ht="15.6" customHeight="1" x14ac:dyDescent="0.25">
      <c r="A958" s="241" t="s">
        <v>663</v>
      </c>
      <c r="B958" s="153" t="s">
        <v>611</v>
      </c>
      <c r="C958" s="153">
        <v>11</v>
      </c>
      <c r="D958" s="182"/>
      <c r="E958" s="177">
        <v>329</v>
      </c>
      <c r="F958" s="244"/>
      <c r="G958" s="157"/>
      <c r="H958" s="158">
        <f t="shared" si="372"/>
        <v>1375000</v>
      </c>
    </row>
    <row r="959" spans="1:8" s="166" customFormat="1" ht="15" customHeight="1" x14ac:dyDescent="0.25">
      <c r="A959" s="241" t="s">
        <v>663</v>
      </c>
      <c r="B959" s="160" t="s">
        <v>611</v>
      </c>
      <c r="C959" s="160">
        <v>11</v>
      </c>
      <c r="D959" s="183" t="s">
        <v>23</v>
      </c>
      <c r="E959" s="184">
        <v>3299</v>
      </c>
      <c r="F959" s="245" t="s">
        <v>125</v>
      </c>
      <c r="G959" s="164"/>
      <c r="H959" s="234">
        <v>1375000</v>
      </c>
    </row>
    <row r="960" spans="1:8" s="166" customFormat="1" x14ac:dyDescent="0.25">
      <c r="A960" s="241" t="s">
        <v>663</v>
      </c>
      <c r="B960" s="285" t="s">
        <v>611</v>
      </c>
      <c r="C960" s="286">
        <v>61</v>
      </c>
      <c r="D960" s="287"/>
      <c r="E960" s="317">
        <v>32</v>
      </c>
      <c r="F960" s="288"/>
      <c r="G960" s="289"/>
      <c r="H960" s="290">
        <f t="shared" ref="H960:H961" si="373">H961</f>
        <v>600000</v>
      </c>
    </row>
    <row r="961" spans="1:8" s="167" customFormat="1" ht="15.6" customHeight="1" x14ac:dyDescent="0.25">
      <c r="A961" s="241" t="s">
        <v>663</v>
      </c>
      <c r="B961" s="153" t="s">
        <v>611</v>
      </c>
      <c r="C961" s="154">
        <v>61</v>
      </c>
      <c r="D961" s="182"/>
      <c r="E961" s="156">
        <v>323</v>
      </c>
      <c r="F961" s="244"/>
      <c r="G961" s="157"/>
      <c r="H961" s="158">
        <f t="shared" si="373"/>
        <v>600000</v>
      </c>
    </row>
    <row r="962" spans="1:8" s="166" customFormat="1" ht="15" customHeight="1" x14ac:dyDescent="0.25">
      <c r="A962" s="241" t="s">
        <v>663</v>
      </c>
      <c r="B962" s="160" t="s">
        <v>611</v>
      </c>
      <c r="C962" s="161">
        <v>61</v>
      </c>
      <c r="D962" s="183" t="s">
        <v>23</v>
      </c>
      <c r="E962" s="163">
        <v>3237</v>
      </c>
      <c r="F962" s="245" t="s">
        <v>36</v>
      </c>
      <c r="G962" s="164"/>
      <c r="H962" s="234">
        <v>600000</v>
      </c>
    </row>
    <row r="963" spans="1:8" ht="51" customHeight="1" x14ac:dyDescent="0.25">
      <c r="A963" s="241" t="s">
        <v>663</v>
      </c>
      <c r="B963" s="292" t="s">
        <v>98</v>
      </c>
      <c r="C963" s="292"/>
      <c r="D963" s="293"/>
      <c r="E963" s="293"/>
      <c r="F963" s="294" t="s">
        <v>93</v>
      </c>
      <c r="G963" s="295" t="s">
        <v>657</v>
      </c>
      <c r="H963" s="296">
        <f t="shared" ref="H963" si="374">H964+H969</f>
        <v>1270000</v>
      </c>
    </row>
    <row r="964" spans="1:8" x14ac:dyDescent="0.25">
      <c r="A964" s="241" t="s">
        <v>663</v>
      </c>
      <c r="B964" s="285" t="s">
        <v>98</v>
      </c>
      <c r="C964" s="286">
        <v>11</v>
      </c>
      <c r="D964" s="287"/>
      <c r="E964" s="317">
        <v>32</v>
      </c>
      <c r="F964" s="288"/>
      <c r="G964" s="289"/>
      <c r="H964" s="290">
        <f t="shared" ref="H964" si="375">H965+H967</f>
        <v>1200000</v>
      </c>
    </row>
    <row r="965" spans="1:8" s="152" customFormat="1" ht="15.6" customHeight="1" x14ac:dyDescent="0.25">
      <c r="A965" s="241" t="s">
        <v>663</v>
      </c>
      <c r="B965" s="153" t="s">
        <v>98</v>
      </c>
      <c r="C965" s="154">
        <v>11</v>
      </c>
      <c r="D965" s="155"/>
      <c r="E965" s="156">
        <v>323</v>
      </c>
      <c r="F965" s="244"/>
      <c r="G965" s="157"/>
      <c r="H965" s="158">
        <f t="shared" ref="H965" si="376">SUM(H966)</f>
        <v>100000</v>
      </c>
    </row>
    <row r="966" spans="1:8" s="152" customFormat="1" ht="15.6" customHeight="1" x14ac:dyDescent="0.25">
      <c r="A966" s="241" t="s">
        <v>663</v>
      </c>
      <c r="B966" s="160" t="s">
        <v>98</v>
      </c>
      <c r="C966" s="161">
        <v>11</v>
      </c>
      <c r="D966" s="162" t="s">
        <v>26</v>
      </c>
      <c r="E966" s="163">
        <v>3237</v>
      </c>
      <c r="F966" s="245" t="s">
        <v>36</v>
      </c>
      <c r="G966" s="164"/>
      <c r="H966" s="234">
        <v>100000</v>
      </c>
    </row>
    <row r="967" spans="1:8" s="152" customFormat="1" ht="15.6" customHeight="1" x14ac:dyDescent="0.25">
      <c r="A967" s="241" t="s">
        <v>663</v>
      </c>
      <c r="B967" s="153" t="s">
        <v>98</v>
      </c>
      <c r="C967" s="154">
        <v>11</v>
      </c>
      <c r="D967" s="155"/>
      <c r="E967" s="156">
        <v>329</v>
      </c>
      <c r="F967" s="244"/>
      <c r="G967" s="157"/>
      <c r="H967" s="158">
        <f t="shared" ref="H967" si="377">SUM(H968)</f>
        <v>1100000</v>
      </c>
    </row>
    <row r="968" spans="1:8" ht="15" customHeight="1" x14ac:dyDescent="0.25">
      <c r="A968" s="241" t="s">
        <v>663</v>
      </c>
      <c r="B968" s="160" t="s">
        <v>98</v>
      </c>
      <c r="C968" s="161">
        <v>11</v>
      </c>
      <c r="D968" s="162" t="s">
        <v>26</v>
      </c>
      <c r="E968" s="163">
        <v>3294</v>
      </c>
      <c r="F968" s="245" t="s">
        <v>616</v>
      </c>
      <c r="G968" s="164"/>
      <c r="H968" s="234">
        <v>1100000</v>
      </c>
    </row>
    <row r="969" spans="1:8" x14ac:dyDescent="0.25">
      <c r="A969" s="241" t="s">
        <v>663</v>
      </c>
      <c r="B969" s="285" t="s">
        <v>98</v>
      </c>
      <c r="C969" s="286">
        <v>11</v>
      </c>
      <c r="D969" s="287"/>
      <c r="E969" s="317">
        <v>38</v>
      </c>
      <c r="F969" s="288"/>
      <c r="G969" s="289"/>
      <c r="H969" s="290">
        <f t="shared" ref="H969" si="378">H970</f>
        <v>70000</v>
      </c>
    </row>
    <row r="970" spans="1:8" s="152" customFormat="1" ht="15.6" customHeight="1" x14ac:dyDescent="0.25">
      <c r="A970" s="241" t="s">
        <v>663</v>
      </c>
      <c r="B970" s="153" t="s">
        <v>98</v>
      </c>
      <c r="C970" s="154">
        <v>11</v>
      </c>
      <c r="D970" s="155"/>
      <c r="E970" s="156">
        <v>381</v>
      </c>
      <c r="F970" s="244"/>
      <c r="G970" s="157"/>
      <c r="H970" s="158">
        <f t="shared" ref="H970" si="379">SUM(H971)</f>
        <v>70000</v>
      </c>
    </row>
    <row r="971" spans="1:8" ht="15" customHeight="1" x14ac:dyDescent="0.25">
      <c r="A971" s="241" t="s">
        <v>663</v>
      </c>
      <c r="B971" s="160" t="s">
        <v>98</v>
      </c>
      <c r="C971" s="161">
        <v>11</v>
      </c>
      <c r="D971" s="162" t="s">
        <v>26</v>
      </c>
      <c r="E971" s="163">
        <v>3811</v>
      </c>
      <c r="F971" s="245" t="s">
        <v>141</v>
      </c>
      <c r="G971" s="164"/>
      <c r="H971" s="234">
        <v>70000</v>
      </c>
    </row>
    <row r="972" spans="1:8" s="152" customFormat="1" ht="49.2" customHeight="1" x14ac:dyDescent="0.25">
      <c r="A972" s="241" t="s">
        <v>663</v>
      </c>
      <c r="B972" s="292" t="s">
        <v>218</v>
      </c>
      <c r="C972" s="292"/>
      <c r="D972" s="293"/>
      <c r="E972" s="293"/>
      <c r="F972" s="294" t="s">
        <v>210</v>
      </c>
      <c r="G972" s="295" t="s">
        <v>657</v>
      </c>
      <c r="H972" s="296">
        <f t="shared" ref="H972" si="380">H973</f>
        <v>380000</v>
      </c>
    </row>
    <row r="973" spans="1:8" s="152" customFormat="1" x14ac:dyDescent="0.25">
      <c r="A973" s="241" t="s">
        <v>663</v>
      </c>
      <c r="B973" s="285" t="s">
        <v>218</v>
      </c>
      <c r="C973" s="286">
        <v>11</v>
      </c>
      <c r="D973" s="287"/>
      <c r="E973" s="317">
        <v>32</v>
      </c>
      <c r="F973" s="288"/>
      <c r="G973" s="289"/>
      <c r="H973" s="290">
        <f t="shared" ref="H973" si="381">H974+H977</f>
        <v>380000</v>
      </c>
    </row>
    <row r="974" spans="1:8" s="152" customFormat="1" ht="15.6" customHeight="1" x14ac:dyDescent="0.25">
      <c r="A974" s="241" t="s">
        <v>663</v>
      </c>
      <c r="B974" s="153" t="s">
        <v>218</v>
      </c>
      <c r="C974" s="154">
        <v>11</v>
      </c>
      <c r="D974" s="155"/>
      <c r="E974" s="156">
        <v>323</v>
      </c>
      <c r="F974" s="244"/>
      <c r="G974" s="157"/>
      <c r="H974" s="158">
        <f t="shared" ref="H974" si="382">SUM(H975:H976)</f>
        <v>350000</v>
      </c>
    </row>
    <row r="975" spans="1:8" s="152" customFormat="1" ht="15.6" customHeight="1" x14ac:dyDescent="0.25">
      <c r="A975" s="241" t="s">
        <v>663</v>
      </c>
      <c r="B975" s="144" t="s">
        <v>218</v>
      </c>
      <c r="C975" s="145">
        <v>11</v>
      </c>
      <c r="D975" s="172" t="s">
        <v>26</v>
      </c>
      <c r="E975" s="173">
        <v>3237</v>
      </c>
      <c r="F975" s="245" t="s">
        <v>36</v>
      </c>
      <c r="G975" s="164"/>
      <c r="H975" s="234">
        <v>300000</v>
      </c>
    </row>
    <row r="976" spans="1:8" ht="15" customHeight="1" x14ac:dyDescent="0.25">
      <c r="A976" s="241" t="s">
        <v>663</v>
      </c>
      <c r="B976" s="160" t="s">
        <v>218</v>
      </c>
      <c r="C976" s="161">
        <v>11</v>
      </c>
      <c r="D976" s="162" t="s">
        <v>26</v>
      </c>
      <c r="E976" s="163">
        <v>3239</v>
      </c>
      <c r="F976" s="245" t="s">
        <v>150</v>
      </c>
      <c r="G976" s="164"/>
      <c r="H976" s="234">
        <v>50000</v>
      </c>
    </row>
    <row r="977" spans="1:8" s="152" customFormat="1" ht="15.6" customHeight="1" x14ac:dyDescent="0.25">
      <c r="A977" s="241" t="s">
        <v>663</v>
      </c>
      <c r="B977" s="153" t="s">
        <v>218</v>
      </c>
      <c r="C977" s="154">
        <v>11</v>
      </c>
      <c r="D977" s="155"/>
      <c r="E977" s="156">
        <v>329</v>
      </c>
      <c r="F977" s="244"/>
      <c r="G977" s="157"/>
      <c r="H977" s="176">
        <f t="shared" ref="H977" si="383">SUM(H978)</f>
        <v>30000</v>
      </c>
    </row>
    <row r="978" spans="1:8" ht="30" customHeight="1" x14ac:dyDescent="0.25">
      <c r="A978" s="241" t="s">
        <v>663</v>
      </c>
      <c r="B978" s="144" t="s">
        <v>218</v>
      </c>
      <c r="C978" s="145">
        <v>11</v>
      </c>
      <c r="D978" s="172" t="s">
        <v>26</v>
      </c>
      <c r="E978" s="173">
        <v>3291</v>
      </c>
      <c r="F978" s="248" t="s">
        <v>109</v>
      </c>
      <c r="G978" s="191"/>
      <c r="H978" s="234">
        <v>30000</v>
      </c>
    </row>
    <row r="979" spans="1:8" s="147" customFormat="1" ht="65.400000000000006" customHeight="1" x14ac:dyDescent="0.25">
      <c r="A979" s="241" t="s">
        <v>663</v>
      </c>
      <c r="B979" s="292" t="s">
        <v>605</v>
      </c>
      <c r="C979" s="292"/>
      <c r="D979" s="293"/>
      <c r="E979" s="293"/>
      <c r="F979" s="294" t="s">
        <v>604</v>
      </c>
      <c r="G979" s="295" t="s">
        <v>657</v>
      </c>
      <c r="H979" s="296">
        <f t="shared" ref="H979:H981" si="384">H980</f>
        <v>78893000</v>
      </c>
    </row>
    <row r="980" spans="1:8" s="147" customFormat="1" x14ac:dyDescent="0.25">
      <c r="A980" s="241" t="s">
        <v>663</v>
      </c>
      <c r="B980" s="285" t="s">
        <v>605</v>
      </c>
      <c r="C980" s="286">
        <v>11</v>
      </c>
      <c r="D980" s="287"/>
      <c r="E980" s="317">
        <v>35</v>
      </c>
      <c r="F980" s="288"/>
      <c r="G980" s="289"/>
      <c r="H980" s="290">
        <f t="shared" si="384"/>
        <v>78893000</v>
      </c>
    </row>
    <row r="981" spans="1:8" s="147" customFormat="1" x14ac:dyDescent="0.25">
      <c r="A981" s="241" t="s">
        <v>663</v>
      </c>
      <c r="B981" s="153" t="s">
        <v>605</v>
      </c>
      <c r="C981" s="154">
        <v>11</v>
      </c>
      <c r="D981" s="155"/>
      <c r="E981" s="177">
        <v>351</v>
      </c>
      <c r="F981" s="244"/>
      <c r="G981" s="157"/>
      <c r="H981" s="158">
        <f t="shared" si="384"/>
        <v>78893000</v>
      </c>
    </row>
    <row r="982" spans="1:8" s="195" customFormat="1" ht="30" x14ac:dyDescent="0.25">
      <c r="A982" s="241" t="s">
        <v>663</v>
      </c>
      <c r="B982" s="160" t="s">
        <v>605</v>
      </c>
      <c r="C982" s="161">
        <v>11</v>
      </c>
      <c r="D982" s="162" t="s">
        <v>26</v>
      </c>
      <c r="E982" s="163">
        <v>3512</v>
      </c>
      <c r="F982" s="245" t="s">
        <v>140</v>
      </c>
      <c r="G982" s="164"/>
      <c r="H982" s="234">
        <v>78893000</v>
      </c>
    </row>
    <row r="983" spans="1:8" s="152" customFormat="1" ht="15.6" customHeight="1" x14ac:dyDescent="0.25">
      <c r="A983" s="241" t="s">
        <v>663</v>
      </c>
      <c r="B983" s="445" t="s">
        <v>720</v>
      </c>
      <c r="C983" s="445"/>
      <c r="D983" s="445"/>
      <c r="E983" s="445"/>
      <c r="F983" s="445"/>
      <c r="G983" s="181"/>
      <c r="H983" s="151">
        <f>H984+H998+H1002+H1021</f>
        <v>905460000</v>
      </c>
    </row>
    <row r="984" spans="1:8" ht="40.799999999999997" x14ac:dyDescent="0.25">
      <c r="A984" s="241" t="s">
        <v>663</v>
      </c>
      <c r="B984" s="292" t="s">
        <v>102</v>
      </c>
      <c r="C984" s="292"/>
      <c r="D984" s="293"/>
      <c r="E984" s="293"/>
      <c r="F984" s="294" t="s">
        <v>284</v>
      </c>
      <c r="G984" s="295" t="s">
        <v>727</v>
      </c>
      <c r="H984" s="296">
        <f t="shared" ref="H984" si="385">H985+H992</f>
        <v>1440000</v>
      </c>
    </row>
    <row r="985" spans="1:8" x14ac:dyDescent="0.25">
      <c r="A985" s="241" t="s">
        <v>663</v>
      </c>
      <c r="B985" s="285" t="s">
        <v>102</v>
      </c>
      <c r="C985" s="286">
        <v>11</v>
      </c>
      <c r="D985" s="287"/>
      <c r="E985" s="317">
        <v>32</v>
      </c>
      <c r="F985" s="288"/>
      <c r="G985" s="289"/>
      <c r="H985" s="290">
        <f t="shared" ref="H985" si="386">H986+H988</f>
        <v>1000000</v>
      </c>
    </row>
    <row r="986" spans="1:8" x14ac:dyDescent="0.25">
      <c r="A986" s="241" t="s">
        <v>663</v>
      </c>
      <c r="B986" s="153" t="s">
        <v>102</v>
      </c>
      <c r="C986" s="154">
        <v>11</v>
      </c>
      <c r="D986" s="155"/>
      <c r="E986" s="156">
        <v>322</v>
      </c>
      <c r="F986" s="244"/>
      <c r="G986" s="157"/>
      <c r="H986" s="158">
        <f t="shared" ref="H986" si="387">H987</f>
        <v>50000</v>
      </c>
    </row>
    <row r="987" spans="1:8" x14ac:dyDescent="0.25">
      <c r="A987" s="241" t="s">
        <v>663</v>
      </c>
      <c r="B987" s="160" t="s">
        <v>102</v>
      </c>
      <c r="C987" s="161">
        <v>11</v>
      </c>
      <c r="D987" s="162" t="s">
        <v>24</v>
      </c>
      <c r="E987" s="163">
        <v>3225</v>
      </c>
      <c r="F987" s="245" t="s">
        <v>151</v>
      </c>
      <c r="G987" s="164"/>
      <c r="H987" s="234">
        <v>50000</v>
      </c>
    </row>
    <row r="988" spans="1:8" s="152" customFormat="1" x14ac:dyDescent="0.25">
      <c r="A988" s="241" t="s">
        <v>663</v>
      </c>
      <c r="B988" s="153" t="s">
        <v>102</v>
      </c>
      <c r="C988" s="154">
        <v>11</v>
      </c>
      <c r="D988" s="155"/>
      <c r="E988" s="156">
        <v>323</v>
      </c>
      <c r="F988" s="244"/>
      <c r="G988" s="157"/>
      <c r="H988" s="158">
        <f t="shared" ref="H988" si="388">SUM(H989:H991)</f>
        <v>950000</v>
      </c>
    </row>
    <row r="989" spans="1:8" x14ac:dyDescent="0.25">
      <c r="A989" s="241" t="s">
        <v>663</v>
      </c>
      <c r="B989" s="160" t="s">
        <v>102</v>
      </c>
      <c r="C989" s="161">
        <v>11</v>
      </c>
      <c r="D989" s="162" t="s">
        <v>24</v>
      </c>
      <c r="E989" s="163">
        <v>3232</v>
      </c>
      <c r="F989" s="245" t="s">
        <v>118</v>
      </c>
      <c r="G989" s="164"/>
      <c r="H989" s="234">
        <v>50000</v>
      </c>
    </row>
    <row r="990" spans="1:8" x14ac:dyDescent="0.25">
      <c r="A990" s="241" t="s">
        <v>663</v>
      </c>
      <c r="B990" s="144" t="s">
        <v>102</v>
      </c>
      <c r="C990" s="145">
        <v>11</v>
      </c>
      <c r="D990" s="172" t="s">
        <v>24</v>
      </c>
      <c r="E990" s="173">
        <v>3235</v>
      </c>
      <c r="F990" s="245" t="s">
        <v>42</v>
      </c>
      <c r="G990" s="164"/>
      <c r="H990" s="234">
        <v>100000</v>
      </c>
    </row>
    <row r="991" spans="1:8" x14ac:dyDescent="0.25">
      <c r="A991" s="241" t="s">
        <v>663</v>
      </c>
      <c r="B991" s="160" t="s">
        <v>102</v>
      </c>
      <c r="C991" s="161">
        <v>11</v>
      </c>
      <c r="D991" s="162" t="s">
        <v>24</v>
      </c>
      <c r="E991" s="163">
        <v>3238</v>
      </c>
      <c r="F991" s="245" t="s">
        <v>122</v>
      </c>
      <c r="G991" s="164"/>
      <c r="H991" s="234">
        <v>800000</v>
      </c>
    </row>
    <row r="992" spans="1:8" x14ac:dyDescent="0.25">
      <c r="A992" s="241" t="s">
        <v>663</v>
      </c>
      <c r="B992" s="285" t="s">
        <v>102</v>
      </c>
      <c r="C992" s="286">
        <v>11</v>
      </c>
      <c r="D992" s="287"/>
      <c r="E992" s="317">
        <v>42</v>
      </c>
      <c r="F992" s="288"/>
      <c r="G992" s="289"/>
      <c r="H992" s="290">
        <f t="shared" ref="H992" si="389">H993</f>
        <v>440000</v>
      </c>
    </row>
    <row r="993" spans="1:8" s="152" customFormat="1" x14ac:dyDescent="0.25">
      <c r="A993" s="241" t="s">
        <v>663</v>
      </c>
      <c r="B993" s="153" t="s">
        <v>102</v>
      </c>
      <c r="C993" s="154">
        <v>11</v>
      </c>
      <c r="D993" s="155"/>
      <c r="E993" s="156">
        <v>422</v>
      </c>
      <c r="F993" s="244"/>
      <c r="G993" s="157"/>
      <c r="H993" s="185">
        <f t="shared" ref="H993" si="390">SUM(H994:H997)</f>
        <v>440000</v>
      </c>
    </row>
    <row r="994" spans="1:8" x14ac:dyDescent="0.25">
      <c r="A994" s="241" t="s">
        <v>663</v>
      </c>
      <c r="B994" s="160" t="s">
        <v>102</v>
      </c>
      <c r="C994" s="161">
        <v>11</v>
      </c>
      <c r="D994" s="162" t="s">
        <v>24</v>
      </c>
      <c r="E994" s="163">
        <v>4221</v>
      </c>
      <c r="F994" s="245" t="s">
        <v>129</v>
      </c>
      <c r="G994" s="164"/>
      <c r="H994" s="234">
        <v>20000</v>
      </c>
    </row>
    <row r="995" spans="1:8" x14ac:dyDescent="0.25">
      <c r="A995" s="241" t="s">
        <v>663</v>
      </c>
      <c r="B995" s="160" t="s">
        <v>102</v>
      </c>
      <c r="C995" s="161">
        <v>11</v>
      </c>
      <c r="D995" s="162" t="s">
        <v>24</v>
      </c>
      <c r="E995" s="163">
        <v>4222</v>
      </c>
      <c r="F995" s="245" t="s">
        <v>130</v>
      </c>
      <c r="G995" s="164"/>
      <c r="H995" s="234">
        <v>10000</v>
      </c>
    </row>
    <row r="996" spans="1:8" s="152" customFormat="1" x14ac:dyDescent="0.25">
      <c r="A996" s="241" t="s">
        <v>663</v>
      </c>
      <c r="B996" s="160" t="s">
        <v>102</v>
      </c>
      <c r="C996" s="161">
        <v>11</v>
      </c>
      <c r="D996" s="162" t="s">
        <v>24</v>
      </c>
      <c r="E996" s="163">
        <v>4223</v>
      </c>
      <c r="F996" s="245" t="s">
        <v>131</v>
      </c>
      <c r="G996" s="164"/>
      <c r="H996" s="234">
        <v>10000</v>
      </c>
    </row>
    <row r="997" spans="1:8" s="166" customFormat="1" x14ac:dyDescent="0.25">
      <c r="A997" s="241" t="s">
        <v>663</v>
      </c>
      <c r="B997" s="160" t="s">
        <v>102</v>
      </c>
      <c r="C997" s="161">
        <v>11</v>
      </c>
      <c r="D997" s="162" t="s">
        <v>24</v>
      </c>
      <c r="E997" s="163">
        <v>4227</v>
      </c>
      <c r="F997" s="245" t="s">
        <v>132</v>
      </c>
      <c r="G997" s="164"/>
      <c r="H997" s="234">
        <v>400000</v>
      </c>
    </row>
    <row r="998" spans="1:8" s="152" customFormat="1" ht="30.6" customHeight="1" x14ac:dyDescent="0.25">
      <c r="A998" s="241" t="s">
        <v>663</v>
      </c>
      <c r="B998" s="292" t="s">
        <v>173</v>
      </c>
      <c r="C998" s="292"/>
      <c r="D998" s="293"/>
      <c r="E998" s="293"/>
      <c r="F998" s="294" t="s">
        <v>60</v>
      </c>
      <c r="G998" s="295" t="s">
        <v>730</v>
      </c>
      <c r="H998" s="296">
        <f t="shared" ref="H998:H999" si="391">H999</f>
        <v>442000000</v>
      </c>
    </row>
    <row r="999" spans="1:8" s="152" customFormat="1" x14ac:dyDescent="0.25">
      <c r="A999" s="241" t="s">
        <v>663</v>
      </c>
      <c r="B999" s="285" t="s">
        <v>173</v>
      </c>
      <c r="C999" s="286">
        <v>11</v>
      </c>
      <c r="D999" s="287"/>
      <c r="E999" s="317">
        <v>35</v>
      </c>
      <c r="F999" s="288"/>
      <c r="G999" s="289"/>
      <c r="H999" s="290">
        <f t="shared" si="391"/>
        <v>442000000</v>
      </c>
    </row>
    <row r="1000" spans="1:8" s="152" customFormat="1" ht="15.6" customHeight="1" x14ac:dyDescent="0.25">
      <c r="A1000" s="241" t="s">
        <v>663</v>
      </c>
      <c r="B1000" s="153" t="s">
        <v>173</v>
      </c>
      <c r="C1000" s="154">
        <v>11</v>
      </c>
      <c r="D1000" s="182"/>
      <c r="E1000" s="156">
        <v>351</v>
      </c>
      <c r="F1000" s="244"/>
      <c r="G1000" s="157"/>
      <c r="H1000" s="158">
        <f t="shared" ref="H1000" si="392">SUM(H1001)</f>
        <v>442000000</v>
      </c>
    </row>
    <row r="1001" spans="1:8" s="166" customFormat="1" ht="30" customHeight="1" x14ac:dyDescent="0.25">
      <c r="A1001" s="241" t="s">
        <v>663</v>
      </c>
      <c r="B1001" s="160" t="s">
        <v>173</v>
      </c>
      <c r="C1001" s="161">
        <v>11</v>
      </c>
      <c r="D1001" s="183" t="s">
        <v>27</v>
      </c>
      <c r="E1001" s="163">
        <v>3512</v>
      </c>
      <c r="F1001" s="245" t="s">
        <v>140</v>
      </c>
      <c r="G1001" s="164"/>
      <c r="H1001" s="234">
        <v>442000000</v>
      </c>
    </row>
    <row r="1002" spans="1:8" s="166" customFormat="1" ht="40.950000000000003" customHeight="1" x14ac:dyDescent="0.25">
      <c r="A1002" s="241" t="s">
        <v>663</v>
      </c>
      <c r="B1002" s="292" t="s">
        <v>599</v>
      </c>
      <c r="C1002" s="292"/>
      <c r="D1002" s="293"/>
      <c r="E1002" s="293"/>
      <c r="F1002" s="294" t="s">
        <v>590</v>
      </c>
      <c r="G1002" s="295" t="s">
        <v>730</v>
      </c>
      <c r="H1002" s="296">
        <f t="shared" ref="H1002" si="393">H1003+H1013+H1018</f>
        <v>10020000</v>
      </c>
    </row>
    <row r="1003" spans="1:8" s="166" customFormat="1" x14ac:dyDescent="0.25">
      <c r="A1003" s="241" t="s">
        <v>663</v>
      </c>
      <c r="B1003" s="285" t="s">
        <v>50</v>
      </c>
      <c r="C1003" s="286">
        <v>11</v>
      </c>
      <c r="D1003" s="287"/>
      <c r="E1003" s="317">
        <v>32</v>
      </c>
      <c r="F1003" s="288"/>
      <c r="G1003" s="289"/>
      <c r="H1003" s="290">
        <f t="shared" ref="H1003" si="394">H1004+H1007+H1010</f>
        <v>2700000</v>
      </c>
    </row>
    <row r="1004" spans="1:8" s="201" customFormat="1" x14ac:dyDescent="0.25">
      <c r="A1004" s="241" t="s">
        <v>663</v>
      </c>
      <c r="B1004" s="153" t="s">
        <v>50</v>
      </c>
      <c r="C1004" s="154">
        <v>11</v>
      </c>
      <c r="D1004" s="182"/>
      <c r="E1004" s="156">
        <v>321</v>
      </c>
      <c r="F1004" s="327"/>
      <c r="G1004" s="157"/>
      <c r="H1004" s="158">
        <f t="shared" ref="H1004" si="395">SUM(H1005:H1006)</f>
        <v>300000</v>
      </c>
    </row>
    <row r="1005" spans="1:8" s="201" customFormat="1" x14ac:dyDescent="0.25">
      <c r="A1005" s="241" t="s">
        <v>663</v>
      </c>
      <c r="B1005" s="160" t="s">
        <v>50</v>
      </c>
      <c r="C1005" s="161">
        <v>11</v>
      </c>
      <c r="D1005" s="183" t="s">
        <v>27</v>
      </c>
      <c r="E1005" s="163">
        <v>3211</v>
      </c>
      <c r="F1005" s="328" t="s">
        <v>110</v>
      </c>
      <c r="G1005" s="164"/>
      <c r="H1005" s="233">
        <v>80000</v>
      </c>
    </row>
    <row r="1006" spans="1:8" s="201" customFormat="1" x14ac:dyDescent="0.25">
      <c r="A1006" s="241" t="s">
        <v>663</v>
      </c>
      <c r="B1006" s="160" t="s">
        <v>50</v>
      </c>
      <c r="C1006" s="161">
        <v>11</v>
      </c>
      <c r="D1006" s="183" t="s">
        <v>27</v>
      </c>
      <c r="E1006" s="163">
        <v>3213</v>
      </c>
      <c r="F1006" s="328" t="s">
        <v>143</v>
      </c>
      <c r="G1006" s="164"/>
      <c r="H1006" s="233">
        <v>220000</v>
      </c>
    </row>
    <row r="1007" spans="1:8" s="200" customFormat="1" ht="15.6" customHeight="1" x14ac:dyDescent="0.25">
      <c r="A1007" s="241" t="s">
        <v>663</v>
      </c>
      <c r="B1007" s="153" t="s">
        <v>50</v>
      </c>
      <c r="C1007" s="154">
        <v>11</v>
      </c>
      <c r="D1007" s="182"/>
      <c r="E1007" s="177">
        <v>323</v>
      </c>
      <c r="F1007" s="244"/>
      <c r="G1007" s="157"/>
      <c r="H1007" s="158">
        <f t="shared" ref="H1007" si="396">SUM(H1008:H1009)</f>
        <v>2050000</v>
      </c>
    </row>
    <row r="1008" spans="1:8" s="201" customFormat="1" ht="15.6" customHeight="1" x14ac:dyDescent="0.25">
      <c r="A1008" s="241" t="s">
        <v>663</v>
      </c>
      <c r="B1008" s="160" t="s">
        <v>50</v>
      </c>
      <c r="C1008" s="161">
        <v>11</v>
      </c>
      <c r="D1008" s="183" t="s">
        <v>27</v>
      </c>
      <c r="E1008" s="184">
        <v>3233</v>
      </c>
      <c r="F1008" s="245" t="s">
        <v>119</v>
      </c>
      <c r="G1008" s="164"/>
      <c r="H1008" s="233">
        <v>1200000</v>
      </c>
    </row>
    <row r="1009" spans="1:8" s="201" customFormat="1" ht="15" customHeight="1" x14ac:dyDescent="0.25">
      <c r="A1009" s="241" t="s">
        <v>663</v>
      </c>
      <c r="B1009" s="160" t="s">
        <v>50</v>
      </c>
      <c r="C1009" s="161">
        <v>11</v>
      </c>
      <c r="D1009" s="183" t="s">
        <v>27</v>
      </c>
      <c r="E1009" s="184">
        <v>3237</v>
      </c>
      <c r="F1009" s="245" t="s">
        <v>36</v>
      </c>
      <c r="G1009" s="164"/>
      <c r="H1009" s="234">
        <v>850000</v>
      </c>
    </row>
    <row r="1010" spans="1:8" s="167" customFormat="1" ht="15.6" customHeight="1" x14ac:dyDescent="0.25">
      <c r="A1010" s="241" t="s">
        <v>663</v>
      </c>
      <c r="B1010" s="153" t="s">
        <v>50</v>
      </c>
      <c r="C1010" s="154">
        <v>11</v>
      </c>
      <c r="D1010" s="182"/>
      <c r="E1010" s="177">
        <v>329</v>
      </c>
      <c r="F1010" s="244"/>
      <c r="G1010" s="157"/>
      <c r="H1010" s="158">
        <f t="shared" ref="H1010" si="397">SUM(H1011:H1012)</f>
        <v>350000</v>
      </c>
    </row>
    <row r="1011" spans="1:8" s="166" customFormat="1" ht="15.6" customHeight="1" x14ac:dyDescent="0.25">
      <c r="A1011" s="241" t="s">
        <v>663</v>
      </c>
      <c r="B1011" s="160" t="s">
        <v>50</v>
      </c>
      <c r="C1011" s="161">
        <v>11</v>
      </c>
      <c r="D1011" s="183" t="s">
        <v>27</v>
      </c>
      <c r="E1011" s="184">
        <v>3293</v>
      </c>
      <c r="F1011" s="245" t="s">
        <v>124</v>
      </c>
      <c r="G1011" s="164"/>
      <c r="H1011" s="233">
        <v>50000</v>
      </c>
    </row>
    <row r="1012" spans="1:8" s="166" customFormat="1" ht="15" customHeight="1" x14ac:dyDescent="0.25">
      <c r="A1012" s="241" t="s">
        <v>663</v>
      </c>
      <c r="B1012" s="160" t="s">
        <v>50</v>
      </c>
      <c r="C1012" s="161">
        <v>11</v>
      </c>
      <c r="D1012" s="183" t="s">
        <v>27</v>
      </c>
      <c r="E1012" s="184">
        <v>3294</v>
      </c>
      <c r="F1012" s="245" t="s">
        <v>616</v>
      </c>
      <c r="G1012" s="164"/>
      <c r="H1012" s="234">
        <v>300000</v>
      </c>
    </row>
    <row r="1013" spans="1:8" s="166" customFormat="1" x14ac:dyDescent="0.25">
      <c r="A1013" s="241" t="s">
        <v>663</v>
      </c>
      <c r="B1013" s="285" t="s">
        <v>50</v>
      </c>
      <c r="C1013" s="286">
        <v>11</v>
      </c>
      <c r="D1013" s="287"/>
      <c r="E1013" s="317">
        <v>35</v>
      </c>
      <c r="F1013" s="288"/>
      <c r="G1013" s="289"/>
      <c r="H1013" s="290">
        <f t="shared" ref="H1013" si="398">H1014+H1016</f>
        <v>6870000</v>
      </c>
    </row>
    <row r="1014" spans="1:8" s="166" customFormat="1" ht="15.6" customHeight="1" x14ac:dyDescent="0.25">
      <c r="A1014" s="241" t="s">
        <v>663</v>
      </c>
      <c r="B1014" s="168" t="s">
        <v>50</v>
      </c>
      <c r="C1014" s="169">
        <v>11</v>
      </c>
      <c r="D1014" s="187"/>
      <c r="E1014" s="189">
        <v>351</v>
      </c>
      <c r="F1014" s="245"/>
      <c r="G1014" s="164"/>
      <c r="H1014" s="158">
        <f t="shared" ref="H1014" si="399">H1015</f>
        <v>2870000</v>
      </c>
    </row>
    <row r="1015" spans="1:8" s="166" customFormat="1" ht="30" customHeight="1" x14ac:dyDescent="0.25">
      <c r="A1015" s="241" t="s">
        <v>663</v>
      </c>
      <c r="B1015" s="144" t="s">
        <v>50</v>
      </c>
      <c r="C1015" s="145">
        <v>11</v>
      </c>
      <c r="D1015" s="146" t="s">
        <v>27</v>
      </c>
      <c r="E1015" s="190">
        <v>3512</v>
      </c>
      <c r="F1015" s="245" t="s">
        <v>140</v>
      </c>
      <c r="G1015" s="164"/>
      <c r="H1015" s="234">
        <v>2870000</v>
      </c>
    </row>
    <row r="1016" spans="1:8" s="167" customFormat="1" ht="15.6" customHeight="1" x14ac:dyDescent="0.25">
      <c r="A1016" s="241" t="s">
        <v>663</v>
      </c>
      <c r="B1016" s="168" t="s">
        <v>50</v>
      </c>
      <c r="C1016" s="169">
        <v>11</v>
      </c>
      <c r="D1016" s="187"/>
      <c r="E1016" s="189">
        <v>352</v>
      </c>
      <c r="F1016" s="244"/>
      <c r="G1016" s="157"/>
      <c r="H1016" s="158">
        <f t="shared" ref="H1016" si="400">H1017</f>
        <v>4000000</v>
      </c>
    </row>
    <row r="1017" spans="1:8" s="166" customFormat="1" ht="30" customHeight="1" x14ac:dyDescent="0.25">
      <c r="A1017" s="241" t="s">
        <v>663</v>
      </c>
      <c r="B1017" s="144" t="s">
        <v>50</v>
      </c>
      <c r="C1017" s="145">
        <v>11</v>
      </c>
      <c r="D1017" s="146" t="s">
        <v>27</v>
      </c>
      <c r="E1017" s="190">
        <v>3522</v>
      </c>
      <c r="F1017" s="245" t="s">
        <v>683</v>
      </c>
      <c r="G1017" s="164"/>
      <c r="H1017" s="234">
        <v>4000000</v>
      </c>
    </row>
    <row r="1018" spans="1:8" s="166" customFormat="1" x14ac:dyDescent="0.25">
      <c r="A1018" s="241" t="s">
        <v>663</v>
      </c>
      <c r="B1018" s="285" t="s">
        <v>50</v>
      </c>
      <c r="C1018" s="286">
        <v>11</v>
      </c>
      <c r="D1018" s="287"/>
      <c r="E1018" s="317">
        <v>41</v>
      </c>
      <c r="F1018" s="288"/>
      <c r="G1018" s="289"/>
      <c r="H1018" s="290">
        <f t="shared" ref="H1018:H1019" si="401">H1019</f>
        <v>450000</v>
      </c>
    </row>
    <row r="1019" spans="1:8" s="166" customFormat="1" ht="15.6" customHeight="1" x14ac:dyDescent="0.25">
      <c r="A1019" s="241" t="s">
        <v>663</v>
      </c>
      <c r="B1019" s="168" t="s">
        <v>50</v>
      </c>
      <c r="C1019" s="169">
        <v>11</v>
      </c>
      <c r="D1019" s="187"/>
      <c r="E1019" s="189">
        <v>412</v>
      </c>
      <c r="F1019" s="245"/>
      <c r="G1019" s="164"/>
      <c r="H1019" s="158">
        <f t="shared" si="401"/>
        <v>450000</v>
      </c>
    </row>
    <row r="1020" spans="1:8" s="166" customFormat="1" ht="30" customHeight="1" x14ac:dyDescent="0.25">
      <c r="A1020" s="241" t="s">
        <v>663</v>
      </c>
      <c r="B1020" s="144" t="s">
        <v>50</v>
      </c>
      <c r="C1020" s="145">
        <v>11</v>
      </c>
      <c r="D1020" s="146" t="s">
        <v>27</v>
      </c>
      <c r="E1020" s="190">
        <v>4126</v>
      </c>
      <c r="F1020" s="245" t="s">
        <v>4</v>
      </c>
      <c r="G1020" s="164"/>
      <c r="H1020" s="234">
        <v>450000</v>
      </c>
    </row>
    <row r="1021" spans="1:8" s="152" customFormat="1" ht="31.2" x14ac:dyDescent="0.25">
      <c r="A1021" s="241" t="s">
        <v>663</v>
      </c>
      <c r="B1021" s="292" t="s">
        <v>674</v>
      </c>
      <c r="C1021" s="292"/>
      <c r="D1021" s="293"/>
      <c r="E1021" s="293"/>
      <c r="F1021" s="294" t="s">
        <v>732</v>
      </c>
      <c r="G1021" s="295" t="s">
        <v>730</v>
      </c>
      <c r="H1021" s="296">
        <f t="shared" ref="H1021" si="402">H1025+H1022</f>
        <v>452000000</v>
      </c>
    </row>
    <row r="1022" spans="1:8" s="152" customFormat="1" x14ac:dyDescent="0.25">
      <c r="A1022" s="241" t="s">
        <v>663</v>
      </c>
      <c r="B1022" s="285" t="s">
        <v>71</v>
      </c>
      <c r="C1022" s="286">
        <v>11</v>
      </c>
      <c r="D1022" s="287"/>
      <c r="E1022" s="317">
        <v>35</v>
      </c>
      <c r="F1022" s="288"/>
      <c r="G1022" s="289"/>
      <c r="H1022" s="290">
        <f t="shared" ref="H1022:H1023" si="403">H1023</f>
        <v>450000000</v>
      </c>
    </row>
    <row r="1023" spans="1:8" s="152" customFormat="1" ht="15.6" customHeight="1" x14ac:dyDescent="0.25">
      <c r="A1023" s="241" t="s">
        <v>663</v>
      </c>
      <c r="B1023" s="153" t="s">
        <v>71</v>
      </c>
      <c r="C1023" s="154">
        <v>11</v>
      </c>
      <c r="D1023" s="182"/>
      <c r="E1023" s="156">
        <v>351</v>
      </c>
      <c r="F1023" s="244"/>
      <c r="G1023" s="157"/>
      <c r="H1023" s="158">
        <f t="shared" si="403"/>
        <v>450000000</v>
      </c>
    </row>
    <row r="1024" spans="1:8" ht="30" x14ac:dyDescent="0.25">
      <c r="A1024" s="241" t="s">
        <v>663</v>
      </c>
      <c r="B1024" s="160" t="s">
        <v>71</v>
      </c>
      <c r="C1024" s="161">
        <v>11</v>
      </c>
      <c r="D1024" s="183" t="s">
        <v>27</v>
      </c>
      <c r="E1024" s="163">
        <v>3512</v>
      </c>
      <c r="F1024" s="245" t="s">
        <v>140</v>
      </c>
      <c r="G1024" s="164"/>
      <c r="H1024" s="234">
        <v>450000000</v>
      </c>
    </row>
    <row r="1025" spans="1:8" s="152" customFormat="1" x14ac:dyDescent="0.25">
      <c r="A1025" s="241" t="s">
        <v>663</v>
      </c>
      <c r="B1025" s="285" t="s">
        <v>71</v>
      </c>
      <c r="C1025" s="286">
        <v>11</v>
      </c>
      <c r="D1025" s="287"/>
      <c r="E1025" s="317">
        <v>38</v>
      </c>
      <c r="F1025" s="288"/>
      <c r="G1025" s="289"/>
      <c r="H1025" s="290">
        <f t="shared" ref="H1025:H1026" si="404">H1026</f>
        <v>2000000</v>
      </c>
    </row>
    <row r="1026" spans="1:8" s="152" customFormat="1" ht="15.6" customHeight="1" x14ac:dyDescent="0.25">
      <c r="A1026" s="241" t="s">
        <v>663</v>
      </c>
      <c r="B1026" s="153" t="s">
        <v>71</v>
      </c>
      <c r="C1026" s="154">
        <v>11</v>
      </c>
      <c r="D1026" s="182"/>
      <c r="E1026" s="156">
        <v>386</v>
      </c>
      <c r="F1026" s="244"/>
      <c r="G1026" s="157"/>
      <c r="H1026" s="158">
        <f t="shared" si="404"/>
        <v>2000000</v>
      </c>
    </row>
    <row r="1027" spans="1:8" ht="45" customHeight="1" x14ac:dyDescent="0.25">
      <c r="A1027" s="241" t="s">
        <v>663</v>
      </c>
      <c r="B1027" s="160" t="s">
        <v>71</v>
      </c>
      <c r="C1027" s="161">
        <v>11</v>
      </c>
      <c r="D1027" s="183" t="s">
        <v>27</v>
      </c>
      <c r="E1027" s="163">
        <v>3861</v>
      </c>
      <c r="F1027" s="245" t="s">
        <v>282</v>
      </c>
      <c r="G1027" s="164"/>
      <c r="H1027" s="234">
        <v>2000000</v>
      </c>
    </row>
    <row r="1028" spans="1:8" s="197" customFormat="1" ht="15.6" customHeight="1" x14ac:dyDescent="0.25">
      <c r="A1028" s="241" t="s">
        <v>663</v>
      </c>
      <c r="B1028" s="443" t="s">
        <v>624</v>
      </c>
      <c r="C1028" s="443"/>
      <c r="D1028" s="443"/>
      <c r="E1028" s="443"/>
      <c r="F1028" s="443"/>
      <c r="G1028" s="178"/>
      <c r="H1028" s="179">
        <f t="shared" ref="H1028" si="405">SUM(H1029)</f>
        <v>1906040053</v>
      </c>
    </row>
    <row r="1029" spans="1:8" s="166" customFormat="1" ht="15.6" customHeight="1" x14ac:dyDescent="0.25">
      <c r="A1029" s="241" t="s">
        <v>663</v>
      </c>
      <c r="B1029" s="445" t="s">
        <v>795</v>
      </c>
      <c r="C1029" s="445"/>
      <c r="D1029" s="445"/>
      <c r="E1029" s="445"/>
      <c r="F1029" s="445"/>
      <c r="G1029" s="181"/>
      <c r="H1029" s="151">
        <f>H1030+H1225+H1204</f>
        <v>1906040053</v>
      </c>
    </row>
    <row r="1030" spans="1:8" s="167" customFormat="1" ht="51" x14ac:dyDescent="0.25">
      <c r="A1030" s="241" t="s">
        <v>663</v>
      </c>
      <c r="B1030" s="292" t="s">
        <v>632</v>
      </c>
      <c r="C1030" s="292"/>
      <c r="D1030" s="293"/>
      <c r="E1030" s="293"/>
      <c r="F1030" s="294" t="s">
        <v>633</v>
      </c>
      <c r="G1030" s="295" t="s">
        <v>658</v>
      </c>
      <c r="H1030" s="296">
        <f>H1031+H1049+H1061+H1084+H1089+H1093+H1096+H1105+H1109+H1117+H1123+H1131+H1136+H1140+H1149+H1152+H1161+H1183+H1187+H1193+H1196+H1180+H1190</f>
        <v>1866354953</v>
      </c>
    </row>
    <row r="1031" spans="1:8" s="167" customFormat="1" x14ac:dyDescent="0.25">
      <c r="A1031" s="241" t="s">
        <v>663</v>
      </c>
      <c r="B1031" s="285" t="s">
        <v>632</v>
      </c>
      <c r="C1031" s="286">
        <v>11</v>
      </c>
      <c r="D1031" s="287"/>
      <c r="E1031" s="317">
        <v>32</v>
      </c>
      <c r="F1031" s="288"/>
      <c r="G1031" s="289"/>
      <c r="H1031" s="290">
        <f t="shared" ref="H1031" si="406">H1032+H1035+H1038+H1047</f>
        <v>673000</v>
      </c>
    </row>
    <row r="1032" spans="1:8" s="167" customFormat="1" ht="15.6" customHeight="1" x14ac:dyDescent="0.25">
      <c r="A1032" s="241" t="s">
        <v>663</v>
      </c>
      <c r="B1032" s="199" t="s">
        <v>632</v>
      </c>
      <c r="C1032" s="199">
        <v>11</v>
      </c>
      <c r="D1032" s="170"/>
      <c r="E1032" s="171">
        <v>321</v>
      </c>
      <c r="F1032" s="250"/>
      <c r="G1032" s="202"/>
      <c r="H1032" s="158">
        <f t="shared" ref="H1032" si="407">H1033+H1034</f>
        <v>40000</v>
      </c>
    </row>
    <row r="1033" spans="1:8" s="166" customFormat="1" ht="15" customHeight="1" x14ac:dyDescent="0.25">
      <c r="A1033" s="241" t="s">
        <v>663</v>
      </c>
      <c r="B1033" s="198" t="s">
        <v>632</v>
      </c>
      <c r="C1033" s="198">
        <v>11</v>
      </c>
      <c r="D1033" s="172" t="s">
        <v>18</v>
      </c>
      <c r="E1033" s="173">
        <v>3211</v>
      </c>
      <c r="F1033" s="248" t="s">
        <v>110</v>
      </c>
      <c r="G1033" s="191"/>
      <c r="H1033" s="234">
        <v>20000</v>
      </c>
    </row>
    <row r="1034" spans="1:8" s="166" customFormat="1" ht="15" customHeight="1" x14ac:dyDescent="0.25">
      <c r="A1034" s="241" t="s">
        <v>663</v>
      </c>
      <c r="B1034" s="198" t="s">
        <v>632</v>
      </c>
      <c r="C1034" s="198">
        <v>11</v>
      </c>
      <c r="D1034" s="172" t="s">
        <v>18</v>
      </c>
      <c r="E1034" s="173">
        <v>3213</v>
      </c>
      <c r="F1034" s="248" t="s">
        <v>112</v>
      </c>
      <c r="G1034" s="191"/>
      <c r="H1034" s="234">
        <v>20000</v>
      </c>
    </row>
    <row r="1035" spans="1:8" s="167" customFormat="1" ht="15.6" customHeight="1" x14ac:dyDescent="0.25">
      <c r="A1035" s="241" t="s">
        <v>663</v>
      </c>
      <c r="B1035" s="199" t="s">
        <v>632</v>
      </c>
      <c r="C1035" s="199">
        <v>11</v>
      </c>
      <c r="D1035" s="170"/>
      <c r="E1035" s="171">
        <v>322</v>
      </c>
      <c r="F1035" s="250"/>
      <c r="G1035" s="202"/>
      <c r="H1035" s="158">
        <f t="shared" ref="H1035" si="408">H1036+H1037</f>
        <v>36000</v>
      </c>
    </row>
    <row r="1036" spans="1:8" s="166" customFormat="1" ht="15" customHeight="1" x14ac:dyDescent="0.25">
      <c r="A1036" s="241" t="s">
        <v>663</v>
      </c>
      <c r="B1036" s="198" t="s">
        <v>632</v>
      </c>
      <c r="C1036" s="198">
        <v>11</v>
      </c>
      <c r="D1036" s="172" t="s">
        <v>18</v>
      </c>
      <c r="E1036" s="173">
        <v>3221</v>
      </c>
      <c r="F1036" s="248" t="s">
        <v>146</v>
      </c>
      <c r="G1036" s="191"/>
      <c r="H1036" s="234">
        <v>10000</v>
      </c>
    </row>
    <row r="1037" spans="1:8" s="166" customFormat="1" ht="15" customHeight="1" x14ac:dyDescent="0.25">
      <c r="A1037" s="241" t="s">
        <v>663</v>
      </c>
      <c r="B1037" s="198" t="s">
        <v>632</v>
      </c>
      <c r="C1037" s="198">
        <v>11</v>
      </c>
      <c r="D1037" s="172" t="s">
        <v>18</v>
      </c>
      <c r="E1037" s="173">
        <v>3223</v>
      </c>
      <c r="F1037" s="248" t="s">
        <v>115</v>
      </c>
      <c r="G1037" s="191"/>
      <c r="H1037" s="234">
        <v>26000</v>
      </c>
    </row>
    <row r="1038" spans="1:8" s="167" customFormat="1" ht="15.6" customHeight="1" x14ac:dyDescent="0.25">
      <c r="A1038" s="241" t="s">
        <v>663</v>
      </c>
      <c r="B1038" s="199" t="s">
        <v>632</v>
      </c>
      <c r="C1038" s="199">
        <v>11</v>
      </c>
      <c r="D1038" s="170"/>
      <c r="E1038" s="171">
        <v>323</v>
      </c>
      <c r="F1038" s="250"/>
      <c r="G1038" s="202"/>
      <c r="H1038" s="158">
        <f t="shared" ref="H1038" si="409">SUM(H1039:H1046)</f>
        <v>596000</v>
      </c>
    </row>
    <row r="1039" spans="1:8" s="166" customFormat="1" ht="15" customHeight="1" x14ac:dyDescent="0.25">
      <c r="A1039" s="241" t="s">
        <v>663</v>
      </c>
      <c r="B1039" s="198" t="s">
        <v>632</v>
      </c>
      <c r="C1039" s="198">
        <v>11</v>
      </c>
      <c r="D1039" s="172" t="s">
        <v>18</v>
      </c>
      <c r="E1039" s="173">
        <v>3231</v>
      </c>
      <c r="F1039" s="248" t="s">
        <v>117</v>
      </c>
      <c r="G1039" s="191"/>
      <c r="H1039" s="234">
        <v>12000</v>
      </c>
    </row>
    <row r="1040" spans="1:8" s="166" customFormat="1" ht="15" customHeight="1" x14ac:dyDescent="0.25">
      <c r="A1040" s="241" t="s">
        <v>663</v>
      </c>
      <c r="B1040" s="198" t="s">
        <v>632</v>
      </c>
      <c r="C1040" s="198">
        <v>11</v>
      </c>
      <c r="D1040" s="172" t="s">
        <v>18</v>
      </c>
      <c r="E1040" s="173">
        <v>3232</v>
      </c>
      <c r="F1040" s="248" t="s">
        <v>118</v>
      </c>
      <c r="G1040" s="191"/>
      <c r="H1040" s="234">
        <v>54000</v>
      </c>
    </row>
    <row r="1041" spans="1:8" s="166" customFormat="1" ht="15" customHeight="1" x14ac:dyDescent="0.25">
      <c r="A1041" s="241" t="s">
        <v>663</v>
      </c>
      <c r="B1041" s="198" t="s">
        <v>632</v>
      </c>
      <c r="C1041" s="198">
        <v>11</v>
      </c>
      <c r="D1041" s="172" t="s">
        <v>18</v>
      </c>
      <c r="E1041" s="173">
        <v>3233</v>
      </c>
      <c r="F1041" s="248" t="s">
        <v>119</v>
      </c>
      <c r="G1041" s="191"/>
      <c r="H1041" s="234">
        <v>20000</v>
      </c>
    </row>
    <row r="1042" spans="1:8" s="166" customFormat="1" ht="15" customHeight="1" x14ac:dyDescent="0.25">
      <c r="A1042" s="241" t="s">
        <v>663</v>
      </c>
      <c r="B1042" s="198" t="s">
        <v>632</v>
      </c>
      <c r="C1042" s="198">
        <v>11</v>
      </c>
      <c r="D1042" s="172" t="s">
        <v>18</v>
      </c>
      <c r="E1042" s="173">
        <v>3234</v>
      </c>
      <c r="F1042" s="248" t="s">
        <v>120</v>
      </c>
      <c r="G1042" s="191"/>
      <c r="H1042" s="234">
        <v>7000</v>
      </c>
    </row>
    <row r="1043" spans="1:8" s="166" customFormat="1" ht="15" customHeight="1" x14ac:dyDescent="0.25">
      <c r="A1043" s="241" t="s">
        <v>663</v>
      </c>
      <c r="B1043" s="198" t="s">
        <v>632</v>
      </c>
      <c r="C1043" s="198">
        <v>11</v>
      </c>
      <c r="D1043" s="172" t="s">
        <v>18</v>
      </c>
      <c r="E1043" s="173">
        <v>3235</v>
      </c>
      <c r="F1043" s="248" t="s">
        <v>42</v>
      </c>
      <c r="G1043" s="191"/>
      <c r="H1043" s="234">
        <v>1000</v>
      </c>
    </row>
    <row r="1044" spans="1:8" s="166" customFormat="1" ht="15" customHeight="1" x14ac:dyDescent="0.25">
      <c r="A1044" s="241" t="s">
        <v>663</v>
      </c>
      <c r="B1044" s="198" t="s">
        <v>632</v>
      </c>
      <c r="C1044" s="198">
        <v>11</v>
      </c>
      <c r="D1044" s="172" t="s">
        <v>18</v>
      </c>
      <c r="E1044" s="173">
        <v>3237</v>
      </c>
      <c r="F1044" s="248" t="s">
        <v>36</v>
      </c>
      <c r="G1044" s="191"/>
      <c r="H1044" s="234">
        <v>500000</v>
      </c>
    </row>
    <row r="1045" spans="1:8" s="166" customFormat="1" ht="15" customHeight="1" x14ac:dyDescent="0.25">
      <c r="A1045" s="241" t="s">
        <v>663</v>
      </c>
      <c r="B1045" s="198" t="s">
        <v>632</v>
      </c>
      <c r="C1045" s="198">
        <v>11</v>
      </c>
      <c r="D1045" s="172" t="s">
        <v>18</v>
      </c>
      <c r="E1045" s="173">
        <v>3238</v>
      </c>
      <c r="F1045" s="248" t="s">
        <v>122</v>
      </c>
      <c r="G1045" s="191"/>
      <c r="H1045" s="234">
        <v>1000</v>
      </c>
    </row>
    <row r="1046" spans="1:8" s="166" customFormat="1" ht="15" customHeight="1" x14ac:dyDescent="0.25">
      <c r="A1046" s="241" t="s">
        <v>663</v>
      </c>
      <c r="B1046" s="198" t="s">
        <v>632</v>
      </c>
      <c r="C1046" s="198">
        <v>11</v>
      </c>
      <c r="D1046" s="172" t="s">
        <v>18</v>
      </c>
      <c r="E1046" s="173">
        <v>3239</v>
      </c>
      <c r="F1046" s="248" t="s">
        <v>41</v>
      </c>
      <c r="G1046" s="191"/>
      <c r="H1046" s="234">
        <v>1000</v>
      </c>
    </row>
    <row r="1047" spans="1:8" s="167" customFormat="1" ht="15.6" customHeight="1" x14ac:dyDescent="0.25">
      <c r="A1047" s="241" t="s">
        <v>663</v>
      </c>
      <c r="B1047" s="199" t="s">
        <v>632</v>
      </c>
      <c r="C1047" s="199">
        <v>11</v>
      </c>
      <c r="D1047" s="170"/>
      <c r="E1047" s="171">
        <v>329</v>
      </c>
      <c r="F1047" s="250"/>
      <c r="G1047" s="202"/>
      <c r="H1047" s="158">
        <f t="shared" ref="H1047" si="410">H1048</f>
        <v>1000</v>
      </c>
    </row>
    <row r="1048" spans="1:8" s="167" customFormat="1" ht="15.6" customHeight="1" x14ac:dyDescent="0.25">
      <c r="A1048" s="241" t="s">
        <v>663</v>
      </c>
      <c r="B1048" s="198" t="s">
        <v>632</v>
      </c>
      <c r="C1048" s="198">
        <v>11</v>
      </c>
      <c r="D1048" s="172" t="s">
        <v>18</v>
      </c>
      <c r="E1048" s="173">
        <v>3293</v>
      </c>
      <c r="F1048" s="248" t="s">
        <v>124</v>
      </c>
      <c r="G1048" s="191"/>
      <c r="H1048" s="234">
        <v>1000</v>
      </c>
    </row>
    <row r="1049" spans="1:8" s="167" customFormat="1" ht="15.6" customHeight="1" x14ac:dyDescent="0.25">
      <c r="A1049" s="241" t="s">
        <v>663</v>
      </c>
      <c r="B1049" s="285" t="s">
        <v>632</v>
      </c>
      <c r="C1049" s="286">
        <v>12</v>
      </c>
      <c r="D1049" s="287"/>
      <c r="E1049" s="317">
        <v>31</v>
      </c>
      <c r="F1049" s="288"/>
      <c r="G1049" s="289"/>
      <c r="H1049" s="290">
        <f>H1050+H1054+H1056</f>
        <v>1321922</v>
      </c>
    </row>
    <row r="1050" spans="1:8" s="166" customFormat="1" ht="15.6" customHeight="1" x14ac:dyDescent="0.25">
      <c r="A1050" s="241" t="s">
        <v>663</v>
      </c>
      <c r="B1050" s="199" t="s">
        <v>632</v>
      </c>
      <c r="C1050" s="199">
        <v>12</v>
      </c>
      <c r="D1050" s="170"/>
      <c r="E1050" s="171">
        <v>311</v>
      </c>
      <c r="F1050" s="250"/>
      <c r="G1050" s="202"/>
      <c r="H1050" s="158">
        <f>H1052+H1051+H1053</f>
        <v>1109762</v>
      </c>
    </row>
    <row r="1051" spans="1:8" s="201" customFormat="1" ht="15" customHeight="1" x14ac:dyDescent="0.25">
      <c r="A1051" s="241" t="s">
        <v>663</v>
      </c>
      <c r="B1051" s="198" t="s">
        <v>632</v>
      </c>
      <c r="C1051" s="198">
        <v>12</v>
      </c>
      <c r="D1051" s="172" t="s">
        <v>25</v>
      </c>
      <c r="E1051" s="173">
        <v>3111</v>
      </c>
      <c r="F1051" s="248" t="s">
        <v>19</v>
      </c>
      <c r="G1051" s="191"/>
      <c r="H1051" s="234">
        <v>11762</v>
      </c>
    </row>
    <row r="1052" spans="1:8" s="166" customFormat="1" ht="15" customHeight="1" x14ac:dyDescent="0.25">
      <c r="A1052" s="241" t="s">
        <v>663</v>
      </c>
      <c r="B1052" s="198" t="s">
        <v>632</v>
      </c>
      <c r="C1052" s="198">
        <v>12</v>
      </c>
      <c r="D1052" s="172" t="s">
        <v>18</v>
      </c>
      <c r="E1052" s="173">
        <v>3111</v>
      </c>
      <c r="F1052" s="248" t="s">
        <v>19</v>
      </c>
      <c r="G1052" s="191"/>
      <c r="H1052" s="234">
        <v>1092000</v>
      </c>
    </row>
    <row r="1053" spans="1:8" s="166" customFormat="1" ht="15" customHeight="1" x14ac:dyDescent="0.25">
      <c r="A1053" s="241" t="s">
        <v>663</v>
      </c>
      <c r="B1053" s="198" t="s">
        <v>632</v>
      </c>
      <c r="C1053" s="198">
        <v>12</v>
      </c>
      <c r="D1053" s="172" t="s">
        <v>18</v>
      </c>
      <c r="E1053" s="173">
        <v>3113</v>
      </c>
      <c r="F1053" s="248" t="s">
        <v>20</v>
      </c>
      <c r="G1053" s="191"/>
      <c r="H1053" s="234">
        <v>6000</v>
      </c>
    </row>
    <row r="1054" spans="1:8" s="166" customFormat="1" ht="15.6" customHeight="1" x14ac:dyDescent="0.25">
      <c r="A1054" s="241" t="s">
        <v>663</v>
      </c>
      <c r="B1054" s="199" t="s">
        <v>632</v>
      </c>
      <c r="C1054" s="199">
        <v>12</v>
      </c>
      <c r="D1054" s="170"/>
      <c r="E1054" s="171">
        <v>312</v>
      </c>
      <c r="F1054" s="250"/>
      <c r="G1054" s="202"/>
      <c r="H1054" s="176">
        <f>H1055</f>
        <v>20400</v>
      </c>
    </row>
    <row r="1055" spans="1:8" s="166" customFormat="1" ht="15" customHeight="1" x14ac:dyDescent="0.25">
      <c r="A1055" s="241" t="s">
        <v>663</v>
      </c>
      <c r="B1055" s="198" t="s">
        <v>632</v>
      </c>
      <c r="C1055" s="198">
        <v>12</v>
      </c>
      <c r="D1055" s="172" t="s">
        <v>18</v>
      </c>
      <c r="E1055" s="173">
        <v>3121</v>
      </c>
      <c r="F1055" s="245" t="s">
        <v>138</v>
      </c>
      <c r="G1055" s="164"/>
      <c r="H1055" s="234">
        <v>20400</v>
      </c>
    </row>
    <row r="1056" spans="1:8" s="166" customFormat="1" ht="15.6" customHeight="1" x14ac:dyDescent="0.25">
      <c r="A1056" s="241" t="s">
        <v>663</v>
      </c>
      <c r="B1056" s="199" t="s">
        <v>632</v>
      </c>
      <c r="C1056" s="199">
        <v>12</v>
      </c>
      <c r="D1056" s="170"/>
      <c r="E1056" s="171">
        <v>313</v>
      </c>
      <c r="F1056" s="250"/>
      <c r="G1056" s="202"/>
      <c r="H1056" s="158">
        <f>H1058+H1057+H1060+H1059</f>
        <v>191760</v>
      </c>
    </row>
    <row r="1057" spans="1:8" s="201" customFormat="1" ht="15" customHeight="1" x14ac:dyDescent="0.25">
      <c r="A1057" s="241" t="s">
        <v>663</v>
      </c>
      <c r="B1057" s="198" t="s">
        <v>632</v>
      </c>
      <c r="C1057" s="198">
        <v>12</v>
      </c>
      <c r="D1057" s="172" t="s">
        <v>25</v>
      </c>
      <c r="E1057" s="173">
        <v>3132</v>
      </c>
      <c r="F1057" s="248" t="s">
        <v>280</v>
      </c>
      <c r="G1057" s="191"/>
      <c r="H1057" s="234">
        <v>1932</v>
      </c>
    </row>
    <row r="1058" spans="1:8" s="166" customFormat="1" ht="15" customHeight="1" x14ac:dyDescent="0.25">
      <c r="A1058" s="241" t="s">
        <v>663</v>
      </c>
      <c r="B1058" s="198" t="s">
        <v>632</v>
      </c>
      <c r="C1058" s="198">
        <v>12</v>
      </c>
      <c r="D1058" s="172" t="s">
        <v>18</v>
      </c>
      <c r="E1058" s="173">
        <v>3132</v>
      </c>
      <c r="F1058" s="248" t="s">
        <v>280</v>
      </c>
      <c r="G1058" s="191"/>
      <c r="H1058" s="234">
        <v>170400</v>
      </c>
    </row>
    <row r="1059" spans="1:8" s="201" customFormat="1" ht="30" customHeight="1" x14ac:dyDescent="0.25">
      <c r="A1059" s="241" t="s">
        <v>663</v>
      </c>
      <c r="B1059" s="198" t="s">
        <v>632</v>
      </c>
      <c r="C1059" s="198">
        <v>12</v>
      </c>
      <c r="D1059" s="172" t="s">
        <v>25</v>
      </c>
      <c r="E1059" s="173">
        <v>3133</v>
      </c>
      <c r="F1059" s="248" t="s">
        <v>258</v>
      </c>
      <c r="G1059" s="191"/>
      <c r="H1059" s="234">
        <v>228</v>
      </c>
    </row>
    <row r="1060" spans="1:8" s="166" customFormat="1" ht="30" customHeight="1" x14ac:dyDescent="0.25">
      <c r="A1060" s="241" t="s">
        <v>663</v>
      </c>
      <c r="B1060" s="198" t="s">
        <v>632</v>
      </c>
      <c r="C1060" s="198">
        <v>12</v>
      </c>
      <c r="D1060" s="172" t="s">
        <v>18</v>
      </c>
      <c r="E1060" s="173">
        <v>3133</v>
      </c>
      <c r="F1060" s="248" t="s">
        <v>258</v>
      </c>
      <c r="G1060" s="191"/>
      <c r="H1060" s="234">
        <v>19200</v>
      </c>
    </row>
    <row r="1061" spans="1:8" s="166" customFormat="1" x14ac:dyDescent="0.25">
      <c r="A1061" s="241" t="s">
        <v>663</v>
      </c>
      <c r="B1061" s="285" t="s">
        <v>632</v>
      </c>
      <c r="C1061" s="286">
        <v>12</v>
      </c>
      <c r="D1061" s="287"/>
      <c r="E1061" s="317">
        <v>32</v>
      </c>
      <c r="F1061" s="288"/>
      <c r="G1061" s="289"/>
      <c r="H1061" s="290">
        <f>H1062+H1067+H1070+H1081</f>
        <v>3549183</v>
      </c>
    </row>
    <row r="1062" spans="1:8" s="166" customFormat="1" ht="15.6" customHeight="1" x14ac:dyDescent="0.25">
      <c r="A1062" s="241" t="s">
        <v>663</v>
      </c>
      <c r="B1062" s="199" t="s">
        <v>632</v>
      </c>
      <c r="C1062" s="199">
        <v>12</v>
      </c>
      <c r="D1062" s="170"/>
      <c r="E1062" s="171">
        <v>321</v>
      </c>
      <c r="F1062" s="250"/>
      <c r="G1062" s="202"/>
      <c r="H1062" s="158">
        <f t="shared" ref="H1062" si="411">H1063+H1065+H1066+H1064</f>
        <v>142230</v>
      </c>
    </row>
    <row r="1063" spans="1:8" s="166" customFormat="1" ht="15" customHeight="1" x14ac:dyDescent="0.25">
      <c r="A1063" s="241" t="s">
        <v>663</v>
      </c>
      <c r="B1063" s="198" t="s">
        <v>632</v>
      </c>
      <c r="C1063" s="198">
        <v>12</v>
      </c>
      <c r="D1063" s="172" t="s">
        <v>18</v>
      </c>
      <c r="E1063" s="173">
        <v>3211</v>
      </c>
      <c r="F1063" s="248" t="s">
        <v>110</v>
      </c>
      <c r="G1063" s="191"/>
      <c r="H1063" s="234">
        <v>60000</v>
      </c>
    </row>
    <row r="1064" spans="1:8" s="166" customFormat="1" ht="15" customHeight="1" x14ac:dyDescent="0.25">
      <c r="A1064" s="241" t="s">
        <v>663</v>
      </c>
      <c r="B1064" s="198" t="s">
        <v>632</v>
      </c>
      <c r="C1064" s="198">
        <v>12</v>
      </c>
      <c r="D1064" s="172" t="s">
        <v>25</v>
      </c>
      <c r="E1064" s="173">
        <v>3212</v>
      </c>
      <c r="F1064" s="248" t="s">
        <v>111</v>
      </c>
      <c r="G1064" s="191"/>
      <c r="H1064" s="234">
        <v>230</v>
      </c>
    </row>
    <row r="1065" spans="1:8" s="166" customFormat="1" ht="30" customHeight="1" x14ac:dyDescent="0.25">
      <c r="A1065" s="241" t="s">
        <v>663</v>
      </c>
      <c r="B1065" s="198" t="s">
        <v>632</v>
      </c>
      <c r="C1065" s="198">
        <v>12</v>
      </c>
      <c r="D1065" s="172" t="s">
        <v>18</v>
      </c>
      <c r="E1065" s="173">
        <v>3212</v>
      </c>
      <c r="F1065" s="248" t="s">
        <v>111</v>
      </c>
      <c r="G1065" s="191"/>
      <c r="H1065" s="234">
        <v>32000</v>
      </c>
    </row>
    <row r="1066" spans="1:8" s="166" customFormat="1" ht="15" customHeight="1" x14ac:dyDescent="0.25">
      <c r="A1066" s="241" t="s">
        <v>663</v>
      </c>
      <c r="B1066" s="198" t="s">
        <v>632</v>
      </c>
      <c r="C1066" s="198">
        <v>12</v>
      </c>
      <c r="D1066" s="172" t="s">
        <v>18</v>
      </c>
      <c r="E1066" s="173">
        <v>3213</v>
      </c>
      <c r="F1066" s="248" t="s">
        <v>112</v>
      </c>
      <c r="G1066" s="191"/>
      <c r="H1066" s="234">
        <v>50000</v>
      </c>
    </row>
    <row r="1067" spans="1:8" s="166" customFormat="1" ht="15.6" customHeight="1" x14ac:dyDescent="0.25">
      <c r="A1067" s="241" t="s">
        <v>663</v>
      </c>
      <c r="B1067" s="199" t="s">
        <v>632</v>
      </c>
      <c r="C1067" s="199">
        <v>12</v>
      </c>
      <c r="D1067" s="170"/>
      <c r="E1067" s="171">
        <v>322</v>
      </c>
      <c r="F1067" s="250"/>
      <c r="G1067" s="202"/>
      <c r="H1067" s="158">
        <f t="shared" ref="H1067" si="412">H1068+H1069</f>
        <v>31000</v>
      </c>
    </row>
    <row r="1068" spans="1:8" s="166" customFormat="1" ht="15" customHeight="1" x14ac:dyDescent="0.25">
      <c r="A1068" s="241" t="s">
        <v>663</v>
      </c>
      <c r="B1068" s="198" t="s">
        <v>632</v>
      </c>
      <c r="C1068" s="198">
        <v>12</v>
      </c>
      <c r="D1068" s="172" t="s">
        <v>18</v>
      </c>
      <c r="E1068" s="173">
        <v>3221</v>
      </c>
      <c r="F1068" s="248" t="s">
        <v>146</v>
      </c>
      <c r="G1068" s="191"/>
      <c r="H1068" s="234">
        <v>8000</v>
      </c>
    </row>
    <row r="1069" spans="1:8" s="166" customFormat="1" ht="15" customHeight="1" x14ac:dyDescent="0.25">
      <c r="A1069" s="241" t="s">
        <v>663</v>
      </c>
      <c r="B1069" s="198" t="s">
        <v>632</v>
      </c>
      <c r="C1069" s="198">
        <v>12</v>
      </c>
      <c r="D1069" s="172" t="s">
        <v>18</v>
      </c>
      <c r="E1069" s="173">
        <v>3223</v>
      </c>
      <c r="F1069" s="248" t="s">
        <v>115</v>
      </c>
      <c r="G1069" s="191"/>
      <c r="H1069" s="234">
        <v>23000</v>
      </c>
    </row>
    <row r="1070" spans="1:8" s="166" customFormat="1" ht="15.6" customHeight="1" x14ac:dyDescent="0.25">
      <c r="A1070" s="241" t="s">
        <v>663</v>
      </c>
      <c r="B1070" s="199" t="s">
        <v>632</v>
      </c>
      <c r="C1070" s="199">
        <v>12</v>
      </c>
      <c r="D1070" s="170"/>
      <c r="E1070" s="171">
        <v>323</v>
      </c>
      <c r="F1070" s="250"/>
      <c r="G1070" s="202"/>
      <c r="H1070" s="158">
        <f>SUM(H1071:H1080)</f>
        <v>3266828</v>
      </c>
    </row>
    <row r="1071" spans="1:8" s="166" customFormat="1" ht="15" customHeight="1" x14ac:dyDescent="0.25">
      <c r="A1071" s="241" t="s">
        <v>663</v>
      </c>
      <c r="B1071" s="198" t="s">
        <v>632</v>
      </c>
      <c r="C1071" s="198">
        <v>12</v>
      </c>
      <c r="D1071" s="172" t="s">
        <v>18</v>
      </c>
      <c r="E1071" s="173">
        <v>3231</v>
      </c>
      <c r="F1071" s="248" t="s">
        <v>117</v>
      </c>
      <c r="G1071" s="191"/>
      <c r="H1071" s="234">
        <v>20000</v>
      </c>
    </row>
    <row r="1072" spans="1:8" s="166" customFormat="1" ht="15" customHeight="1" x14ac:dyDescent="0.25">
      <c r="A1072" s="241" t="s">
        <v>663</v>
      </c>
      <c r="B1072" s="198" t="s">
        <v>632</v>
      </c>
      <c r="C1072" s="198">
        <v>12</v>
      </c>
      <c r="D1072" s="172" t="s">
        <v>18</v>
      </c>
      <c r="E1072" s="173">
        <v>3232</v>
      </c>
      <c r="F1072" s="248" t="s">
        <v>118</v>
      </c>
      <c r="G1072" s="191"/>
      <c r="H1072" s="234">
        <v>59300</v>
      </c>
    </row>
    <row r="1073" spans="1:8" s="166" customFormat="1" ht="15" customHeight="1" x14ac:dyDescent="0.25">
      <c r="A1073" s="241" t="s">
        <v>663</v>
      </c>
      <c r="B1073" s="198" t="s">
        <v>632</v>
      </c>
      <c r="C1073" s="198">
        <v>12</v>
      </c>
      <c r="D1073" s="172" t="s">
        <v>25</v>
      </c>
      <c r="E1073" s="173">
        <v>3233</v>
      </c>
      <c r="F1073" s="248" t="s">
        <v>119</v>
      </c>
      <c r="G1073" s="191"/>
      <c r="H1073" s="234">
        <v>278</v>
      </c>
    </row>
    <row r="1074" spans="1:8" s="166" customFormat="1" ht="15" customHeight="1" x14ac:dyDescent="0.25">
      <c r="A1074" s="241" t="s">
        <v>663</v>
      </c>
      <c r="B1074" s="198" t="s">
        <v>632</v>
      </c>
      <c r="C1074" s="198">
        <v>12</v>
      </c>
      <c r="D1074" s="172" t="s">
        <v>18</v>
      </c>
      <c r="E1074" s="173">
        <v>3233</v>
      </c>
      <c r="F1074" s="248" t="s">
        <v>119</v>
      </c>
      <c r="G1074" s="191"/>
      <c r="H1074" s="234">
        <v>316000</v>
      </c>
    </row>
    <row r="1075" spans="1:8" s="166" customFormat="1" ht="15" customHeight="1" x14ac:dyDescent="0.25">
      <c r="A1075" s="241" t="s">
        <v>663</v>
      </c>
      <c r="B1075" s="198" t="s">
        <v>632</v>
      </c>
      <c r="C1075" s="198">
        <v>12</v>
      </c>
      <c r="D1075" s="172" t="s">
        <v>18</v>
      </c>
      <c r="E1075" s="173">
        <v>3234</v>
      </c>
      <c r="F1075" s="248" t="s">
        <v>120</v>
      </c>
      <c r="G1075" s="191"/>
      <c r="H1075" s="234">
        <v>6000</v>
      </c>
    </row>
    <row r="1076" spans="1:8" s="166" customFormat="1" ht="15" customHeight="1" x14ac:dyDescent="0.25">
      <c r="A1076" s="241" t="s">
        <v>663</v>
      </c>
      <c r="B1076" s="198" t="s">
        <v>632</v>
      </c>
      <c r="C1076" s="198">
        <v>12</v>
      </c>
      <c r="D1076" s="172" t="s">
        <v>18</v>
      </c>
      <c r="E1076" s="173">
        <v>3235</v>
      </c>
      <c r="F1076" s="248" t="s">
        <v>42</v>
      </c>
      <c r="G1076" s="191"/>
      <c r="H1076" s="234">
        <v>9000</v>
      </c>
    </row>
    <row r="1077" spans="1:8" s="201" customFormat="1" ht="15" customHeight="1" x14ac:dyDescent="0.25">
      <c r="A1077" s="241" t="s">
        <v>663</v>
      </c>
      <c r="B1077" s="198" t="s">
        <v>632</v>
      </c>
      <c r="C1077" s="198">
        <v>12</v>
      </c>
      <c r="D1077" s="172" t="s">
        <v>25</v>
      </c>
      <c r="E1077" s="173">
        <v>3237</v>
      </c>
      <c r="F1077" s="248" t="s">
        <v>36</v>
      </c>
      <c r="G1077" s="191"/>
      <c r="H1077" s="234">
        <v>41250</v>
      </c>
    </row>
    <row r="1078" spans="1:8" s="166" customFormat="1" ht="15" customHeight="1" x14ac:dyDescent="0.25">
      <c r="A1078" s="241" t="s">
        <v>663</v>
      </c>
      <c r="B1078" s="198" t="s">
        <v>632</v>
      </c>
      <c r="C1078" s="198">
        <v>12</v>
      </c>
      <c r="D1078" s="172" t="s">
        <v>18</v>
      </c>
      <c r="E1078" s="173">
        <v>3237</v>
      </c>
      <c r="F1078" s="248" t="s">
        <v>36</v>
      </c>
      <c r="G1078" s="191"/>
      <c r="H1078" s="234">
        <v>2800000</v>
      </c>
    </row>
    <row r="1079" spans="1:8" s="166" customFormat="1" ht="15" customHeight="1" x14ac:dyDescent="0.25">
      <c r="A1079" s="241" t="s">
        <v>663</v>
      </c>
      <c r="B1079" s="198" t="s">
        <v>632</v>
      </c>
      <c r="C1079" s="198">
        <v>12</v>
      </c>
      <c r="D1079" s="172" t="s">
        <v>18</v>
      </c>
      <c r="E1079" s="173">
        <v>3238</v>
      </c>
      <c r="F1079" s="248" t="s">
        <v>122</v>
      </c>
      <c r="G1079" s="191"/>
      <c r="H1079" s="234">
        <v>6000</v>
      </c>
    </row>
    <row r="1080" spans="1:8" s="166" customFormat="1" ht="15" customHeight="1" x14ac:dyDescent="0.25">
      <c r="A1080" s="241" t="s">
        <v>663</v>
      </c>
      <c r="B1080" s="198" t="s">
        <v>632</v>
      </c>
      <c r="C1080" s="198">
        <v>12</v>
      </c>
      <c r="D1080" s="172" t="s">
        <v>18</v>
      </c>
      <c r="E1080" s="173">
        <v>3239</v>
      </c>
      <c r="F1080" s="248" t="s">
        <v>41</v>
      </c>
      <c r="G1080" s="191"/>
      <c r="H1080" s="234">
        <v>9000</v>
      </c>
    </row>
    <row r="1081" spans="1:8" s="166" customFormat="1" ht="15.6" customHeight="1" x14ac:dyDescent="0.25">
      <c r="A1081" s="241" t="s">
        <v>663</v>
      </c>
      <c r="B1081" s="199" t="s">
        <v>632</v>
      </c>
      <c r="C1081" s="199">
        <v>12</v>
      </c>
      <c r="D1081" s="170"/>
      <c r="E1081" s="171">
        <v>329</v>
      </c>
      <c r="F1081" s="250"/>
      <c r="G1081" s="202"/>
      <c r="H1081" s="158">
        <f>H1083+H1082</f>
        <v>109125</v>
      </c>
    </row>
    <row r="1082" spans="1:8" s="319" customFormat="1" ht="15" customHeight="1" x14ac:dyDescent="0.25">
      <c r="A1082" s="241" t="s">
        <v>663</v>
      </c>
      <c r="B1082" s="277" t="s">
        <v>632</v>
      </c>
      <c r="C1082" s="277">
        <v>12</v>
      </c>
      <c r="D1082" s="267" t="s">
        <v>25</v>
      </c>
      <c r="E1082" s="268">
        <v>3293</v>
      </c>
      <c r="F1082" s="252" t="s">
        <v>124</v>
      </c>
      <c r="G1082" s="214"/>
      <c r="H1082" s="234">
        <v>1125</v>
      </c>
    </row>
    <row r="1083" spans="1:8" s="235" customFormat="1" ht="15" customHeight="1" x14ac:dyDescent="0.25">
      <c r="A1083" s="241" t="s">
        <v>663</v>
      </c>
      <c r="B1083" s="277" t="s">
        <v>632</v>
      </c>
      <c r="C1083" s="277">
        <v>12</v>
      </c>
      <c r="D1083" s="267" t="s">
        <v>18</v>
      </c>
      <c r="E1083" s="268">
        <v>3293</v>
      </c>
      <c r="F1083" s="252" t="s">
        <v>124</v>
      </c>
      <c r="G1083" s="214"/>
      <c r="H1083" s="234">
        <v>108000</v>
      </c>
    </row>
    <row r="1084" spans="1:8" s="235" customFormat="1" x14ac:dyDescent="0.25">
      <c r="A1084" s="241" t="s">
        <v>663</v>
      </c>
      <c r="B1084" s="285" t="s">
        <v>632</v>
      </c>
      <c r="C1084" s="286">
        <v>12</v>
      </c>
      <c r="D1084" s="287"/>
      <c r="E1084" s="317">
        <v>35</v>
      </c>
      <c r="F1084" s="288"/>
      <c r="G1084" s="289"/>
      <c r="H1084" s="290">
        <f t="shared" ref="H1084" si="413">H1085</f>
        <v>4347905</v>
      </c>
    </row>
    <row r="1085" spans="1:8" s="167" customFormat="1" ht="15.6" customHeight="1" x14ac:dyDescent="0.25">
      <c r="A1085" s="241" t="s">
        <v>663</v>
      </c>
      <c r="B1085" s="259" t="s">
        <v>632</v>
      </c>
      <c r="C1085" s="259">
        <v>12</v>
      </c>
      <c r="D1085" s="280"/>
      <c r="E1085" s="261">
        <v>351</v>
      </c>
      <c r="F1085" s="262"/>
      <c r="G1085" s="157"/>
      <c r="H1085" s="158">
        <f t="shared" ref="H1085" si="414">SUM(H1086:H1088)</f>
        <v>4347905</v>
      </c>
    </row>
    <row r="1086" spans="1:8" s="167" customFormat="1" ht="39.6" customHeight="1" x14ac:dyDescent="0.25">
      <c r="A1086" s="241" t="s">
        <v>663</v>
      </c>
      <c r="B1086" s="229" t="s">
        <v>632</v>
      </c>
      <c r="C1086" s="229">
        <v>12</v>
      </c>
      <c r="D1086" s="230" t="s">
        <v>24</v>
      </c>
      <c r="E1086" s="231">
        <v>3512</v>
      </c>
      <c r="F1086" s="249" t="s">
        <v>140</v>
      </c>
      <c r="G1086" s="157"/>
      <c r="H1086" s="233">
        <v>10000</v>
      </c>
    </row>
    <row r="1087" spans="1:8" s="166" customFormat="1" ht="30.6" customHeight="1" x14ac:dyDescent="0.25">
      <c r="A1087" s="241" t="s">
        <v>663</v>
      </c>
      <c r="B1087" s="229" t="s">
        <v>632</v>
      </c>
      <c r="C1087" s="229">
        <v>12</v>
      </c>
      <c r="D1087" s="230" t="s">
        <v>27</v>
      </c>
      <c r="E1087" s="231">
        <v>3512</v>
      </c>
      <c r="F1087" s="249" t="s">
        <v>140</v>
      </c>
      <c r="G1087" s="164"/>
      <c r="H1087" s="234">
        <v>872330</v>
      </c>
    </row>
    <row r="1088" spans="1:8" s="166" customFormat="1" ht="37.200000000000003" customHeight="1" x14ac:dyDescent="0.25">
      <c r="A1088" s="241" t="s">
        <v>663</v>
      </c>
      <c r="B1088" s="229" t="s">
        <v>632</v>
      </c>
      <c r="C1088" s="229">
        <v>12</v>
      </c>
      <c r="D1088" s="230" t="s">
        <v>23</v>
      </c>
      <c r="E1088" s="231">
        <v>3512</v>
      </c>
      <c r="F1088" s="249" t="s">
        <v>140</v>
      </c>
      <c r="G1088" s="164"/>
      <c r="H1088" s="234">
        <v>3465575</v>
      </c>
    </row>
    <row r="1089" spans="1:8" s="166" customFormat="1" x14ac:dyDescent="0.25">
      <c r="A1089" s="241" t="s">
        <v>663</v>
      </c>
      <c r="B1089" s="285" t="s">
        <v>632</v>
      </c>
      <c r="C1089" s="286">
        <v>12</v>
      </c>
      <c r="D1089" s="287"/>
      <c r="E1089" s="317">
        <v>36</v>
      </c>
      <c r="F1089" s="288"/>
      <c r="G1089" s="289"/>
      <c r="H1089" s="290">
        <f t="shared" ref="H1089" si="415">H1090</f>
        <v>150554473</v>
      </c>
    </row>
    <row r="1090" spans="1:8" s="235" customFormat="1" ht="15.6" customHeight="1" x14ac:dyDescent="0.25">
      <c r="A1090" s="241" t="s">
        <v>663</v>
      </c>
      <c r="B1090" s="275" t="s">
        <v>632</v>
      </c>
      <c r="C1090" s="275">
        <v>12</v>
      </c>
      <c r="D1090" s="278"/>
      <c r="E1090" s="279">
        <v>363</v>
      </c>
      <c r="F1090" s="251"/>
      <c r="G1090" s="211"/>
      <c r="H1090" s="271">
        <f t="shared" ref="H1090" si="416">H1091+H1092</f>
        <v>150554473</v>
      </c>
    </row>
    <row r="1091" spans="1:8" s="235" customFormat="1" ht="15" customHeight="1" x14ac:dyDescent="0.25">
      <c r="A1091" s="241" t="s">
        <v>663</v>
      </c>
      <c r="B1091" s="266" t="s">
        <v>632</v>
      </c>
      <c r="C1091" s="266">
        <v>12</v>
      </c>
      <c r="D1091" s="267" t="s">
        <v>24</v>
      </c>
      <c r="E1091" s="268">
        <v>3631</v>
      </c>
      <c r="F1091" s="252" t="s">
        <v>233</v>
      </c>
      <c r="G1091" s="214"/>
      <c r="H1091" s="234">
        <v>1604483</v>
      </c>
    </row>
    <row r="1092" spans="1:8" s="235" customFormat="1" ht="15" customHeight="1" x14ac:dyDescent="0.25">
      <c r="A1092" s="241" t="s">
        <v>663</v>
      </c>
      <c r="B1092" s="266" t="s">
        <v>632</v>
      </c>
      <c r="C1092" s="266">
        <v>12</v>
      </c>
      <c r="D1092" s="267" t="s">
        <v>24</v>
      </c>
      <c r="E1092" s="268">
        <v>3632</v>
      </c>
      <c r="F1092" s="252" t="s">
        <v>244</v>
      </c>
      <c r="G1092" s="214"/>
      <c r="H1092" s="234">
        <v>148949990</v>
      </c>
    </row>
    <row r="1093" spans="1:8" s="235" customFormat="1" x14ac:dyDescent="0.25">
      <c r="A1093" s="241" t="s">
        <v>663</v>
      </c>
      <c r="B1093" s="285" t="s">
        <v>632</v>
      </c>
      <c r="C1093" s="286">
        <v>12</v>
      </c>
      <c r="D1093" s="287"/>
      <c r="E1093" s="317">
        <v>37</v>
      </c>
      <c r="F1093" s="288"/>
      <c r="G1093" s="289"/>
      <c r="H1093" s="290">
        <f t="shared" ref="H1093:H1097" si="417">H1094</f>
        <v>21000</v>
      </c>
    </row>
    <row r="1094" spans="1:8" s="167" customFormat="1" ht="15.6" customHeight="1" x14ac:dyDescent="0.25">
      <c r="A1094" s="241" t="s">
        <v>663</v>
      </c>
      <c r="B1094" s="259" t="s">
        <v>632</v>
      </c>
      <c r="C1094" s="259">
        <v>12</v>
      </c>
      <c r="D1094" s="280"/>
      <c r="E1094" s="261">
        <v>372</v>
      </c>
      <c r="F1094" s="262"/>
      <c r="G1094" s="263"/>
      <c r="H1094" s="271">
        <f t="shared" si="417"/>
        <v>21000</v>
      </c>
    </row>
    <row r="1095" spans="1:8" s="166" customFormat="1" ht="15" customHeight="1" x14ac:dyDescent="0.25">
      <c r="A1095" s="241" t="s">
        <v>663</v>
      </c>
      <c r="B1095" s="229" t="s">
        <v>632</v>
      </c>
      <c r="C1095" s="229">
        <v>12</v>
      </c>
      <c r="D1095" s="230" t="s">
        <v>18</v>
      </c>
      <c r="E1095" s="231">
        <v>3721</v>
      </c>
      <c r="F1095" s="249" t="s">
        <v>149</v>
      </c>
      <c r="G1095" s="232"/>
      <c r="H1095" s="234">
        <v>21000</v>
      </c>
    </row>
    <row r="1096" spans="1:8" s="166" customFormat="1" x14ac:dyDescent="0.25">
      <c r="A1096" s="241" t="s">
        <v>663</v>
      </c>
      <c r="B1096" s="285" t="s">
        <v>632</v>
      </c>
      <c r="C1096" s="286">
        <v>12</v>
      </c>
      <c r="D1096" s="287"/>
      <c r="E1096" s="317">
        <v>38</v>
      </c>
      <c r="F1096" s="288"/>
      <c r="G1096" s="289"/>
      <c r="H1096" s="290">
        <f t="shared" ref="H1096" si="418">H1097+H1099+H1101</f>
        <v>125106149</v>
      </c>
    </row>
    <row r="1097" spans="1:8" s="167" customFormat="1" ht="15.6" customHeight="1" x14ac:dyDescent="0.25">
      <c r="A1097" s="241" t="s">
        <v>663</v>
      </c>
      <c r="B1097" s="259" t="s">
        <v>632</v>
      </c>
      <c r="C1097" s="259">
        <v>12</v>
      </c>
      <c r="D1097" s="280"/>
      <c r="E1097" s="261">
        <v>381</v>
      </c>
      <c r="F1097" s="262"/>
      <c r="G1097" s="263"/>
      <c r="H1097" s="271">
        <f t="shared" si="417"/>
        <v>35000</v>
      </c>
    </row>
    <row r="1098" spans="1:8" s="166" customFormat="1" ht="15" customHeight="1" x14ac:dyDescent="0.25">
      <c r="A1098" s="241" t="s">
        <v>663</v>
      </c>
      <c r="B1098" s="229" t="s">
        <v>632</v>
      </c>
      <c r="C1098" s="229">
        <v>12</v>
      </c>
      <c r="D1098" s="230" t="s">
        <v>25</v>
      </c>
      <c r="E1098" s="231">
        <v>3811</v>
      </c>
      <c r="F1098" s="249" t="s">
        <v>141</v>
      </c>
      <c r="G1098" s="232"/>
      <c r="H1098" s="234">
        <v>35000</v>
      </c>
    </row>
    <row r="1099" spans="1:8" s="167" customFormat="1" ht="15.6" customHeight="1" x14ac:dyDescent="0.25">
      <c r="A1099" s="241" t="s">
        <v>663</v>
      </c>
      <c r="B1099" s="259" t="s">
        <v>632</v>
      </c>
      <c r="C1099" s="259">
        <v>12</v>
      </c>
      <c r="D1099" s="280"/>
      <c r="E1099" s="261">
        <v>382</v>
      </c>
      <c r="F1099" s="262"/>
      <c r="G1099" s="263"/>
      <c r="H1099" s="271">
        <f t="shared" ref="H1099" si="419">SUM(H1100:H1100)</f>
        <v>6816300</v>
      </c>
    </row>
    <row r="1100" spans="1:8" s="166" customFormat="1" ht="30" customHeight="1" x14ac:dyDescent="0.25">
      <c r="A1100" s="241" t="s">
        <v>663</v>
      </c>
      <c r="B1100" s="229" t="s">
        <v>632</v>
      </c>
      <c r="C1100" s="229">
        <v>12</v>
      </c>
      <c r="D1100" s="230" t="s">
        <v>25</v>
      </c>
      <c r="E1100" s="231">
        <v>3821</v>
      </c>
      <c r="F1100" s="249" t="s">
        <v>38</v>
      </c>
      <c r="G1100" s="232"/>
      <c r="H1100" s="234">
        <v>6816300</v>
      </c>
    </row>
    <row r="1101" spans="1:8" s="167" customFormat="1" ht="15.6" customHeight="1" x14ac:dyDescent="0.25">
      <c r="A1101" s="241" t="s">
        <v>663</v>
      </c>
      <c r="B1101" s="259" t="s">
        <v>632</v>
      </c>
      <c r="C1101" s="259">
        <v>12</v>
      </c>
      <c r="D1101" s="280"/>
      <c r="E1101" s="261">
        <v>386</v>
      </c>
      <c r="F1101" s="262"/>
      <c r="G1101" s="263"/>
      <c r="H1101" s="271">
        <f t="shared" ref="H1101" si="420">SUM(H1102:H1104)</f>
        <v>118254849</v>
      </c>
    </row>
    <row r="1102" spans="1:8" s="166" customFormat="1" ht="45" x14ac:dyDescent="0.25">
      <c r="A1102" s="241" t="s">
        <v>663</v>
      </c>
      <c r="B1102" s="229" t="s">
        <v>632</v>
      </c>
      <c r="C1102" s="229">
        <v>12</v>
      </c>
      <c r="D1102" s="230" t="s">
        <v>24</v>
      </c>
      <c r="E1102" s="231">
        <v>3861</v>
      </c>
      <c r="F1102" s="249" t="s">
        <v>282</v>
      </c>
      <c r="G1102" s="232"/>
      <c r="H1102" s="233">
        <v>7800000</v>
      </c>
    </row>
    <row r="1103" spans="1:8" s="166" customFormat="1" ht="45" customHeight="1" x14ac:dyDescent="0.25">
      <c r="A1103" s="241" t="s">
        <v>663</v>
      </c>
      <c r="B1103" s="229" t="s">
        <v>632</v>
      </c>
      <c r="C1103" s="229">
        <v>12</v>
      </c>
      <c r="D1103" s="230" t="s">
        <v>27</v>
      </c>
      <c r="E1103" s="231">
        <v>3861</v>
      </c>
      <c r="F1103" s="249" t="s">
        <v>282</v>
      </c>
      <c r="G1103" s="232"/>
      <c r="H1103" s="234">
        <v>79264670</v>
      </c>
    </row>
    <row r="1104" spans="1:8" s="166" customFormat="1" ht="45" customHeight="1" x14ac:dyDescent="0.25">
      <c r="A1104" s="241" t="s">
        <v>663</v>
      </c>
      <c r="B1104" s="161" t="s">
        <v>632</v>
      </c>
      <c r="C1104" s="161">
        <v>12</v>
      </c>
      <c r="D1104" s="162" t="s">
        <v>23</v>
      </c>
      <c r="E1104" s="163">
        <v>3861</v>
      </c>
      <c r="F1104" s="245" t="s">
        <v>282</v>
      </c>
      <c r="G1104" s="164"/>
      <c r="H1104" s="234">
        <v>31190179</v>
      </c>
    </row>
    <row r="1105" spans="1:8" s="166" customFormat="1" x14ac:dyDescent="0.25">
      <c r="A1105" s="241" t="s">
        <v>663</v>
      </c>
      <c r="B1105" s="285" t="s">
        <v>632</v>
      </c>
      <c r="C1105" s="286">
        <v>12</v>
      </c>
      <c r="D1105" s="287"/>
      <c r="E1105" s="317">
        <v>41</v>
      </c>
      <c r="F1105" s="288"/>
      <c r="G1105" s="289"/>
      <c r="H1105" s="290">
        <f t="shared" ref="H1105" si="421">H1106</f>
        <v>1050563</v>
      </c>
    </row>
    <row r="1106" spans="1:8" s="166" customFormat="1" ht="15.6" customHeight="1" x14ac:dyDescent="0.25">
      <c r="A1106" s="241" t="s">
        <v>663</v>
      </c>
      <c r="B1106" s="199" t="s">
        <v>632</v>
      </c>
      <c r="C1106" s="199">
        <v>12</v>
      </c>
      <c r="D1106" s="170"/>
      <c r="E1106" s="171">
        <v>412</v>
      </c>
      <c r="F1106" s="250"/>
      <c r="G1106" s="202"/>
      <c r="H1106" s="176">
        <f>H1107+H1108</f>
        <v>1050563</v>
      </c>
    </row>
    <row r="1107" spans="1:8" s="166" customFormat="1" ht="15" customHeight="1" x14ac:dyDescent="0.25">
      <c r="A1107" s="241" t="s">
        <v>663</v>
      </c>
      <c r="B1107" s="198" t="s">
        <v>632</v>
      </c>
      <c r="C1107" s="198">
        <v>12</v>
      </c>
      <c r="D1107" s="172" t="s">
        <v>18</v>
      </c>
      <c r="E1107" s="173">
        <v>4123</v>
      </c>
      <c r="F1107" s="248" t="s">
        <v>133</v>
      </c>
      <c r="G1107" s="191"/>
      <c r="H1107" s="234">
        <v>6563</v>
      </c>
    </row>
    <row r="1108" spans="1:8" s="201" customFormat="1" ht="15" customHeight="1" x14ac:dyDescent="0.25">
      <c r="A1108" s="241" t="s">
        <v>663</v>
      </c>
      <c r="B1108" s="198" t="s">
        <v>632</v>
      </c>
      <c r="C1108" s="198">
        <v>12</v>
      </c>
      <c r="D1108" s="172" t="s">
        <v>25</v>
      </c>
      <c r="E1108" s="173">
        <v>4126</v>
      </c>
      <c r="F1108" s="248" t="s">
        <v>4</v>
      </c>
      <c r="G1108" s="191"/>
      <c r="H1108" s="234">
        <v>1044000</v>
      </c>
    </row>
    <row r="1109" spans="1:8" s="166" customFormat="1" x14ac:dyDescent="0.25">
      <c r="A1109" s="241" t="s">
        <v>663</v>
      </c>
      <c r="B1109" s="285" t="s">
        <v>632</v>
      </c>
      <c r="C1109" s="286">
        <v>12</v>
      </c>
      <c r="D1109" s="287"/>
      <c r="E1109" s="317">
        <v>42</v>
      </c>
      <c r="F1109" s="288"/>
      <c r="G1109" s="289"/>
      <c r="H1109" s="290">
        <f t="shared" ref="H1109" si="422">H1110+H1115</f>
        <v>57000</v>
      </c>
    </row>
    <row r="1110" spans="1:8" s="166" customFormat="1" ht="15.6" customHeight="1" x14ac:dyDescent="0.25">
      <c r="A1110" s="241" t="s">
        <v>663</v>
      </c>
      <c r="B1110" s="199" t="s">
        <v>632</v>
      </c>
      <c r="C1110" s="199">
        <v>12</v>
      </c>
      <c r="D1110" s="170"/>
      <c r="E1110" s="171">
        <v>422</v>
      </c>
      <c r="F1110" s="250"/>
      <c r="G1110" s="202"/>
      <c r="H1110" s="176">
        <f t="shared" ref="H1110" si="423">SUM(H1111:H1114)</f>
        <v>27000</v>
      </c>
    </row>
    <row r="1111" spans="1:8" s="166" customFormat="1" ht="15" customHeight="1" x14ac:dyDescent="0.25">
      <c r="A1111" s="241" t="s">
        <v>663</v>
      </c>
      <c r="B1111" s="198" t="s">
        <v>632</v>
      </c>
      <c r="C1111" s="198">
        <v>12</v>
      </c>
      <c r="D1111" s="172" t="s">
        <v>18</v>
      </c>
      <c r="E1111" s="173">
        <v>4221</v>
      </c>
      <c r="F1111" s="248" t="s">
        <v>129</v>
      </c>
      <c r="G1111" s="191"/>
      <c r="H1111" s="234">
        <v>26700</v>
      </c>
    </row>
    <row r="1112" spans="1:8" s="166" customFormat="1" ht="15" customHeight="1" x14ac:dyDescent="0.25">
      <c r="A1112" s="241" t="s">
        <v>663</v>
      </c>
      <c r="B1112" s="198" t="s">
        <v>632</v>
      </c>
      <c r="C1112" s="198">
        <v>12</v>
      </c>
      <c r="D1112" s="172" t="s">
        <v>18</v>
      </c>
      <c r="E1112" s="173">
        <v>4222</v>
      </c>
      <c r="F1112" s="248" t="s">
        <v>130</v>
      </c>
      <c r="G1112" s="191"/>
      <c r="H1112" s="234">
        <v>100</v>
      </c>
    </row>
    <row r="1113" spans="1:8" s="166" customFormat="1" ht="15" customHeight="1" x14ac:dyDescent="0.25">
      <c r="A1113" s="241" t="s">
        <v>663</v>
      </c>
      <c r="B1113" s="198" t="s">
        <v>632</v>
      </c>
      <c r="C1113" s="198">
        <v>12</v>
      </c>
      <c r="D1113" s="172" t="s">
        <v>18</v>
      </c>
      <c r="E1113" s="173">
        <v>4223</v>
      </c>
      <c r="F1113" s="245" t="s">
        <v>131</v>
      </c>
      <c r="G1113" s="164"/>
      <c r="H1113" s="234">
        <v>100</v>
      </c>
    </row>
    <row r="1114" spans="1:8" s="166" customFormat="1" ht="15" customHeight="1" x14ac:dyDescent="0.25">
      <c r="A1114" s="241" t="s">
        <v>663</v>
      </c>
      <c r="B1114" s="198" t="s">
        <v>632</v>
      </c>
      <c r="C1114" s="198">
        <v>12</v>
      </c>
      <c r="D1114" s="172" t="s">
        <v>18</v>
      </c>
      <c r="E1114" s="173">
        <v>4227</v>
      </c>
      <c r="F1114" s="248" t="s">
        <v>132</v>
      </c>
      <c r="G1114" s="191"/>
      <c r="H1114" s="234">
        <v>100</v>
      </c>
    </row>
    <row r="1115" spans="1:8" s="166" customFormat="1" ht="15.6" customHeight="1" x14ac:dyDescent="0.25">
      <c r="A1115" s="241" t="s">
        <v>663</v>
      </c>
      <c r="B1115" s="199" t="s">
        <v>632</v>
      </c>
      <c r="C1115" s="199">
        <v>12</v>
      </c>
      <c r="D1115" s="170"/>
      <c r="E1115" s="171">
        <v>423</v>
      </c>
      <c r="F1115" s="250"/>
      <c r="G1115" s="202"/>
      <c r="H1115" s="176">
        <f t="shared" ref="H1115" si="424">H1116</f>
        <v>30000</v>
      </c>
    </row>
    <row r="1116" spans="1:8" s="166" customFormat="1" ht="15" customHeight="1" x14ac:dyDescent="0.25">
      <c r="A1116" s="241" t="s">
        <v>663</v>
      </c>
      <c r="B1116" s="198" t="s">
        <v>632</v>
      </c>
      <c r="C1116" s="198">
        <v>12</v>
      </c>
      <c r="D1116" s="172" t="s">
        <v>18</v>
      </c>
      <c r="E1116" s="173">
        <v>4231</v>
      </c>
      <c r="F1116" s="248" t="s">
        <v>128</v>
      </c>
      <c r="G1116" s="191"/>
      <c r="H1116" s="234">
        <v>30000</v>
      </c>
    </row>
    <row r="1117" spans="1:8" s="201" customFormat="1" x14ac:dyDescent="0.25">
      <c r="A1117" s="241" t="s">
        <v>663</v>
      </c>
      <c r="B1117" s="285" t="s">
        <v>632</v>
      </c>
      <c r="C1117" s="286">
        <v>562</v>
      </c>
      <c r="D1117" s="287"/>
      <c r="E1117" s="317">
        <v>31</v>
      </c>
      <c r="F1117" s="288"/>
      <c r="G1117" s="289"/>
      <c r="H1117" s="290">
        <f>H1118+H1120</f>
        <v>78874</v>
      </c>
    </row>
    <row r="1118" spans="1:8" s="200" customFormat="1" ht="15.6" customHeight="1" x14ac:dyDescent="0.25">
      <c r="A1118" s="241" t="s">
        <v>663</v>
      </c>
      <c r="B1118" s="259" t="s">
        <v>632</v>
      </c>
      <c r="C1118" s="259">
        <v>562</v>
      </c>
      <c r="D1118" s="280"/>
      <c r="E1118" s="261">
        <v>311</v>
      </c>
      <c r="F1118" s="262"/>
      <c r="G1118" s="263"/>
      <c r="H1118" s="271">
        <f>H1119</f>
        <v>66648</v>
      </c>
    </row>
    <row r="1119" spans="1:8" s="201" customFormat="1" ht="15" customHeight="1" x14ac:dyDescent="0.25">
      <c r="A1119" s="241" t="s">
        <v>663</v>
      </c>
      <c r="B1119" s="229" t="s">
        <v>632</v>
      </c>
      <c r="C1119" s="229">
        <v>562</v>
      </c>
      <c r="D1119" s="230" t="s">
        <v>25</v>
      </c>
      <c r="E1119" s="231">
        <v>3111</v>
      </c>
      <c r="F1119" s="249" t="s">
        <v>19</v>
      </c>
      <c r="G1119" s="232"/>
      <c r="H1119" s="234">
        <v>66648</v>
      </c>
    </row>
    <row r="1120" spans="1:8" s="200" customFormat="1" ht="15.6" customHeight="1" x14ac:dyDescent="0.25">
      <c r="A1120" s="241" t="s">
        <v>663</v>
      </c>
      <c r="B1120" s="259" t="s">
        <v>632</v>
      </c>
      <c r="C1120" s="259">
        <v>562</v>
      </c>
      <c r="D1120" s="280"/>
      <c r="E1120" s="261">
        <v>313</v>
      </c>
      <c r="F1120" s="262"/>
      <c r="G1120" s="263"/>
      <c r="H1120" s="271">
        <f>SUM(H1121:H1122)</f>
        <v>12226</v>
      </c>
    </row>
    <row r="1121" spans="1:8" s="201" customFormat="1" ht="32.4" customHeight="1" x14ac:dyDescent="0.25">
      <c r="A1121" s="241" t="s">
        <v>663</v>
      </c>
      <c r="B1121" s="229" t="s">
        <v>632</v>
      </c>
      <c r="C1121" s="229">
        <v>562</v>
      </c>
      <c r="D1121" s="230" t="s">
        <v>25</v>
      </c>
      <c r="E1121" s="231">
        <v>3132</v>
      </c>
      <c r="F1121" s="249" t="s">
        <v>280</v>
      </c>
      <c r="G1121" s="232"/>
      <c r="H1121" s="233">
        <v>10938</v>
      </c>
    </row>
    <row r="1122" spans="1:8" s="201" customFormat="1" ht="45" customHeight="1" x14ac:dyDescent="0.25">
      <c r="A1122" s="241" t="s">
        <v>663</v>
      </c>
      <c r="B1122" s="229" t="s">
        <v>632</v>
      </c>
      <c r="C1122" s="229">
        <v>562</v>
      </c>
      <c r="D1122" s="230" t="s">
        <v>25</v>
      </c>
      <c r="E1122" s="231">
        <v>3133</v>
      </c>
      <c r="F1122" s="249" t="s">
        <v>258</v>
      </c>
      <c r="G1122" s="232"/>
      <c r="H1122" s="234">
        <v>1288</v>
      </c>
    </row>
    <row r="1123" spans="1:8" s="201" customFormat="1" x14ac:dyDescent="0.25">
      <c r="A1123" s="241" t="s">
        <v>663</v>
      </c>
      <c r="B1123" s="285" t="s">
        <v>632</v>
      </c>
      <c r="C1123" s="286">
        <v>562</v>
      </c>
      <c r="D1123" s="287"/>
      <c r="E1123" s="317">
        <v>32</v>
      </c>
      <c r="F1123" s="288"/>
      <c r="G1123" s="289"/>
      <c r="H1123" s="290">
        <f>H1126+H1129+H1124</f>
        <v>243002</v>
      </c>
    </row>
    <row r="1124" spans="1:8" s="200" customFormat="1" ht="15.6" customHeight="1" x14ac:dyDescent="0.25">
      <c r="A1124" s="241" t="s">
        <v>663</v>
      </c>
      <c r="B1124" s="259" t="s">
        <v>632</v>
      </c>
      <c r="C1124" s="259">
        <v>562</v>
      </c>
      <c r="D1124" s="280"/>
      <c r="E1124" s="261">
        <v>321</v>
      </c>
      <c r="F1124" s="262"/>
      <c r="G1124" s="263"/>
      <c r="H1124" s="271">
        <f t="shared" ref="H1124" si="425">H1125</f>
        <v>1305</v>
      </c>
    </row>
    <row r="1125" spans="1:8" s="201" customFormat="1" ht="30" x14ac:dyDescent="0.25">
      <c r="A1125" s="241" t="s">
        <v>663</v>
      </c>
      <c r="B1125" s="229" t="s">
        <v>632</v>
      </c>
      <c r="C1125" s="229">
        <v>562</v>
      </c>
      <c r="D1125" s="230" t="s">
        <v>25</v>
      </c>
      <c r="E1125" s="231">
        <v>3212</v>
      </c>
      <c r="F1125" s="249" t="s">
        <v>111</v>
      </c>
      <c r="G1125" s="232"/>
      <c r="H1125" s="233">
        <v>1305</v>
      </c>
    </row>
    <row r="1126" spans="1:8" s="200" customFormat="1" ht="15.6" customHeight="1" x14ac:dyDescent="0.25">
      <c r="A1126" s="241" t="s">
        <v>663</v>
      </c>
      <c r="B1126" s="259" t="s">
        <v>632</v>
      </c>
      <c r="C1126" s="259">
        <v>562</v>
      </c>
      <c r="D1126" s="280"/>
      <c r="E1126" s="261">
        <v>323</v>
      </c>
      <c r="F1126" s="262"/>
      <c r="G1126" s="263"/>
      <c r="H1126" s="271">
        <f>SUM(H1127:H1128)</f>
        <v>235322</v>
      </c>
    </row>
    <row r="1127" spans="1:8" s="200" customFormat="1" ht="15.6" customHeight="1" x14ac:dyDescent="0.25">
      <c r="A1127" s="241" t="s">
        <v>663</v>
      </c>
      <c r="B1127" s="229" t="s">
        <v>632</v>
      </c>
      <c r="C1127" s="229">
        <v>562</v>
      </c>
      <c r="D1127" s="230" t="s">
        <v>25</v>
      </c>
      <c r="E1127" s="231">
        <v>3233</v>
      </c>
      <c r="F1127" s="249" t="s">
        <v>119</v>
      </c>
      <c r="G1127" s="263"/>
      <c r="H1127" s="233">
        <v>1572</v>
      </c>
    </row>
    <row r="1128" spans="1:8" s="201" customFormat="1" ht="15" customHeight="1" x14ac:dyDescent="0.25">
      <c r="A1128" s="241" t="s">
        <v>663</v>
      </c>
      <c r="B1128" s="229" t="s">
        <v>632</v>
      </c>
      <c r="C1128" s="229">
        <v>562</v>
      </c>
      <c r="D1128" s="230" t="s">
        <v>25</v>
      </c>
      <c r="E1128" s="231">
        <v>3237</v>
      </c>
      <c r="F1128" s="249" t="s">
        <v>36</v>
      </c>
      <c r="G1128" s="232"/>
      <c r="H1128" s="234">
        <v>233750</v>
      </c>
    </row>
    <row r="1129" spans="1:8" s="200" customFormat="1" ht="15.6" customHeight="1" x14ac:dyDescent="0.25">
      <c r="A1129" s="241" t="s">
        <v>663</v>
      </c>
      <c r="B1129" s="259" t="s">
        <v>632</v>
      </c>
      <c r="C1129" s="259">
        <v>562</v>
      </c>
      <c r="D1129" s="280"/>
      <c r="E1129" s="261">
        <v>329</v>
      </c>
      <c r="F1129" s="262"/>
      <c r="G1129" s="263"/>
      <c r="H1129" s="271">
        <f>SUM(H1130:H1130)</f>
        <v>6375</v>
      </c>
    </row>
    <row r="1130" spans="1:8" s="201" customFormat="1" ht="30" customHeight="1" x14ac:dyDescent="0.25">
      <c r="A1130" s="241" t="s">
        <v>663</v>
      </c>
      <c r="B1130" s="229" t="s">
        <v>632</v>
      </c>
      <c r="C1130" s="229">
        <v>562</v>
      </c>
      <c r="D1130" s="230" t="s">
        <v>25</v>
      </c>
      <c r="E1130" s="231">
        <v>3293</v>
      </c>
      <c r="F1130" s="249" t="s">
        <v>124</v>
      </c>
      <c r="G1130" s="232"/>
      <c r="H1130" s="234">
        <v>6375</v>
      </c>
    </row>
    <row r="1131" spans="1:8" s="166" customFormat="1" x14ac:dyDescent="0.25">
      <c r="A1131" s="241" t="s">
        <v>663</v>
      </c>
      <c r="B1131" s="285" t="s">
        <v>632</v>
      </c>
      <c r="C1131" s="286">
        <v>562</v>
      </c>
      <c r="D1131" s="287"/>
      <c r="E1131" s="317">
        <v>35</v>
      </c>
      <c r="F1131" s="288"/>
      <c r="G1131" s="289"/>
      <c r="H1131" s="290">
        <f t="shared" ref="H1131" si="426">H1132</f>
        <v>25037131</v>
      </c>
    </row>
    <row r="1132" spans="1:8" s="166" customFormat="1" ht="15.6" customHeight="1" x14ac:dyDescent="0.25">
      <c r="A1132" s="241" t="s">
        <v>663</v>
      </c>
      <c r="B1132" s="281" t="s">
        <v>632</v>
      </c>
      <c r="C1132" s="281">
        <v>562</v>
      </c>
      <c r="D1132" s="278"/>
      <c r="E1132" s="279">
        <v>353</v>
      </c>
      <c r="F1132" s="251"/>
      <c r="G1132" s="202"/>
      <c r="H1132" s="176">
        <f t="shared" ref="H1132" si="427">SUM(H1133:H1135)</f>
        <v>25037131</v>
      </c>
    </row>
    <row r="1133" spans="1:8" s="166" customFormat="1" ht="45.6" customHeight="1" x14ac:dyDescent="0.25">
      <c r="A1133" s="241" t="s">
        <v>663</v>
      </c>
      <c r="B1133" s="277" t="s">
        <v>632</v>
      </c>
      <c r="C1133" s="277">
        <v>562</v>
      </c>
      <c r="D1133" s="267" t="s">
        <v>24</v>
      </c>
      <c r="E1133" s="268">
        <v>3531</v>
      </c>
      <c r="F1133" s="252" t="s">
        <v>684</v>
      </c>
      <c r="G1133" s="202"/>
      <c r="H1133" s="357">
        <v>206000</v>
      </c>
    </row>
    <row r="1134" spans="1:8" s="166" customFormat="1" ht="45" x14ac:dyDescent="0.25">
      <c r="A1134" s="241" t="s">
        <v>663</v>
      </c>
      <c r="B1134" s="277" t="s">
        <v>632</v>
      </c>
      <c r="C1134" s="277">
        <v>562</v>
      </c>
      <c r="D1134" s="267" t="s">
        <v>27</v>
      </c>
      <c r="E1134" s="268">
        <v>3531</v>
      </c>
      <c r="F1134" s="252" t="s">
        <v>684</v>
      </c>
      <c r="G1134" s="191"/>
      <c r="H1134" s="234">
        <v>5192870</v>
      </c>
    </row>
    <row r="1135" spans="1:8" s="166" customFormat="1" ht="45" x14ac:dyDescent="0.25">
      <c r="A1135" s="241" t="s">
        <v>663</v>
      </c>
      <c r="B1135" s="277" t="s">
        <v>632</v>
      </c>
      <c r="C1135" s="277">
        <v>562</v>
      </c>
      <c r="D1135" s="267" t="s">
        <v>23</v>
      </c>
      <c r="E1135" s="268">
        <v>3531</v>
      </c>
      <c r="F1135" s="252" t="s">
        <v>684</v>
      </c>
      <c r="G1135" s="191"/>
      <c r="H1135" s="234">
        <v>19638261</v>
      </c>
    </row>
    <row r="1136" spans="1:8" s="166" customFormat="1" x14ac:dyDescent="0.25">
      <c r="A1136" s="241" t="s">
        <v>663</v>
      </c>
      <c r="B1136" s="285" t="s">
        <v>632</v>
      </c>
      <c r="C1136" s="286">
        <v>562</v>
      </c>
      <c r="D1136" s="287"/>
      <c r="E1136" s="317">
        <v>36</v>
      </c>
      <c r="F1136" s="288"/>
      <c r="G1136" s="289"/>
      <c r="H1136" s="290">
        <f t="shared" ref="H1136" si="428">H1137</f>
        <v>15327000</v>
      </c>
    </row>
    <row r="1137" spans="1:8" s="166" customFormat="1" ht="15.6" customHeight="1" x14ac:dyDescent="0.25">
      <c r="A1137" s="241" t="s">
        <v>663</v>
      </c>
      <c r="B1137" s="169" t="s">
        <v>632</v>
      </c>
      <c r="C1137" s="169">
        <v>562</v>
      </c>
      <c r="D1137" s="170"/>
      <c r="E1137" s="171">
        <v>368</v>
      </c>
      <c r="F1137" s="250"/>
      <c r="G1137" s="202"/>
      <c r="H1137" s="176">
        <f t="shared" ref="H1137" si="429">H1138+H1139</f>
        <v>15327000</v>
      </c>
    </row>
    <row r="1138" spans="1:8" s="235" customFormat="1" ht="30" customHeight="1" x14ac:dyDescent="0.25">
      <c r="A1138" s="241" t="s">
        <v>663</v>
      </c>
      <c r="B1138" s="266" t="s">
        <v>632</v>
      </c>
      <c r="C1138" s="266">
        <v>562</v>
      </c>
      <c r="D1138" s="267" t="s">
        <v>24</v>
      </c>
      <c r="E1138" s="268">
        <v>3681</v>
      </c>
      <c r="F1138" s="252" t="s">
        <v>631</v>
      </c>
      <c r="G1138" s="214"/>
      <c r="H1138" s="234">
        <v>965000</v>
      </c>
    </row>
    <row r="1139" spans="1:8" s="235" customFormat="1" ht="30" customHeight="1" x14ac:dyDescent="0.25">
      <c r="A1139" s="354" t="s">
        <v>663</v>
      </c>
      <c r="B1139" s="266" t="s">
        <v>632</v>
      </c>
      <c r="C1139" s="266">
        <v>562</v>
      </c>
      <c r="D1139" s="267" t="s">
        <v>24</v>
      </c>
      <c r="E1139" s="268">
        <v>3682</v>
      </c>
      <c r="F1139" s="252" t="s">
        <v>625</v>
      </c>
      <c r="G1139" s="214"/>
      <c r="H1139" s="234">
        <v>14362000</v>
      </c>
    </row>
    <row r="1140" spans="1:8" s="235" customFormat="1" x14ac:dyDescent="0.25">
      <c r="A1140" s="241" t="s">
        <v>663</v>
      </c>
      <c r="B1140" s="285" t="s">
        <v>632</v>
      </c>
      <c r="C1140" s="286">
        <v>562</v>
      </c>
      <c r="D1140" s="287"/>
      <c r="E1140" s="317">
        <v>38</v>
      </c>
      <c r="F1140" s="288"/>
      <c r="G1140" s="289"/>
      <c r="H1140" s="290">
        <f t="shared" ref="H1140" si="430">H1141+H1143+H1145</f>
        <v>654466311</v>
      </c>
    </row>
    <row r="1141" spans="1:8" s="166" customFormat="1" ht="15.6" customHeight="1" x14ac:dyDescent="0.25">
      <c r="A1141" s="241" t="s">
        <v>663</v>
      </c>
      <c r="B1141" s="199" t="s">
        <v>632</v>
      </c>
      <c r="C1141" s="199">
        <v>562</v>
      </c>
      <c r="D1141" s="170"/>
      <c r="E1141" s="171">
        <v>381</v>
      </c>
      <c r="F1141" s="250"/>
      <c r="G1141" s="202"/>
      <c r="H1141" s="176">
        <f t="shared" ref="H1141" si="431">H1142</f>
        <v>198333</v>
      </c>
    </row>
    <row r="1142" spans="1:8" s="166" customFormat="1" ht="15" customHeight="1" x14ac:dyDescent="0.25">
      <c r="A1142" s="354" t="s">
        <v>663</v>
      </c>
      <c r="B1142" s="277" t="s">
        <v>632</v>
      </c>
      <c r="C1142" s="277">
        <v>562</v>
      </c>
      <c r="D1142" s="267" t="s">
        <v>25</v>
      </c>
      <c r="E1142" s="268">
        <v>3813</v>
      </c>
      <c r="F1142" s="252" t="s">
        <v>689</v>
      </c>
      <c r="G1142" s="214"/>
      <c r="H1142" s="234">
        <v>198333</v>
      </c>
    </row>
    <row r="1143" spans="1:8" s="166" customFormat="1" ht="15.6" customHeight="1" x14ac:dyDescent="0.25">
      <c r="A1143" s="241" t="s">
        <v>663</v>
      </c>
      <c r="B1143" s="199" t="s">
        <v>632</v>
      </c>
      <c r="C1143" s="199">
        <v>562</v>
      </c>
      <c r="D1143" s="170"/>
      <c r="E1143" s="171">
        <v>382</v>
      </c>
      <c r="F1143" s="250"/>
      <c r="G1143" s="202"/>
      <c r="H1143" s="176">
        <f t="shared" ref="H1143" si="432">H1144</f>
        <v>38625700</v>
      </c>
    </row>
    <row r="1144" spans="1:8" s="166" customFormat="1" ht="31.95" customHeight="1" x14ac:dyDescent="0.25">
      <c r="A1144" s="354" t="s">
        <v>663</v>
      </c>
      <c r="B1144" s="277" t="s">
        <v>632</v>
      </c>
      <c r="C1144" s="277">
        <v>562</v>
      </c>
      <c r="D1144" s="267" t="s">
        <v>25</v>
      </c>
      <c r="E1144" s="268">
        <v>3823</v>
      </c>
      <c r="F1144" s="252" t="s">
        <v>690</v>
      </c>
      <c r="G1144" s="214"/>
      <c r="H1144" s="234">
        <v>38625700</v>
      </c>
    </row>
    <row r="1145" spans="1:8" s="166" customFormat="1" ht="15.6" customHeight="1" x14ac:dyDescent="0.25">
      <c r="A1145" s="241" t="s">
        <v>663</v>
      </c>
      <c r="B1145" s="281" t="s">
        <v>632</v>
      </c>
      <c r="C1145" s="281">
        <v>562</v>
      </c>
      <c r="D1145" s="278"/>
      <c r="E1145" s="279">
        <v>386</v>
      </c>
      <c r="F1145" s="251"/>
      <c r="G1145" s="211"/>
      <c r="H1145" s="283">
        <f t="shared" ref="H1145" si="433">H1147+H1148+H1146</f>
        <v>615642278</v>
      </c>
    </row>
    <row r="1146" spans="1:8" s="166" customFormat="1" ht="15.6" customHeight="1" x14ac:dyDescent="0.25">
      <c r="A1146" s="354" t="s">
        <v>663</v>
      </c>
      <c r="B1146" s="277" t="s">
        <v>632</v>
      </c>
      <c r="C1146" s="277">
        <v>562</v>
      </c>
      <c r="D1146" s="267" t="s">
        <v>24</v>
      </c>
      <c r="E1146" s="268">
        <v>3864</v>
      </c>
      <c r="F1146" s="252" t="s">
        <v>685</v>
      </c>
      <c r="G1146" s="214"/>
      <c r="H1146" s="357">
        <v>47100800</v>
      </c>
    </row>
    <row r="1147" spans="1:8" s="166" customFormat="1" ht="31.95" customHeight="1" x14ac:dyDescent="0.25">
      <c r="A1147" s="354" t="s">
        <v>663</v>
      </c>
      <c r="B1147" s="277" t="s">
        <v>632</v>
      </c>
      <c r="C1147" s="277">
        <v>562</v>
      </c>
      <c r="D1147" s="267" t="s">
        <v>27</v>
      </c>
      <c r="E1147" s="268">
        <v>3864</v>
      </c>
      <c r="F1147" s="252" t="s">
        <v>685</v>
      </c>
      <c r="G1147" s="214"/>
      <c r="H1147" s="234">
        <v>391797130</v>
      </c>
    </row>
    <row r="1148" spans="1:8" s="166" customFormat="1" ht="31.95" customHeight="1" x14ac:dyDescent="0.25">
      <c r="A1148" s="354" t="s">
        <v>663</v>
      </c>
      <c r="B1148" s="277" t="s">
        <v>632</v>
      </c>
      <c r="C1148" s="277">
        <v>562</v>
      </c>
      <c r="D1148" s="267" t="s">
        <v>23</v>
      </c>
      <c r="E1148" s="268">
        <v>3864</v>
      </c>
      <c r="F1148" s="252" t="s">
        <v>685</v>
      </c>
      <c r="G1148" s="214"/>
      <c r="H1148" s="234">
        <v>176744348</v>
      </c>
    </row>
    <row r="1149" spans="1:8" s="201" customFormat="1" x14ac:dyDescent="0.25">
      <c r="A1149" s="241" t="s">
        <v>663</v>
      </c>
      <c r="B1149" s="285" t="s">
        <v>632</v>
      </c>
      <c r="C1149" s="286">
        <v>562</v>
      </c>
      <c r="D1149" s="287"/>
      <c r="E1149" s="317">
        <v>41</v>
      </c>
      <c r="F1149" s="288"/>
      <c r="G1149" s="289"/>
      <c r="H1149" s="290">
        <f t="shared" ref="H1149" si="434">H1150</f>
        <v>5916000</v>
      </c>
    </row>
    <row r="1150" spans="1:8" s="201" customFormat="1" ht="15.6" customHeight="1" x14ac:dyDescent="0.25">
      <c r="A1150" s="241" t="s">
        <v>663</v>
      </c>
      <c r="B1150" s="281" t="s">
        <v>632</v>
      </c>
      <c r="C1150" s="281">
        <v>562</v>
      </c>
      <c r="D1150" s="278"/>
      <c r="E1150" s="279">
        <v>412</v>
      </c>
      <c r="F1150" s="251"/>
      <c r="G1150" s="211"/>
      <c r="H1150" s="283">
        <f>H1151</f>
        <v>5916000</v>
      </c>
    </row>
    <row r="1151" spans="1:8" s="201" customFormat="1" ht="15" customHeight="1" x14ac:dyDescent="0.25">
      <c r="A1151" s="354" t="s">
        <v>663</v>
      </c>
      <c r="B1151" s="277" t="s">
        <v>632</v>
      </c>
      <c r="C1151" s="277">
        <v>562</v>
      </c>
      <c r="D1151" s="267" t="s">
        <v>25</v>
      </c>
      <c r="E1151" s="268">
        <v>4126</v>
      </c>
      <c r="F1151" s="252" t="s">
        <v>4</v>
      </c>
      <c r="G1151" s="214"/>
      <c r="H1151" s="234">
        <v>5916000</v>
      </c>
    </row>
    <row r="1152" spans="1:8" s="166" customFormat="1" x14ac:dyDescent="0.25">
      <c r="A1152" s="241" t="s">
        <v>663</v>
      </c>
      <c r="B1152" s="285" t="s">
        <v>632</v>
      </c>
      <c r="C1152" s="286">
        <v>563</v>
      </c>
      <c r="D1152" s="287"/>
      <c r="E1152" s="317">
        <v>31</v>
      </c>
      <c r="F1152" s="288"/>
      <c r="G1152" s="289"/>
      <c r="H1152" s="290">
        <f t="shared" ref="H1152" si="435">H1153+H1156+H1158</f>
        <v>7410000</v>
      </c>
    </row>
    <row r="1153" spans="1:8" s="166" customFormat="1" ht="15.6" customHeight="1" x14ac:dyDescent="0.25">
      <c r="A1153" s="241" t="s">
        <v>663</v>
      </c>
      <c r="B1153" s="281" t="s">
        <v>632</v>
      </c>
      <c r="C1153" s="281">
        <v>563</v>
      </c>
      <c r="D1153" s="278"/>
      <c r="E1153" s="279">
        <v>311</v>
      </c>
      <c r="F1153" s="251"/>
      <c r="G1153" s="211"/>
      <c r="H1153" s="283">
        <f t="shared" ref="H1153" si="436">H1154+H1155</f>
        <v>6222000</v>
      </c>
    </row>
    <row r="1154" spans="1:8" s="166" customFormat="1" ht="15" customHeight="1" x14ac:dyDescent="0.25">
      <c r="A1154" s="241" t="s">
        <v>663</v>
      </c>
      <c r="B1154" s="198" t="s">
        <v>632</v>
      </c>
      <c r="C1154" s="198">
        <v>563</v>
      </c>
      <c r="D1154" s="172" t="s">
        <v>18</v>
      </c>
      <c r="E1154" s="173">
        <v>3111</v>
      </c>
      <c r="F1154" s="248" t="s">
        <v>19</v>
      </c>
      <c r="G1154" s="191"/>
      <c r="H1154" s="234">
        <v>6188000</v>
      </c>
    </row>
    <row r="1155" spans="1:8" s="166" customFormat="1" ht="15" customHeight="1" x14ac:dyDescent="0.25">
      <c r="A1155" s="241" t="s">
        <v>663</v>
      </c>
      <c r="B1155" s="198" t="s">
        <v>632</v>
      </c>
      <c r="C1155" s="198">
        <v>563</v>
      </c>
      <c r="D1155" s="172" t="s">
        <v>18</v>
      </c>
      <c r="E1155" s="173">
        <v>3113</v>
      </c>
      <c r="F1155" s="248" t="s">
        <v>20</v>
      </c>
      <c r="G1155" s="191"/>
      <c r="H1155" s="234">
        <v>34000</v>
      </c>
    </row>
    <row r="1156" spans="1:8" s="166" customFormat="1" ht="15.6" customHeight="1" x14ac:dyDescent="0.25">
      <c r="A1156" s="241" t="s">
        <v>663</v>
      </c>
      <c r="B1156" s="199" t="s">
        <v>632</v>
      </c>
      <c r="C1156" s="199">
        <v>563</v>
      </c>
      <c r="D1156" s="170"/>
      <c r="E1156" s="171">
        <v>312</v>
      </c>
      <c r="F1156" s="250"/>
      <c r="G1156" s="202"/>
      <c r="H1156" s="176">
        <f t="shared" ref="H1156" si="437">H1157</f>
        <v>115000</v>
      </c>
    </row>
    <row r="1157" spans="1:8" s="166" customFormat="1" ht="15" customHeight="1" x14ac:dyDescent="0.25">
      <c r="A1157" s="241" t="s">
        <v>663</v>
      </c>
      <c r="B1157" s="198" t="s">
        <v>632</v>
      </c>
      <c r="C1157" s="198">
        <v>563</v>
      </c>
      <c r="D1157" s="172" t="s">
        <v>18</v>
      </c>
      <c r="E1157" s="173">
        <v>3121</v>
      </c>
      <c r="F1157" s="245" t="s">
        <v>138</v>
      </c>
      <c r="G1157" s="164"/>
      <c r="H1157" s="234">
        <v>115000</v>
      </c>
    </row>
    <row r="1158" spans="1:8" s="166" customFormat="1" ht="15.6" customHeight="1" x14ac:dyDescent="0.25">
      <c r="A1158" s="241" t="s">
        <v>663</v>
      </c>
      <c r="B1158" s="199" t="s">
        <v>632</v>
      </c>
      <c r="C1158" s="199">
        <v>563</v>
      </c>
      <c r="D1158" s="170"/>
      <c r="E1158" s="171">
        <v>313</v>
      </c>
      <c r="F1158" s="250"/>
      <c r="G1158" s="202"/>
      <c r="H1158" s="176">
        <f t="shared" ref="H1158" si="438">H1159+H1160</f>
        <v>1073000</v>
      </c>
    </row>
    <row r="1159" spans="1:8" s="166" customFormat="1" ht="15" customHeight="1" x14ac:dyDescent="0.25">
      <c r="A1159" s="241" t="s">
        <v>663</v>
      </c>
      <c r="B1159" s="198" t="s">
        <v>632</v>
      </c>
      <c r="C1159" s="198">
        <v>563</v>
      </c>
      <c r="D1159" s="172" t="s">
        <v>18</v>
      </c>
      <c r="E1159" s="173">
        <v>3132</v>
      </c>
      <c r="F1159" s="248" t="s">
        <v>280</v>
      </c>
      <c r="G1159" s="191"/>
      <c r="H1159" s="234">
        <v>965000</v>
      </c>
    </row>
    <row r="1160" spans="1:8" s="166" customFormat="1" ht="30" customHeight="1" x14ac:dyDescent="0.25">
      <c r="A1160" s="241" t="s">
        <v>663</v>
      </c>
      <c r="B1160" s="198" t="s">
        <v>632</v>
      </c>
      <c r="C1160" s="198">
        <v>563</v>
      </c>
      <c r="D1160" s="172" t="s">
        <v>18</v>
      </c>
      <c r="E1160" s="173">
        <v>3133</v>
      </c>
      <c r="F1160" s="248" t="s">
        <v>258</v>
      </c>
      <c r="G1160" s="191"/>
      <c r="H1160" s="234">
        <v>108000</v>
      </c>
    </row>
    <row r="1161" spans="1:8" s="166" customFormat="1" x14ac:dyDescent="0.25">
      <c r="A1161" s="241" t="s">
        <v>663</v>
      </c>
      <c r="B1161" s="285" t="s">
        <v>632</v>
      </c>
      <c r="C1161" s="286">
        <v>563</v>
      </c>
      <c r="D1161" s="287"/>
      <c r="E1161" s="317">
        <v>32</v>
      </c>
      <c r="F1161" s="288"/>
      <c r="G1161" s="289"/>
      <c r="H1161" s="290">
        <f t="shared" ref="H1161" si="439">H1162+H1166+H1169+H1178</f>
        <v>19650200</v>
      </c>
    </row>
    <row r="1162" spans="1:8" s="166" customFormat="1" ht="15.6" customHeight="1" x14ac:dyDescent="0.25">
      <c r="A1162" s="241" t="s">
        <v>663</v>
      </c>
      <c r="B1162" s="199" t="s">
        <v>632</v>
      </c>
      <c r="C1162" s="199">
        <v>563</v>
      </c>
      <c r="D1162" s="170"/>
      <c r="E1162" s="171">
        <v>321</v>
      </c>
      <c r="F1162" s="250"/>
      <c r="G1162" s="202"/>
      <c r="H1162" s="176">
        <f t="shared" ref="H1162" si="440">SUM(H1163:H1165)</f>
        <v>803000</v>
      </c>
    </row>
    <row r="1163" spans="1:8" s="166" customFormat="1" ht="15" customHeight="1" x14ac:dyDescent="0.25">
      <c r="A1163" s="241" t="s">
        <v>663</v>
      </c>
      <c r="B1163" s="198" t="s">
        <v>632</v>
      </c>
      <c r="C1163" s="198">
        <v>563</v>
      </c>
      <c r="D1163" s="172" t="s">
        <v>18</v>
      </c>
      <c r="E1163" s="173">
        <v>3211</v>
      </c>
      <c r="F1163" s="248" t="s">
        <v>110</v>
      </c>
      <c r="G1163" s="191"/>
      <c r="H1163" s="234">
        <v>340000</v>
      </c>
    </row>
    <row r="1164" spans="1:8" s="166" customFormat="1" ht="30" customHeight="1" x14ac:dyDescent="0.25">
      <c r="A1164" s="241" t="s">
        <v>663</v>
      </c>
      <c r="B1164" s="198" t="s">
        <v>632</v>
      </c>
      <c r="C1164" s="198">
        <v>563</v>
      </c>
      <c r="D1164" s="172" t="s">
        <v>18</v>
      </c>
      <c r="E1164" s="173">
        <v>3212</v>
      </c>
      <c r="F1164" s="248" t="s">
        <v>111</v>
      </c>
      <c r="G1164" s="191"/>
      <c r="H1164" s="234">
        <v>182000</v>
      </c>
    </row>
    <row r="1165" spans="1:8" s="166" customFormat="1" ht="15" customHeight="1" x14ac:dyDescent="0.25">
      <c r="A1165" s="241" t="s">
        <v>663</v>
      </c>
      <c r="B1165" s="198" t="s">
        <v>632</v>
      </c>
      <c r="C1165" s="198">
        <v>563</v>
      </c>
      <c r="D1165" s="172" t="s">
        <v>18</v>
      </c>
      <c r="E1165" s="173">
        <v>3213</v>
      </c>
      <c r="F1165" s="248" t="s">
        <v>112</v>
      </c>
      <c r="G1165" s="191"/>
      <c r="H1165" s="234">
        <v>281000</v>
      </c>
    </row>
    <row r="1166" spans="1:8" s="166" customFormat="1" ht="15.6" customHeight="1" x14ac:dyDescent="0.25">
      <c r="A1166" s="241" t="s">
        <v>663</v>
      </c>
      <c r="B1166" s="199" t="s">
        <v>632</v>
      </c>
      <c r="C1166" s="199">
        <v>563</v>
      </c>
      <c r="D1166" s="170"/>
      <c r="E1166" s="171">
        <v>322</v>
      </c>
      <c r="F1166" s="250"/>
      <c r="G1166" s="202"/>
      <c r="H1166" s="176">
        <f t="shared" ref="H1166" si="441">SUM(H1167:H1168)</f>
        <v>146000</v>
      </c>
    </row>
    <row r="1167" spans="1:8" s="166" customFormat="1" ht="15" customHeight="1" x14ac:dyDescent="0.25">
      <c r="A1167" s="241" t="s">
        <v>663</v>
      </c>
      <c r="B1167" s="198" t="s">
        <v>632</v>
      </c>
      <c r="C1167" s="198">
        <v>563</v>
      </c>
      <c r="D1167" s="172" t="s">
        <v>18</v>
      </c>
      <c r="E1167" s="173">
        <v>3221</v>
      </c>
      <c r="F1167" s="248" t="s">
        <v>146</v>
      </c>
      <c r="G1167" s="191"/>
      <c r="H1167" s="234">
        <v>43000</v>
      </c>
    </row>
    <row r="1168" spans="1:8" s="166" customFormat="1" ht="15" customHeight="1" x14ac:dyDescent="0.25">
      <c r="A1168" s="241" t="s">
        <v>663</v>
      </c>
      <c r="B1168" s="198" t="s">
        <v>632</v>
      </c>
      <c r="C1168" s="198">
        <v>563</v>
      </c>
      <c r="D1168" s="172" t="s">
        <v>18</v>
      </c>
      <c r="E1168" s="173">
        <v>3223</v>
      </c>
      <c r="F1168" s="248" t="s">
        <v>115</v>
      </c>
      <c r="G1168" s="191"/>
      <c r="H1168" s="234">
        <v>103000</v>
      </c>
    </row>
    <row r="1169" spans="1:8" s="166" customFormat="1" ht="15.6" customHeight="1" x14ac:dyDescent="0.25">
      <c r="A1169" s="241" t="s">
        <v>663</v>
      </c>
      <c r="B1169" s="199" t="s">
        <v>632</v>
      </c>
      <c r="C1169" s="199">
        <v>563</v>
      </c>
      <c r="D1169" s="170"/>
      <c r="E1169" s="171">
        <v>323</v>
      </c>
      <c r="F1169" s="250"/>
      <c r="G1169" s="202"/>
      <c r="H1169" s="176">
        <f t="shared" ref="H1169" si="442">SUM(H1170:H1177)</f>
        <v>18089200</v>
      </c>
    </row>
    <row r="1170" spans="1:8" s="166" customFormat="1" ht="15" customHeight="1" x14ac:dyDescent="0.25">
      <c r="A1170" s="241" t="s">
        <v>663</v>
      </c>
      <c r="B1170" s="198" t="s">
        <v>632</v>
      </c>
      <c r="C1170" s="198">
        <v>563</v>
      </c>
      <c r="D1170" s="172" t="s">
        <v>18</v>
      </c>
      <c r="E1170" s="173">
        <v>3231</v>
      </c>
      <c r="F1170" s="248" t="s">
        <v>117</v>
      </c>
      <c r="G1170" s="191"/>
      <c r="H1170" s="234">
        <v>86000</v>
      </c>
    </row>
    <row r="1171" spans="1:8" s="166" customFormat="1" ht="15" customHeight="1" x14ac:dyDescent="0.25">
      <c r="A1171" s="241" t="s">
        <v>663</v>
      </c>
      <c r="B1171" s="198" t="s">
        <v>632</v>
      </c>
      <c r="C1171" s="198">
        <v>563</v>
      </c>
      <c r="D1171" s="172" t="s">
        <v>18</v>
      </c>
      <c r="E1171" s="173">
        <v>3232</v>
      </c>
      <c r="F1171" s="248" t="s">
        <v>118</v>
      </c>
      <c r="G1171" s="191"/>
      <c r="H1171" s="234">
        <v>336000</v>
      </c>
    </row>
    <row r="1172" spans="1:8" s="166" customFormat="1" ht="15" customHeight="1" x14ac:dyDescent="0.25">
      <c r="A1172" s="241" t="s">
        <v>663</v>
      </c>
      <c r="B1172" s="198" t="s">
        <v>632</v>
      </c>
      <c r="C1172" s="198">
        <v>563</v>
      </c>
      <c r="D1172" s="172" t="s">
        <v>18</v>
      </c>
      <c r="E1172" s="173">
        <v>3233</v>
      </c>
      <c r="F1172" s="248" t="s">
        <v>119</v>
      </c>
      <c r="G1172" s="191"/>
      <c r="H1172" s="234">
        <v>1614000</v>
      </c>
    </row>
    <row r="1173" spans="1:8" s="166" customFormat="1" ht="15" customHeight="1" x14ac:dyDescent="0.25">
      <c r="A1173" s="241" t="s">
        <v>663</v>
      </c>
      <c r="B1173" s="198" t="s">
        <v>632</v>
      </c>
      <c r="C1173" s="198">
        <v>563</v>
      </c>
      <c r="D1173" s="172" t="s">
        <v>18</v>
      </c>
      <c r="E1173" s="173">
        <v>3234</v>
      </c>
      <c r="F1173" s="248" t="s">
        <v>120</v>
      </c>
      <c r="G1173" s="191"/>
      <c r="H1173" s="234">
        <v>28000</v>
      </c>
    </row>
    <row r="1174" spans="1:8" s="166" customFormat="1" ht="15" customHeight="1" x14ac:dyDescent="0.25">
      <c r="A1174" s="241" t="s">
        <v>663</v>
      </c>
      <c r="B1174" s="198" t="s">
        <v>632</v>
      </c>
      <c r="C1174" s="198">
        <v>563</v>
      </c>
      <c r="D1174" s="172" t="s">
        <v>18</v>
      </c>
      <c r="E1174" s="173">
        <v>3235</v>
      </c>
      <c r="F1174" s="248" t="s">
        <v>42</v>
      </c>
      <c r="G1174" s="191"/>
      <c r="H1174" s="234">
        <v>68000</v>
      </c>
    </row>
    <row r="1175" spans="1:8" s="166" customFormat="1" ht="15" customHeight="1" x14ac:dyDescent="0.25">
      <c r="A1175" s="241" t="s">
        <v>663</v>
      </c>
      <c r="B1175" s="198" t="s">
        <v>632</v>
      </c>
      <c r="C1175" s="198">
        <v>563</v>
      </c>
      <c r="D1175" s="172" t="s">
        <v>18</v>
      </c>
      <c r="E1175" s="173">
        <v>3237</v>
      </c>
      <c r="F1175" s="248" t="s">
        <v>36</v>
      </c>
      <c r="G1175" s="191"/>
      <c r="H1175" s="234">
        <v>15866000</v>
      </c>
    </row>
    <row r="1176" spans="1:8" s="166" customFormat="1" ht="15" customHeight="1" x14ac:dyDescent="0.25">
      <c r="A1176" s="241" t="s">
        <v>663</v>
      </c>
      <c r="B1176" s="198" t="s">
        <v>632</v>
      </c>
      <c r="C1176" s="198">
        <v>563</v>
      </c>
      <c r="D1176" s="172" t="s">
        <v>18</v>
      </c>
      <c r="E1176" s="173">
        <v>3238</v>
      </c>
      <c r="F1176" s="248" t="s">
        <v>122</v>
      </c>
      <c r="G1176" s="191"/>
      <c r="H1176" s="234">
        <v>29600</v>
      </c>
    </row>
    <row r="1177" spans="1:8" s="166" customFormat="1" ht="15" customHeight="1" x14ac:dyDescent="0.25">
      <c r="A1177" s="241" t="s">
        <v>663</v>
      </c>
      <c r="B1177" s="198" t="s">
        <v>632</v>
      </c>
      <c r="C1177" s="198">
        <v>563</v>
      </c>
      <c r="D1177" s="172" t="s">
        <v>18</v>
      </c>
      <c r="E1177" s="173">
        <v>3239</v>
      </c>
      <c r="F1177" s="248" t="s">
        <v>41</v>
      </c>
      <c r="G1177" s="191"/>
      <c r="H1177" s="234">
        <v>61600</v>
      </c>
    </row>
    <row r="1178" spans="1:8" s="166" customFormat="1" ht="15.6" customHeight="1" x14ac:dyDescent="0.25">
      <c r="A1178" s="241" t="s">
        <v>663</v>
      </c>
      <c r="B1178" s="199" t="s">
        <v>632</v>
      </c>
      <c r="C1178" s="199">
        <v>563</v>
      </c>
      <c r="D1178" s="170"/>
      <c r="E1178" s="171">
        <v>329</v>
      </c>
      <c r="F1178" s="250"/>
      <c r="G1178" s="202"/>
      <c r="H1178" s="176">
        <f t="shared" ref="H1178" si="443">H1179</f>
        <v>612000</v>
      </c>
    </row>
    <row r="1179" spans="1:8" s="166" customFormat="1" ht="15" customHeight="1" x14ac:dyDescent="0.25">
      <c r="A1179" s="241" t="s">
        <v>663</v>
      </c>
      <c r="B1179" s="198" t="s">
        <v>632</v>
      </c>
      <c r="C1179" s="198">
        <v>563</v>
      </c>
      <c r="D1179" s="172" t="s">
        <v>18</v>
      </c>
      <c r="E1179" s="173">
        <v>3293</v>
      </c>
      <c r="F1179" s="248" t="s">
        <v>124</v>
      </c>
      <c r="G1179" s="191"/>
      <c r="H1179" s="234">
        <v>612000</v>
      </c>
    </row>
    <row r="1180" spans="1:8" s="166" customFormat="1" x14ac:dyDescent="0.25">
      <c r="A1180" s="241" t="s">
        <v>663</v>
      </c>
      <c r="B1180" s="285" t="s">
        <v>632</v>
      </c>
      <c r="C1180" s="286">
        <v>563</v>
      </c>
      <c r="D1180" s="287"/>
      <c r="E1180" s="317">
        <v>35</v>
      </c>
      <c r="F1180" s="288"/>
      <c r="G1180" s="289"/>
      <c r="H1180" s="290">
        <f t="shared" ref="H1180:H1181" si="444">H1181</f>
        <v>176610</v>
      </c>
    </row>
    <row r="1181" spans="1:8" s="166" customFormat="1" ht="15.6" customHeight="1" x14ac:dyDescent="0.25">
      <c r="A1181" s="241" t="s">
        <v>663</v>
      </c>
      <c r="B1181" s="169" t="s">
        <v>632</v>
      </c>
      <c r="C1181" s="169">
        <v>563</v>
      </c>
      <c r="D1181" s="170"/>
      <c r="E1181" s="171">
        <v>353</v>
      </c>
      <c r="F1181" s="250"/>
      <c r="G1181" s="202"/>
      <c r="H1181" s="176">
        <f t="shared" si="444"/>
        <v>176610</v>
      </c>
    </row>
    <row r="1182" spans="1:8" s="166" customFormat="1" ht="46.95" customHeight="1" x14ac:dyDescent="0.25">
      <c r="A1182" s="241" t="s">
        <v>663</v>
      </c>
      <c r="B1182" s="145" t="s">
        <v>632</v>
      </c>
      <c r="C1182" s="145">
        <v>563</v>
      </c>
      <c r="D1182" s="172" t="s">
        <v>24</v>
      </c>
      <c r="E1182" s="173">
        <v>3531</v>
      </c>
      <c r="F1182" s="248" t="s">
        <v>684</v>
      </c>
      <c r="G1182" s="191"/>
      <c r="H1182" s="234">
        <v>176610</v>
      </c>
    </row>
    <row r="1183" spans="1:8" s="166" customFormat="1" x14ac:dyDescent="0.25">
      <c r="A1183" s="241" t="s">
        <v>663</v>
      </c>
      <c r="B1183" s="285" t="s">
        <v>632</v>
      </c>
      <c r="C1183" s="286">
        <v>563</v>
      </c>
      <c r="D1183" s="287"/>
      <c r="E1183" s="317">
        <v>36</v>
      </c>
      <c r="F1183" s="288"/>
      <c r="G1183" s="289"/>
      <c r="H1183" s="290">
        <f t="shared" ref="H1183" si="445">H1184</f>
        <v>849599030</v>
      </c>
    </row>
    <row r="1184" spans="1:8" s="166" customFormat="1" ht="15.6" customHeight="1" x14ac:dyDescent="0.25">
      <c r="A1184" s="241" t="s">
        <v>663</v>
      </c>
      <c r="B1184" s="169" t="s">
        <v>632</v>
      </c>
      <c r="C1184" s="169">
        <v>563</v>
      </c>
      <c r="D1184" s="170"/>
      <c r="E1184" s="171">
        <v>368</v>
      </c>
      <c r="F1184" s="250"/>
      <c r="G1184" s="202"/>
      <c r="H1184" s="176">
        <f t="shared" ref="H1184" si="446">SUM(H1185:H1186)</f>
        <v>849599030</v>
      </c>
    </row>
    <row r="1185" spans="1:8" s="166" customFormat="1" ht="30" customHeight="1" x14ac:dyDescent="0.25">
      <c r="A1185" s="241" t="s">
        <v>663</v>
      </c>
      <c r="B1185" s="145" t="s">
        <v>632</v>
      </c>
      <c r="C1185" s="145">
        <v>563</v>
      </c>
      <c r="D1185" s="172" t="s">
        <v>24</v>
      </c>
      <c r="E1185" s="173">
        <v>3681</v>
      </c>
      <c r="F1185" s="248" t="s">
        <v>631</v>
      </c>
      <c r="G1185" s="191"/>
      <c r="H1185" s="234">
        <v>9047342</v>
      </c>
    </row>
    <row r="1186" spans="1:8" s="166" customFormat="1" ht="30" customHeight="1" x14ac:dyDescent="0.25">
      <c r="A1186" s="241" t="s">
        <v>663</v>
      </c>
      <c r="B1186" s="266" t="s">
        <v>632</v>
      </c>
      <c r="C1186" s="266">
        <v>563</v>
      </c>
      <c r="D1186" s="267" t="s">
        <v>24</v>
      </c>
      <c r="E1186" s="268">
        <v>3682</v>
      </c>
      <c r="F1186" s="252" t="s">
        <v>625</v>
      </c>
      <c r="G1186" s="214"/>
      <c r="H1186" s="234">
        <v>840551688</v>
      </c>
    </row>
    <row r="1187" spans="1:8" s="166" customFormat="1" x14ac:dyDescent="0.25">
      <c r="A1187" s="241" t="s">
        <v>663</v>
      </c>
      <c r="B1187" s="285" t="s">
        <v>632</v>
      </c>
      <c r="C1187" s="286">
        <v>563</v>
      </c>
      <c r="D1187" s="287"/>
      <c r="E1187" s="317">
        <v>37</v>
      </c>
      <c r="F1187" s="288"/>
      <c r="G1187" s="289"/>
      <c r="H1187" s="290">
        <f t="shared" ref="H1187:H1188" si="447">H1188</f>
        <v>119000</v>
      </c>
    </row>
    <row r="1188" spans="1:8" s="166" customFormat="1" ht="15.6" customHeight="1" x14ac:dyDescent="0.25">
      <c r="A1188" s="241" t="s">
        <v>663</v>
      </c>
      <c r="B1188" s="199" t="s">
        <v>632</v>
      </c>
      <c r="C1188" s="199">
        <v>563</v>
      </c>
      <c r="D1188" s="170"/>
      <c r="E1188" s="171">
        <v>372</v>
      </c>
      <c r="F1188" s="250"/>
      <c r="G1188" s="202"/>
      <c r="H1188" s="176">
        <f t="shared" si="447"/>
        <v>119000</v>
      </c>
    </row>
    <row r="1189" spans="1:8" s="166" customFormat="1" ht="15" customHeight="1" x14ac:dyDescent="0.25">
      <c r="A1189" s="241" t="s">
        <v>663</v>
      </c>
      <c r="B1189" s="198" t="s">
        <v>632</v>
      </c>
      <c r="C1189" s="198">
        <v>563</v>
      </c>
      <c r="D1189" s="172" t="s">
        <v>18</v>
      </c>
      <c r="E1189" s="268">
        <v>3721</v>
      </c>
      <c r="F1189" s="252" t="s">
        <v>149</v>
      </c>
      <c r="G1189" s="191"/>
      <c r="H1189" s="234">
        <v>119000</v>
      </c>
    </row>
    <row r="1190" spans="1:8" s="166" customFormat="1" x14ac:dyDescent="0.25">
      <c r="A1190" s="241" t="s">
        <v>663</v>
      </c>
      <c r="B1190" s="285" t="s">
        <v>632</v>
      </c>
      <c r="C1190" s="286">
        <v>563</v>
      </c>
      <c r="D1190" s="287"/>
      <c r="E1190" s="317">
        <v>38</v>
      </c>
      <c r="F1190" s="288"/>
      <c r="G1190" s="289"/>
      <c r="H1190" s="290">
        <f t="shared" ref="H1190:H1191" si="448">H1191</f>
        <v>1292000</v>
      </c>
    </row>
    <row r="1191" spans="1:8" s="166" customFormat="1" ht="15.6" customHeight="1" x14ac:dyDescent="0.25">
      <c r="A1191" s="241" t="s">
        <v>663</v>
      </c>
      <c r="B1191" s="199" t="s">
        <v>632</v>
      </c>
      <c r="C1191" s="199">
        <v>563</v>
      </c>
      <c r="D1191" s="170"/>
      <c r="E1191" s="171">
        <v>386</v>
      </c>
      <c r="F1191" s="250"/>
      <c r="G1191" s="202"/>
      <c r="H1191" s="158">
        <f t="shared" si="448"/>
        <v>1292000</v>
      </c>
    </row>
    <row r="1192" spans="1:8" s="166" customFormat="1" ht="15" customHeight="1" x14ac:dyDescent="0.25">
      <c r="A1192" s="241" t="s">
        <v>663</v>
      </c>
      <c r="B1192" s="198" t="s">
        <v>632</v>
      </c>
      <c r="C1192" s="198">
        <v>563</v>
      </c>
      <c r="D1192" s="172" t="s">
        <v>24</v>
      </c>
      <c r="E1192" s="268">
        <v>3864</v>
      </c>
      <c r="F1192" s="252" t="s">
        <v>685</v>
      </c>
      <c r="G1192" s="191"/>
      <c r="H1192" s="234">
        <v>1292000</v>
      </c>
    </row>
    <row r="1193" spans="1:8" s="166" customFormat="1" x14ac:dyDescent="0.25">
      <c r="A1193" s="241" t="s">
        <v>663</v>
      </c>
      <c r="B1193" s="285" t="s">
        <v>632</v>
      </c>
      <c r="C1193" s="286">
        <v>563</v>
      </c>
      <c r="D1193" s="287"/>
      <c r="E1193" s="317">
        <v>41</v>
      </c>
      <c r="F1193" s="288"/>
      <c r="G1193" s="289"/>
      <c r="H1193" s="290">
        <f t="shared" ref="H1193:H1194" si="449">H1194</f>
        <v>37000</v>
      </c>
    </row>
    <row r="1194" spans="1:8" s="166" customFormat="1" ht="15.6" customHeight="1" x14ac:dyDescent="0.25">
      <c r="A1194" s="241" t="s">
        <v>663</v>
      </c>
      <c r="B1194" s="199" t="s">
        <v>632</v>
      </c>
      <c r="C1194" s="199">
        <v>563</v>
      </c>
      <c r="D1194" s="170"/>
      <c r="E1194" s="171">
        <v>412</v>
      </c>
      <c r="F1194" s="250"/>
      <c r="G1194" s="202"/>
      <c r="H1194" s="158">
        <f t="shared" si="449"/>
        <v>37000</v>
      </c>
    </row>
    <row r="1195" spans="1:8" s="166" customFormat="1" ht="15" customHeight="1" x14ac:dyDescent="0.25">
      <c r="A1195" s="241" t="s">
        <v>663</v>
      </c>
      <c r="B1195" s="198" t="s">
        <v>632</v>
      </c>
      <c r="C1195" s="198">
        <v>563</v>
      </c>
      <c r="D1195" s="172" t="s">
        <v>18</v>
      </c>
      <c r="E1195" s="268">
        <v>4123</v>
      </c>
      <c r="F1195" s="252" t="s">
        <v>133</v>
      </c>
      <c r="G1195" s="191"/>
      <c r="H1195" s="234">
        <v>37000</v>
      </c>
    </row>
    <row r="1196" spans="1:8" s="166" customFormat="1" x14ac:dyDescent="0.25">
      <c r="A1196" s="241" t="s">
        <v>663</v>
      </c>
      <c r="B1196" s="285" t="s">
        <v>632</v>
      </c>
      <c r="C1196" s="286">
        <v>563</v>
      </c>
      <c r="D1196" s="287"/>
      <c r="E1196" s="317">
        <v>42</v>
      </c>
      <c r="F1196" s="288"/>
      <c r="G1196" s="289"/>
      <c r="H1196" s="290">
        <f t="shared" ref="H1196" si="450">H1197+H1202</f>
        <v>321600</v>
      </c>
    </row>
    <row r="1197" spans="1:8" s="166" customFormat="1" ht="15.6" customHeight="1" x14ac:dyDescent="0.25">
      <c r="A1197" s="241" t="s">
        <v>663</v>
      </c>
      <c r="B1197" s="199" t="s">
        <v>632</v>
      </c>
      <c r="C1197" s="199">
        <v>563</v>
      </c>
      <c r="D1197" s="170"/>
      <c r="E1197" s="171">
        <v>422</v>
      </c>
      <c r="F1197" s="250"/>
      <c r="G1197" s="202"/>
      <c r="H1197" s="158">
        <f t="shared" ref="H1197" si="451">SUM(H1198:H1201)</f>
        <v>151600</v>
      </c>
    </row>
    <row r="1198" spans="1:8" s="166" customFormat="1" ht="15" customHeight="1" x14ac:dyDescent="0.25">
      <c r="A1198" s="241" t="s">
        <v>663</v>
      </c>
      <c r="B1198" s="198" t="s">
        <v>632</v>
      </c>
      <c r="C1198" s="198">
        <v>563</v>
      </c>
      <c r="D1198" s="172" t="s">
        <v>18</v>
      </c>
      <c r="E1198" s="268">
        <v>4221</v>
      </c>
      <c r="F1198" s="252" t="s">
        <v>129</v>
      </c>
      <c r="G1198" s="191"/>
      <c r="H1198" s="234">
        <v>151300</v>
      </c>
    </row>
    <row r="1199" spans="1:8" s="166" customFormat="1" ht="15" customHeight="1" x14ac:dyDescent="0.25">
      <c r="A1199" s="241" t="s">
        <v>663</v>
      </c>
      <c r="B1199" s="198" t="s">
        <v>632</v>
      </c>
      <c r="C1199" s="198">
        <v>563</v>
      </c>
      <c r="D1199" s="172" t="s">
        <v>18</v>
      </c>
      <c r="E1199" s="268">
        <v>4222</v>
      </c>
      <c r="F1199" s="252" t="s">
        <v>130</v>
      </c>
      <c r="G1199" s="191"/>
      <c r="H1199" s="234">
        <v>100</v>
      </c>
    </row>
    <row r="1200" spans="1:8" s="166" customFormat="1" ht="15" customHeight="1" x14ac:dyDescent="0.25">
      <c r="A1200" s="241" t="s">
        <v>663</v>
      </c>
      <c r="B1200" s="198" t="s">
        <v>632</v>
      </c>
      <c r="C1200" s="198">
        <v>563</v>
      </c>
      <c r="D1200" s="172" t="s">
        <v>18</v>
      </c>
      <c r="E1200" s="268">
        <v>4223</v>
      </c>
      <c r="F1200" s="249" t="s">
        <v>131</v>
      </c>
      <c r="G1200" s="164"/>
      <c r="H1200" s="234">
        <v>100</v>
      </c>
    </row>
    <row r="1201" spans="1:8" s="166" customFormat="1" ht="15" customHeight="1" x14ac:dyDescent="0.25">
      <c r="A1201" s="241" t="s">
        <v>663</v>
      </c>
      <c r="B1201" s="198" t="s">
        <v>632</v>
      </c>
      <c r="C1201" s="198">
        <v>563</v>
      </c>
      <c r="D1201" s="172" t="s">
        <v>18</v>
      </c>
      <c r="E1201" s="268">
        <v>4227</v>
      </c>
      <c r="F1201" s="252" t="s">
        <v>132</v>
      </c>
      <c r="G1201" s="191"/>
      <c r="H1201" s="234">
        <v>100</v>
      </c>
    </row>
    <row r="1202" spans="1:8" s="166" customFormat="1" ht="15.6" customHeight="1" x14ac:dyDescent="0.25">
      <c r="A1202" s="241" t="s">
        <v>663</v>
      </c>
      <c r="B1202" s="199" t="s">
        <v>632</v>
      </c>
      <c r="C1202" s="199">
        <v>563</v>
      </c>
      <c r="D1202" s="170"/>
      <c r="E1202" s="171">
        <v>423</v>
      </c>
      <c r="F1202" s="250"/>
      <c r="G1202" s="202"/>
      <c r="H1202" s="158">
        <f t="shared" ref="H1202" si="452">H1203</f>
        <v>170000</v>
      </c>
    </row>
    <row r="1203" spans="1:8" s="166" customFormat="1" ht="15" customHeight="1" x14ac:dyDescent="0.25">
      <c r="A1203" s="241" t="s">
        <v>663</v>
      </c>
      <c r="B1203" s="198" t="s">
        <v>632</v>
      </c>
      <c r="C1203" s="198">
        <v>563</v>
      </c>
      <c r="D1203" s="172" t="s">
        <v>18</v>
      </c>
      <c r="E1203" s="268">
        <v>4231</v>
      </c>
      <c r="F1203" s="252" t="s">
        <v>128</v>
      </c>
      <c r="G1203" s="191"/>
      <c r="H1203" s="234">
        <v>170000</v>
      </c>
    </row>
    <row r="1204" spans="1:8" s="323" customFormat="1" ht="60" customHeight="1" x14ac:dyDescent="0.25">
      <c r="A1204" s="241" t="s">
        <v>663</v>
      </c>
      <c r="B1204" s="321" t="s">
        <v>642</v>
      </c>
      <c r="C1204" s="321"/>
      <c r="D1204" s="307"/>
      <c r="E1204" s="322"/>
      <c r="F1204" s="308" t="s">
        <v>643</v>
      </c>
      <c r="G1204" s="309" t="s">
        <v>658</v>
      </c>
      <c r="H1204" s="307">
        <f t="shared" ref="H1204" si="453">H1205+H1208+H1212+H1215+H1218+H1222</f>
        <v>37927600</v>
      </c>
    </row>
    <row r="1205" spans="1:8" s="323" customFormat="1" x14ac:dyDescent="0.25">
      <c r="A1205" s="241" t="s">
        <v>663</v>
      </c>
      <c r="B1205" s="285" t="s">
        <v>642</v>
      </c>
      <c r="C1205" s="286">
        <v>12</v>
      </c>
      <c r="D1205" s="287"/>
      <c r="E1205" s="317">
        <v>35</v>
      </c>
      <c r="F1205" s="288"/>
      <c r="G1205" s="289"/>
      <c r="H1205" s="290">
        <f t="shared" ref="H1205:H1206" si="454">H1206</f>
        <v>1000</v>
      </c>
    </row>
    <row r="1206" spans="1:8" s="325" customFormat="1" x14ac:dyDescent="0.25">
      <c r="A1206" s="241" t="s">
        <v>663</v>
      </c>
      <c r="B1206" s="199" t="s">
        <v>642</v>
      </c>
      <c r="C1206" s="199">
        <v>12</v>
      </c>
      <c r="D1206" s="170"/>
      <c r="E1206" s="171">
        <v>351</v>
      </c>
      <c r="F1206" s="250"/>
      <c r="G1206" s="211"/>
      <c r="H1206" s="324">
        <f t="shared" si="454"/>
        <v>1000</v>
      </c>
    </row>
    <row r="1207" spans="1:8" s="325" customFormat="1" ht="30" x14ac:dyDescent="0.25">
      <c r="A1207" s="241" t="s">
        <v>663</v>
      </c>
      <c r="B1207" s="198" t="s">
        <v>642</v>
      </c>
      <c r="C1207" s="198">
        <v>12</v>
      </c>
      <c r="D1207" s="172" t="s">
        <v>26</v>
      </c>
      <c r="E1207" s="173">
        <v>3512</v>
      </c>
      <c r="F1207" s="248" t="s">
        <v>140</v>
      </c>
      <c r="G1207" s="214"/>
      <c r="H1207" s="269">
        <v>1000</v>
      </c>
    </row>
    <row r="1208" spans="1:8" s="325" customFormat="1" x14ac:dyDescent="0.25">
      <c r="A1208" s="241" t="s">
        <v>663</v>
      </c>
      <c r="B1208" s="285" t="s">
        <v>642</v>
      </c>
      <c r="C1208" s="286">
        <v>12</v>
      </c>
      <c r="D1208" s="287"/>
      <c r="E1208" s="317">
        <v>36</v>
      </c>
      <c r="F1208" s="288"/>
      <c r="G1208" s="289"/>
      <c r="H1208" s="290">
        <f t="shared" ref="H1208" si="455">H1209</f>
        <v>10001000</v>
      </c>
    </row>
    <row r="1209" spans="1:8" s="323" customFormat="1" ht="15.6" customHeight="1" x14ac:dyDescent="0.25">
      <c r="A1209" s="241" t="s">
        <v>663</v>
      </c>
      <c r="B1209" s="199" t="s">
        <v>642</v>
      </c>
      <c r="C1209" s="199">
        <v>12</v>
      </c>
      <c r="D1209" s="170"/>
      <c r="E1209" s="171">
        <v>363</v>
      </c>
      <c r="F1209" s="250"/>
      <c r="G1209" s="202"/>
      <c r="H1209" s="158">
        <f t="shared" ref="H1209" si="456">SUM(H1210:H1211)</f>
        <v>10001000</v>
      </c>
    </row>
    <row r="1210" spans="1:8" s="323" customFormat="1" ht="15" customHeight="1" x14ac:dyDescent="0.25">
      <c r="A1210" s="241" t="s">
        <v>663</v>
      </c>
      <c r="B1210" s="198" t="s">
        <v>642</v>
      </c>
      <c r="C1210" s="198">
        <v>12</v>
      </c>
      <c r="D1210" s="172" t="s">
        <v>26</v>
      </c>
      <c r="E1210" s="173">
        <v>3631</v>
      </c>
      <c r="F1210" s="248" t="s">
        <v>233</v>
      </c>
      <c r="G1210" s="191"/>
      <c r="H1210" s="234">
        <v>1000</v>
      </c>
    </row>
    <row r="1211" spans="1:8" s="323" customFormat="1" ht="15" customHeight="1" x14ac:dyDescent="0.25">
      <c r="A1211" s="241" t="s">
        <v>663</v>
      </c>
      <c r="B1211" s="198" t="s">
        <v>642</v>
      </c>
      <c r="C1211" s="198">
        <v>12</v>
      </c>
      <c r="D1211" s="172" t="s">
        <v>26</v>
      </c>
      <c r="E1211" s="173">
        <v>3632</v>
      </c>
      <c r="F1211" s="248" t="s">
        <v>244</v>
      </c>
      <c r="G1211" s="191"/>
      <c r="H1211" s="234">
        <v>10000000</v>
      </c>
    </row>
    <row r="1212" spans="1:8" s="323" customFormat="1" x14ac:dyDescent="0.25">
      <c r="A1212" s="241" t="s">
        <v>663</v>
      </c>
      <c r="B1212" s="285" t="s">
        <v>642</v>
      </c>
      <c r="C1212" s="286">
        <v>12</v>
      </c>
      <c r="D1212" s="287"/>
      <c r="E1212" s="317">
        <v>38</v>
      </c>
      <c r="F1212" s="288"/>
      <c r="G1212" s="289"/>
      <c r="H1212" s="290">
        <f t="shared" ref="H1212" si="457">H1213</f>
        <v>13000000</v>
      </c>
    </row>
    <row r="1213" spans="1:8" s="326" customFormat="1" ht="15.6" customHeight="1" x14ac:dyDescent="0.25">
      <c r="A1213" s="241" t="s">
        <v>663</v>
      </c>
      <c r="B1213" s="199" t="s">
        <v>642</v>
      </c>
      <c r="C1213" s="199">
        <v>12</v>
      </c>
      <c r="D1213" s="170"/>
      <c r="E1213" s="171">
        <v>386</v>
      </c>
      <c r="F1213" s="250"/>
      <c r="G1213" s="202"/>
      <c r="H1213" s="176">
        <f t="shared" ref="H1213" si="458">SUM(H1214)</f>
        <v>13000000</v>
      </c>
    </row>
    <row r="1214" spans="1:8" s="323" customFormat="1" ht="45" customHeight="1" x14ac:dyDescent="0.25">
      <c r="A1214" s="241" t="s">
        <v>663</v>
      </c>
      <c r="B1214" s="198" t="s">
        <v>642</v>
      </c>
      <c r="C1214" s="198">
        <v>12</v>
      </c>
      <c r="D1214" s="172" t="s">
        <v>26</v>
      </c>
      <c r="E1214" s="173">
        <v>3861</v>
      </c>
      <c r="F1214" s="248" t="s">
        <v>282</v>
      </c>
      <c r="G1214" s="191"/>
      <c r="H1214" s="234">
        <v>13000000</v>
      </c>
    </row>
    <row r="1215" spans="1:8" s="323" customFormat="1" x14ac:dyDescent="0.25">
      <c r="A1215" s="241" t="s">
        <v>663</v>
      </c>
      <c r="B1215" s="285" t="s">
        <v>642</v>
      </c>
      <c r="C1215" s="286">
        <v>563</v>
      </c>
      <c r="D1215" s="287"/>
      <c r="E1215" s="317">
        <v>35</v>
      </c>
      <c r="F1215" s="288"/>
      <c r="G1215" s="289"/>
      <c r="H1215" s="290">
        <f t="shared" ref="H1215:H1216" si="459">H1216</f>
        <v>4600000</v>
      </c>
    </row>
    <row r="1216" spans="1:8" s="326" customFormat="1" x14ac:dyDescent="0.25">
      <c r="A1216" s="241" t="s">
        <v>663</v>
      </c>
      <c r="B1216" s="199" t="s">
        <v>642</v>
      </c>
      <c r="C1216" s="199">
        <v>563</v>
      </c>
      <c r="D1216" s="170"/>
      <c r="E1216" s="171">
        <v>353</v>
      </c>
      <c r="F1216" s="250"/>
      <c r="G1216" s="202"/>
      <c r="H1216" s="176">
        <f t="shared" si="459"/>
        <v>4600000</v>
      </c>
    </row>
    <row r="1217" spans="1:8" s="323" customFormat="1" ht="45" x14ac:dyDescent="0.25">
      <c r="A1217" s="241" t="s">
        <v>663</v>
      </c>
      <c r="B1217" s="198" t="s">
        <v>642</v>
      </c>
      <c r="C1217" s="198">
        <v>563</v>
      </c>
      <c r="D1217" s="172" t="s">
        <v>26</v>
      </c>
      <c r="E1217" s="268">
        <v>3531</v>
      </c>
      <c r="F1217" s="252" t="s">
        <v>684</v>
      </c>
      <c r="G1217" s="191"/>
      <c r="H1217" s="234">
        <v>4600000</v>
      </c>
    </row>
    <row r="1218" spans="1:8" s="323" customFormat="1" x14ac:dyDescent="0.25">
      <c r="A1218" s="241" t="s">
        <v>663</v>
      </c>
      <c r="B1218" s="285" t="s">
        <v>642</v>
      </c>
      <c r="C1218" s="286">
        <v>563</v>
      </c>
      <c r="D1218" s="287"/>
      <c r="E1218" s="317">
        <v>36</v>
      </c>
      <c r="F1218" s="288"/>
      <c r="G1218" s="289"/>
      <c r="H1218" s="290">
        <f t="shared" ref="H1218" si="460">H1219</f>
        <v>6665600</v>
      </c>
    </row>
    <row r="1219" spans="1:8" s="323" customFormat="1" ht="15.6" customHeight="1" x14ac:dyDescent="0.25">
      <c r="A1219" s="241" t="s">
        <v>663</v>
      </c>
      <c r="B1219" s="199" t="s">
        <v>642</v>
      </c>
      <c r="C1219" s="199">
        <v>563</v>
      </c>
      <c r="D1219" s="170"/>
      <c r="E1219" s="171">
        <v>368</v>
      </c>
      <c r="F1219" s="250"/>
      <c r="G1219" s="202"/>
      <c r="H1219" s="158">
        <f t="shared" ref="H1219" si="461">SUM(H1220:H1221)</f>
        <v>6665600</v>
      </c>
    </row>
    <row r="1220" spans="1:8" s="323" customFormat="1" ht="30" customHeight="1" x14ac:dyDescent="0.25">
      <c r="A1220" s="241" t="s">
        <v>663</v>
      </c>
      <c r="B1220" s="198" t="s">
        <v>642</v>
      </c>
      <c r="C1220" s="198">
        <v>563</v>
      </c>
      <c r="D1220" s="172" t="s">
        <v>26</v>
      </c>
      <c r="E1220" s="268">
        <v>3681</v>
      </c>
      <c r="F1220" s="252" t="s">
        <v>631</v>
      </c>
      <c r="G1220" s="191"/>
      <c r="H1220" s="234">
        <v>5600</v>
      </c>
    </row>
    <row r="1221" spans="1:8" s="323" customFormat="1" ht="30" customHeight="1" x14ac:dyDescent="0.25">
      <c r="A1221" s="241" t="s">
        <v>663</v>
      </c>
      <c r="B1221" s="198" t="s">
        <v>642</v>
      </c>
      <c r="C1221" s="198">
        <v>563</v>
      </c>
      <c r="D1221" s="172" t="s">
        <v>26</v>
      </c>
      <c r="E1221" s="268">
        <v>3682</v>
      </c>
      <c r="F1221" s="252" t="s">
        <v>625</v>
      </c>
      <c r="G1221" s="191"/>
      <c r="H1221" s="234">
        <v>6660000</v>
      </c>
    </row>
    <row r="1222" spans="1:8" s="323" customFormat="1" x14ac:dyDescent="0.25">
      <c r="A1222" s="241" t="s">
        <v>663</v>
      </c>
      <c r="B1222" s="285" t="s">
        <v>642</v>
      </c>
      <c r="C1222" s="286">
        <v>563</v>
      </c>
      <c r="D1222" s="287"/>
      <c r="E1222" s="317">
        <v>38</v>
      </c>
      <c r="F1222" s="288"/>
      <c r="G1222" s="289"/>
      <c r="H1222" s="290">
        <f t="shared" ref="H1222" si="462">H1223</f>
        <v>3660000</v>
      </c>
    </row>
    <row r="1223" spans="1:8" s="326" customFormat="1" ht="15.6" customHeight="1" x14ac:dyDescent="0.25">
      <c r="A1223" s="241" t="s">
        <v>663</v>
      </c>
      <c r="B1223" s="199" t="s">
        <v>642</v>
      </c>
      <c r="C1223" s="199">
        <v>563</v>
      </c>
      <c r="D1223" s="170"/>
      <c r="E1223" s="171">
        <v>386</v>
      </c>
      <c r="F1223" s="250"/>
      <c r="G1223" s="202"/>
      <c r="H1223" s="176">
        <f t="shared" ref="H1223" si="463">SUM(H1224:H1224)</f>
        <v>3660000</v>
      </c>
    </row>
    <row r="1224" spans="1:8" s="323" customFormat="1" ht="30" customHeight="1" x14ac:dyDescent="0.25">
      <c r="A1224" s="241" t="s">
        <v>663</v>
      </c>
      <c r="B1224" s="198" t="s">
        <v>642</v>
      </c>
      <c r="C1224" s="198">
        <v>563</v>
      </c>
      <c r="D1224" s="172" t="s">
        <v>26</v>
      </c>
      <c r="E1224" s="268">
        <v>3864</v>
      </c>
      <c r="F1224" s="252" t="s">
        <v>685</v>
      </c>
      <c r="G1224" s="191"/>
      <c r="H1224" s="234">
        <v>3660000</v>
      </c>
    </row>
    <row r="1225" spans="1:8" s="166" customFormat="1" ht="51" x14ac:dyDescent="0.25">
      <c r="A1225" s="241" t="s">
        <v>663</v>
      </c>
      <c r="B1225" s="305" t="s">
        <v>637</v>
      </c>
      <c r="C1225" s="305"/>
      <c r="D1225" s="310"/>
      <c r="E1225" s="298"/>
      <c r="F1225" s="294" t="s">
        <v>635</v>
      </c>
      <c r="G1225" s="295" t="s">
        <v>658</v>
      </c>
      <c r="H1225" s="296">
        <f>H1238+H1226+H1250</f>
        <v>1757500</v>
      </c>
    </row>
    <row r="1226" spans="1:8" s="166" customFormat="1" x14ac:dyDescent="0.25">
      <c r="A1226" s="241" t="s">
        <v>663</v>
      </c>
      <c r="B1226" s="285" t="s">
        <v>637</v>
      </c>
      <c r="C1226" s="286">
        <v>11</v>
      </c>
      <c r="D1226" s="287"/>
      <c r="E1226" s="317">
        <v>32</v>
      </c>
      <c r="F1226" s="288"/>
      <c r="G1226" s="289"/>
      <c r="H1226" s="290">
        <f t="shared" ref="H1226" si="464">H1227+H1229+H1231+H1236</f>
        <v>351500</v>
      </c>
    </row>
    <row r="1227" spans="1:8" s="166" customFormat="1" ht="15.6" customHeight="1" x14ac:dyDescent="0.25">
      <c r="A1227" s="241" t="s">
        <v>663</v>
      </c>
      <c r="B1227" s="169" t="s">
        <v>637</v>
      </c>
      <c r="C1227" s="169">
        <v>11</v>
      </c>
      <c r="D1227" s="170"/>
      <c r="E1227" s="171">
        <v>321</v>
      </c>
      <c r="F1227" s="250"/>
      <c r="G1227" s="202"/>
      <c r="H1227" s="158">
        <f t="shared" ref="H1227" si="465">H1228</f>
        <v>26750</v>
      </c>
    </row>
    <row r="1228" spans="1:8" s="166" customFormat="1" ht="15.6" customHeight="1" x14ac:dyDescent="0.25">
      <c r="A1228" s="241" t="s">
        <v>663</v>
      </c>
      <c r="B1228" s="145" t="s">
        <v>637</v>
      </c>
      <c r="C1228" s="145">
        <v>11</v>
      </c>
      <c r="D1228" s="172" t="s">
        <v>18</v>
      </c>
      <c r="E1228" s="173">
        <v>3211</v>
      </c>
      <c r="F1228" s="248" t="s">
        <v>110</v>
      </c>
      <c r="G1228" s="191"/>
      <c r="H1228" s="234">
        <v>26750</v>
      </c>
    </row>
    <row r="1229" spans="1:8" s="166" customFormat="1" ht="15.6" customHeight="1" x14ac:dyDescent="0.25">
      <c r="A1229" s="241" t="s">
        <v>663</v>
      </c>
      <c r="B1229" s="169" t="s">
        <v>637</v>
      </c>
      <c r="C1229" s="169">
        <v>11</v>
      </c>
      <c r="D1229" s="170"/>
      <c r="E1229" s="171">
        <v>322</v>
      </c>
      <c r="F1229" s="250"/>
      <c r="G1229" s="202"/>
      <c r="H1229" s="158">
        <f t="shared" ref="H1229" si="466">H1230</f>
        <v>500</v>
      </c>
    </row>
    <row r="1230" spans="1:8" s="166" customFormat="1" ht="15.6" customHeight="1" x14ac:dyDescent="0.25">
      <c r="A1230" s="241" t="s">
        <v>663</v>
      </c>
      <c r="B1230" s="145" t="s">
        <v>637</v>
      </c>
      <c r="C1230" s="145">
        <v>11</v>
      </c>
      <c r="D1230" s="172" t="s">
        <v>18</v>
      </c>
      <c r="E1230" s="173">
        <v>3221</v>
      </c>
      <c r="F1230" s="248" t="s">
        <v>146</v>
      </c>
      <c r="G1230" s="191"/>
      <c r="H1230" s="234">
        <v>500</v>
      </c>
    </row>
    <row r="1231" spans="1:8" s="166" customFormat="1" ht="15.6" customHeight="1" x14ac:dyDescent="0.25">
      <c r="A1231" s="241" t="s">
        <v>663</v>
      </c>
      <c r="B1231" s="169" t="s">
        <v>637</v>
      </c>
      <c r="C1231" s="169">
        <v>11</v>
      </c>
      <c r="D1231" s="170"/>
      <c r="E1231" s="171">
        <v>323</v>
      </c>
      <c r="F1231" s="250"/>
      <c r="G1231" s="202"/>
      <c r="H1231" s="158">
        <f t="shared" ref="H1231" si="467">SUM(H1232:H1235)</f>
        <v>299250</v>
      </c>
    </row>
    <row r="1232" spans="1:8" s="166" customFormat="1" ht="15.6" customHeight="1" x14ac:dyDescent="0.25">
      <c r="A1232" s="241" t="s">
        <v>663</v>
      </c>
      <c r="B1232" s="145" t="s">
        <v>637</v>
      </c>
      <c r="C1232" s="145">
        <v>11</v>
      </c>
      <c r="D1232" s="172" t="s">
        <v>18</v>
      </c>
      <c r="E1232" s="173">
        <v>3231</v>
      </c>
      <c r="F1232" s="248" t="s">
        <v>117</v>
      </c>
      <c r="G1232" s="191"/>
      <c r="H1232" s="234">
        <v>500</v>
      </c>
    </row>
    <row r="1233" spans="1:8" s="166" customFormat="1" ht="15.6" customHeight="1" x14ac:dyDescent="0.25">
      <c r="A1233" s="241" t="s">
        <v>663</v>
      </c>
      <c r="B1233" s="145" t="s">
        <v>637</v>
      </c>
      <c r="C1233" s="145">
        <v>11</v>
      </c>
      <c r="D1233" s="172" t="s">
        <v>18</v>
      </c>
      <c r="E1233" s="173">
        <v>3233</v>
      </c>
      <c r="F1233" s="248" t="s">
        <v>119</v>
      </c>
      <c r="G1233" s="191"/>
      <c r="H1233" s="234">
        <v>85000</v>
      </c>
    </row>
    <row r="1234" spans="1:8" s="166" customFormat="1" ht="15.6" customHeight="1" x14ac:dyDescent="0.25">
      <c r="A1234" s="241" t="s">
        <v>663</v>
      </c>
      <c r="B1234" s="145" t="s">
        <v>637</v>
      </c>
      <c r="C1234" s="145">
        <v>11</v>
      </c>
      <c r="D1234" s="172" t="s">
        <v>18</v>
      </c>
      <c r="E1234" s="173">
        <v>3235</v>
      </c>
      <c r="F1234" s="248" t="s">
        <v>42</v>
      </c>
      <c r="G1234" s="191"/>
      <c r="H1234" s="234">
        <v>16250</v>
      </c>
    </row>
    <row r="1235" spans="1:8" s="166" customFormat="1" ht="15.6" customHeight="1" x14ac:dyDescent="0.25">
      <c r="A1235" s="241" t="s">
        <v>663</v>
      </c>
      <c r="B1235" s="145" t="s">
        <v>637</v>
      </c>
      <c r="C1235" s="145">
        <v>11</v>
      </c>
      <c r="D1235" s="172" t="s">
        <v>18</v>
      </c>
      <c r="E1235" s="173">
        <v>3237</v>
      </c>
      <c r="F1235" s="248" t="s">
        <v>36</v>
      </c>
      <c r="G1235" s="191"/>
      <c r="H1235" s="234">
        <v>197500</v>
      </c>
    </row>
    <row r="1236" spans="1:8" s="166" customFormat="1" ht="15.6" customHeight="1" x14ac:dyDescent="0.25">
      <c r="A1236" s="241" t="s">
        <v>663</v>
      </c>
      <c r="B1236" s="169" t="s">
        <v>637</v>
      </c>
      <c r="C1236" s="169">
        <v>11</v>
      </c>
      <c r="D1236" s="170"/>
      <c r="E1236" s="171">
        <v>329</v>
      </c>
      <c r="F1236" s="250"/>
      <c r="G1236" s="202"/>
      <c r="H1236" s="271">
        <f t="shared" ref="H1236" si="468">H1237</f>
        <v>25000</v>
      </c>
    </row>
    <row r="1237" spans="1:8" s="166" customFormat="1" ht="15.6" customHeight="1" x14ac:dyDescent="0.25">
      <c r="A1237" s="241" t="s">
        <v>663</v>
      </c>
      <c r="B1237" s="145" t="s">
        <v>637</v>
      </c>
      <c r="C1237" s="145">
        <v>11</v>
      </c>
      <c r="D1237" s="172" t="s">
        <v>18</v>
      </c>
      <c r="E1237" s="173">
        <v>3293</v>
      </c>
      <c r="F1237" s="248" t="s">
        <v>124</v>
      </c>
      <c r="G1237" s="191"/>
      <c r="H1237" s="234">
        <v>25000</v>
      </c>
    </row>
    <row r="1238" spans="1:8" s="166" customFormat="1" x14ac:dyDescent="0.25">
      <c r="A1238" s="241" t="s">
        <v>663</v>
      </c>
      <c r="B1238" s="285" t="s">
        <v>637</v>
      </c>
      <c r="C1238" s="286">
        <v>51</v>
      </c>
      <c r="D1238" s="287"/>
      <c r="E1238" s="317">
        <v>32</v>
      </c>
      <c r="F1238" s="288"/>
      <c r="G1238" s="289"/>
      <c r="H1238" s="290">
        <f t="shared" ref="H1238" si="469">H1239+H1241+H1243+H1248</f>
        <v>697000</v>
      </c>
    </row>
    <row r="1239" spans="1:8" s="166" customFormat="1" ht="15.6" customHeight="1" x14ac:dyDescent="0.25">
      <c r="A1239" s="241" t="s">
        <v>663</v>
      </c>
      <c r="B1239" s="169" t="s">
        <v>637</v>
      </c>
      <c r="C1239" s="169">
        <v>51</v>
      </c>
      <c r="D1239" s="170"/>
      <c r="E1239" s="171">
        <v>321</v>
      </c>
      <c r="F1239" s="250"/>
      <c r="G1239" s="202"/>
      <c r="H1239" s="271">
        <f t="shared" ref="H1239:H1241" si="470">H1240</f>
        <v>50000</v>
      </c>
    </row>
    <row r="1240" spans="1:8" s="166" customFormat="1" ht="15.6" customHeight="1" x14ac:dyDescent="0.25">
      <c r="A1240" s="241" t="s">
        <v>663</v>
      </c>
      <c r="B1240" s="145" t="s">
        <v>637</v>
      </c>
      <c r="C1240" s="145">
        <v>51</v>
      </c>
      <c r="D1240" s="172" t="s">
        <v>18</v>
      </c>
      <c r="E1240" s="173">
        <v>3211</v>
      </c>
      <c r="F1240" s="248" t="s">
        <v>110</v>
      </c>
      <c r="G1240" s="191"/>
      <c r="H1240" s="234">
        <v>50000</v>
      </c>
    </row>
    <row r="1241" spans="1:8" s="167" customFormat="1" ht="15.6" customHeight="1" x14ac:dyDescent="0.25">
      <c r="A1241" s="241" t="s">
        <v>663</v>
      </c>
      <c r="B1241" s="169" t="s">
        <v>637</v>
      </c>
      <c r="C1241" s="169">
        <v>51</v>
      </c>
      <c r="D1241" s="170"/>
      <c r="E1241" s="171">
        <v>322</v>
      </c>
      <c r="F1241" s="250"/>
      <c r="G1241" s="202"/>
      <c r="H1241" s="271">
        <f t="shared" si="470"/>
        <v>1000</v>
      </c>
    </row>
    <row r="1242" spans="1:8" s="166" customFormat="1" ht="15.6" customHeight="1" x14ac:dyDescent="0.25">
      <c r="A1242" s="241" t="s">
        <v>663</v>
      </c>
      <c r="B1242" s="145" t="s">
        <v>637</v>
      </c>
      <c r="C1242" s="145">
        <v>51</v>
      </c>
      <c r="D1242" s="172" t="s">
        <v>18</v>
      </c>
      <c r="E1242" s="173">
        <v>3221</v>
      </c>
      <c r="F1242" s="248" t="s">
        <v>146</v>
      </c>
      <c r="G1242" s="191"/>
      <c r="H1242" s="234">
        <v>1000</v>
      </c>
    </row>
    <row r="1243" spans="1:8" s="166" customFormat="1" ht="15.6" customHeight="1" x14ac:dyDescent="0.25">
      <c r="A1243" s="241" t="s">
        <v>663</v>
      </c>
      <c r="B1243" s="169" t="s">
        <v>637</v>
      </c>
      <c r="C1243" s="169">
        <v>51</v>
      </c>
      <c r="D1243" s="170"/>
      <c r="E1243" s="171">
        <v>323</v>
      </c>
      <c r="F1243" s="250"/>
      <c r="G1243" s="202"/>
      <c r="H1243" s="271">
        <f t="shared" ref="H1243" si="471">SUM(H1244:H1247)</f>
        <v>596000</v>
      </c>
    </row>
    <row r="1244" spans="1:8" s="166" customFormat="1" ht="15.6" customHeight="1" x14ac:dyDescent="0.25">
      <c r="A1244" s="241" t="s">
        <v>663</v>
      </c>
      <c r="B1244" s="145" t="s">
        <v>637</v>
      </c>
      <c r="C1244" s="145">
        <v>51</v>
      </c>
      <c r="D1244" s="172" t="s">
        <v>18</v>
      </c>
      <c r="E1244" s="173">
        <v>3231</v>
      </c>
      <c r="F1244" s="248" t="s">
        <v>117</v>
      </c>
      <c r="G1244" s="191"/>
      <c r="H1244" s="233">
        <v>1000</v>
      </c>
    </row>
    <row r="1245" spans="1:8" s="166" customFormat="1" ht="15.6" customHeight="1" x14ac:dyDescent="0.25">
      <c r="A1245" s="241" t="s">
        <v>663</v>
      </c>
      <c r="B1245" s="145" t="s">
        <v>637</v>
      </c>
      <c r="C1245" s="145">
        <v>51</v>
      </c>
      <c r="D1245" s="172" t="s">
        <v>18</v>
      </c>
      <c r="E1245" s="173">
        <v>3233</v>
      </c>
      <c r="F1245" s="248" t="s">
        <v>119</v>
      </c>
      <c r="G1245" s="191"/>
      <c r="H1245" s="234">
        <v>170000</v>
      </c>
    </row>
    <row r="1246" spans="1:8" s="166" customFormat="1" ht="15.6" customHeight="1" x14ac:dyDescent="0.25">
      <c r="A1246" s="241" t="s">
        <v>663</v>
      </c>
      <c r="B1246" s="145" t="s">
        <v>637</v>
      </c>
      <c r="C1246" s="145">
        <v>51</v>
      </c>
      <c r="D1246" s="172" t="s">
        <v>18</v>
      </c>
      <c r="E1246" s="173">
        <v>3235</v>
      </c>
      <c r="F1246" s="248" t="s">
        <v>42</v>
      </c>
      <c r="G1246" s="191"/>
      <c r="H1246" s="234">
        <v>30000</v>
      </c>
    </row>
    <row r="1247" spans="1:8" s="166" customFormat="1" ht="15.6" customHeight="1" x14ac:dyDescent="0.25">
      <c r="A1247" s="241" t="s">
        <v>663</v>
      </c>
      <c r="B1247" s="145" t="s">
        <v>637</v>
      </c>
      <c r="C1247" s="145">
        <v>51</v>
      </c>
      <c r="D1247" s="172" t="s">
        <v>18</v>
      </c>
      <c r="E1247" s="173">
        <v>3237</v>
      </c>
      <c r="F1247" s="248" t="s">
        <v>36</v>
      </c>
      <c r="G1247" s="191"/>
      <c r="H1247" s="234">
        <v>395000</v>
      </c>
    </row>
    <row r="1248" spans="1:8" s="166" customFormat="1" ht="15.6" customHeight="1" x14ac:dyDescent="0.25">
      <c r="A1248" s="241" t="s">
        <v>663</v>
      </c>
      <c r="B1248" s="169" t="s">
        <v>637</v>
      </c>
      <c r="C1248" s="169">
        <v>51</v>
      </c>
      <c r="D1248" s="170"/>
      <c r="E1248" s="171">
        <v>329</v>
      </c>
      <c r="F1248" s="250"/>
      <c r="G1248" s="202"/>
      <c r="H1248" s="271">
        <f t="shared" ref="H1248" si="472">H1249</f>
        <v>50000</v>
      </c>
    </row>
    <row r="1249" spans="1:8" s="166" customFormat="1" ht="15.6" customHeight="1" x14ac:dyDescent="0.25">
      <c r="A1249" s="241" t="s">
        <v>663</v>
      </c>
      <c r="B1249" s="145" t="s">
        <v>637</v>
      </c>
      <c r="C1249" s="145">
        <v>51</v>
      </c>
      <c r="D1249" s="172" t="s">
        <v>18</v>
      </c>
      <c r="E1249" s="173">
        <v>3293</v>
      </c>
      <c r="F1249" s="248" t="s">
        <v>124</v>
      </c>
      <c r="G1249" s="191"/>
      <c r="H1249" s="234">
        <v>50000</v>
      </c>
    </row>
    <row r="1250" spans="1:8" s="166" customFormat="1" x14ac:dyDescent="0.25">
      <c r="A1250" s="241" t="s">
        <v>663</v>
      </c>
      <c r="B1250" s="285" t="s">
        <v>637</v>
      </c>
      <c r="C1250" s="286">
        <v>559</v>
      </c>
      <c r="D1250" s="287"/>
      <c r="E1250" s="317">
        <v>32</v>
      </c>
      <c r="F1250" s="288"/>
      <c r="G1250" s="289"/>
      <c r="H1250" s="290">
        <f>H1251+H1253+H1255+H1260</f>
        <v>709000</v>
      </c>
    </row>
    <row r="1251" spans="1:8" s="166" customFormat="1" ht="15.6" customHeight="1" x14ac:dyDescent="0.25">
      <c r="A1251" s="241" t="s">
        <v>663</v>
      </c>
      <c r="B1251" s="169" t="s">
        <v>637</v>
      </c>
      <c r="C1251" s="169">
        <v>559</v>
      </c>
      <c r="D1251" s="170"/>
      <c r="E1251" s="171">
        <v>321</v>
      </c>
      <c r="F1251" s="250"/>
      <c r="G1251" s="202"/>
      <c r="H1251" s="271">
        <f t="shared" ref="H1251:H1253" si="473">H1252</f>
        <v>57000</v>
      </c>
    </row>
    <row r="1252" spans="1:8" s="166" customFormat="1" ht="15.6" customHeight="1" x14ac:dyDescent="0.25">
      <c r="A1252" s="241" t="s">
        <v>663</v>
      </c>
      <c r="B1252" s="145" t="s">
        <v>637</v>
      </c>
      <c r="C1252" s="145">
        <v>559</v>
      </c>
      <c r="D1252" s="172" t="s">
        <v>18</v>
      </c>
      <c r="E1252" s="173">
        <v>3211</v>
      </c>
      <c r="F1252" s="248" t="s">
        <v>110</v>
      </c>
      <c r="G1252" s="191"/>
      <c r="H1252" s="234">
        <v>57000</v>
      </c>
    </row>
    <row r="1253" spans="1:8" s="167" customFormat="1" ht="15.6" customHeight="1" x14ac:dyDescent="0.25">
      <c r="A1253" s="241" t="s">
        <v>663</v>
      </c>
      <c r="B1253" s="169" t="s">
        <v>637</v>
      </c>
      <c r="C1253" s="169">
        <v>559</v>
      </c>
      <c r="D1253" s="170"/>
      <c r="E1253" s="171">
        <v>322</v>
      </c>
      <c r="F1253" s="250"/>
      <c r="G1253" s="202"/>
      <c r="H1253" s="271">
        <f t="shared" si="473"/>
        <v>1000</v>
      </c>
    </row>
    <row r="1254" spans="1:8" s="166" customFormat="1" ht="15.6" customHeight="1" x14ac:dyDescent="0.25">
      <c r="A1254" s="241" t="s">
        <v>663</v>
      </c>
      <c r="B1254" s="145" t="s">
        <v>637</v>
      </c>
      <c r="C1254" s="145">
        <v>559</v>
      </c>
      <c r="D1254" s="172" t="s">
        <v>18</v>
      </c>
      <c r="E1254" s="173">
        <v>3221</v>
      </c>
      <c r="F1254" s="248" t="s">
        <v>146</v>
      </c>
      <c r="G1254" s="191"/>
      <c r="H1254" s="234">
        <v>1000</v>
      </c>
    </row>
    <row r="1255" spans="1:8" s="166" customFormat="1" ht="15.6" customHeight="1" x14ac:dyDescent="0.25">
      <c r="A1255" s="241" t="s">
        <v>663</v>
      </c>
      <c r="B1255" s="169" t="s">
        <v>637</v>
      </c>
      <c r="C1255" s="169">
        <v>559</v>
      </c>
      <c r="D1255" s="170"/>
      <c r="E1255" s="171">
        <v>323</v>
      </c>
      <c r="F1255" s="250"/>
      <c r="G1255" s="202"/>
      <c r="H1255" s="271">
        <f>SUM(H1256:H1259)</f>
        <v>601000</v>
      </c>
    </row>
    <row r="1256" spans="1:8" s="166" customFormat="1" ht="15.6" customHeight="1" x14ac:dyDescent="0.25">
      <c r="A1256" s="241" t="s">
        <v>663</v>
      </c>
      <c r="B1256" s="145" t="s">
        <v>637</v>
      </c>
      <c r="C1256" s="145">
        <v>559</v>
      </c>
      <c r="D1256" s="172" t="s">
        <v>18</v>
      </c>
      <c r="E1256" s="173">
        <v>3231</v>
      </c>
      <c r="F1256" s="248" t="s">
        <v>117</v>
      </c>
      <c r="G1256" s="191"/>
      <c r="H1256" s="233">
        <v>1000</v>
      </c>
    </row>
    <row r="1257" spans="1:8" s="166" customFormat="1" ht="15.6" customHeight="1" x14ac:dyDescent="0.25">
      <c r="A1257" s="241" t="s">
        <v>663</v>
      </c>
      <c r="B1257" s="145" t="s">
        <v>637</v>
      </c>
      <c r="C1257" s="145">
        <v>559</v>
      </c>
      <c r="D1257" s="172" t="s">
        <v>18</v>
      </c>
      <c r="E1257" s="173">
        <v>3233</v>
      </c>
      <c r="F1257" s="248" t="s">
        <v>119</v>
      </c>
      <c r="G1257" s="191"/>
      <c r="H1257" s="234">
        <v>170000</v>
      </c>
    </row>
    <row r="1258" spans="1:8" s="166" customFormat="1" ht="15.6" customHeight="1" x14ac:dyDescent="0.25">
      <c r="A1258" s="241" t="s">
        <v>663</v>
      </c>
      <c r="B1258" s="145" t="s">
        <v>637</v>
      </c>
      <c r="C1258" s="145">
        <v>559</v>
      </c>
      <c r="D1258" s="172" t="s">
        <v>18</v>
      </c>
      <c r="E1258" s="173">
        <v>3235</v>
      </c>
      <c r="F1258" s="248" t="s">
        <v>42</v>
      </c>
      <c r="G1258" s="191"/>
      <c r="H1258" s="234">
        <v>35000</v>
      </c>
    </row>
    <row r="1259" spans="1:8" s="166" customFormat="1" ht="15.6" customHeight="1" x14ac:dyDescent="0.25">
      <c r="A1259" s="241" t="s">
        <v>663</v>
      </c>
      <c r="B1259" s="145" t="s">
        <v>637</v>
      </c>
      <c r="C1259" s="145">
        <v>559</v>
      </c>
      <c r="D1259" s="172" t="s">
        <v>18</v>
      </c>
      <c r="E1259" s="173">
        <v>3237</v>
      </c>
      <c r="F1259" s="248" t="s">
        <v>36</v>
      </c>
      <c r="G1259" s="191"/>
      <c r="H1259" s="234">
        <v>395000</v>
      </c>
    </row>
    <row r="1260" spans="1:8" s="166" customFormat="1" ht="15.6" customHeight="1" x14ac:dyDescent="0.25">
      <c r="A1260" s="241" t="s">
        <v>663</v>
      </c>
      <c r="B1260" s="169" t="s">
        <v>637</v>
      </c>
      <c r="C1260" s="169">
        <v>559</v>
      </c>
      <c r="D1260" s="170"/>
      <c r="E1260" s="171">
        <v>329</v>
      </c>
      <c r="F1260" s="250"/>
      <c r="G1260" s="202"/>
      <c r="H1260" s="271">
        <f t="shared" ref="H1260" si="474">H1261</f>
        <v>50000</v>
      </c>
    </row>
    <row r="1261" spans="1:8" s="166" customFormat="1" ht="15.6" customHeight="1" x14ac:dyDescent="0.25">
      <c r="A1261" s="241" t="s">
        <v>663</v>
      </c>
      <c r="B1261" s="145" t="s">
        <v>637</v>
      </c>
      <c r="C1261" s="145">
        <v>559</v>
      </c>
      <c r="D1261" s="172" t="s">
        <v>18</v>
      </c>
      <c r="E1261" s="173">
        <v>3293</v>
      </c>
      <c r="F1261" s="248" t="s">
        <v>124</v>
      </c>
      <c r="G1261" s="191"/>
      <c r="H1261" s="234">
        <v>50000</v>
      </c>
    </row>
    <row r="1262" spans="1:8" s="166" customFormat="1" ht="15.6" customHeight="1" x14ac:dyDescent="0.25">
      <c r="A1262" s="242" t="s">
        <v>664</v>
      </c>
      <c r="B1262" s="452" t="s">
        <v>679</v>
      </c>
      <c r="C1262" s="452"/>
      <c r="D1262" s="452"/>
      <c r="E1262" s="452"/>
      <c r="F1262" s="452"/>
      <c r="G1262" s="203"/>
      <c r="H1262" s="150">
        <f>H1263+H1310+H1316+H1325</f>
        <v>326617100</v>
      </c>
    </row>
    <row r="1263" spans="1:8" s="166" customFormat="1" ht="61.2" x14ac:dyDescent="0.25">
      <c r="A1263" s="239" t="s">
        <v>664</v>
      </c>
      <c r="B1263" s="292" t="s">
        <v>77</v>
      </c>
      <c r="C1263" s="292"/>
      <c r="D1263" s="293"/>
      <c r="E1263" s="293"/>
      <c r="F1263" s="294" t="s">
        <v>680</v>
      </c>
      <c r="G1263" s="295" t="s">
        <v>722</v>
      </c>
      <c r="H1263" s="296">
        <f>H1264+H1272+H1301+H1305</f>
        <v>3247500</v>
      </c>
    </row>
    <row r="1264" spans="1:8" s="166" customFormat="1" x14ac:dyDescent="0.25">
      <c r="A1264" s="239" t="s">
        <v>664</v>
      </c>
      <c r="B1264" s="285" t="s">
        <v>77</v>
      </c>
      <c r="C1264" s="286">
        <v>11</v>
      </c>
      <c r="D1264" s="287"/>
      <c r="E1264" s="317">
        <v>31</v>
      </c>
      <c r="F1264" s="288"/>
      <c r="G1264" s="289"/>
      <c r="H1264" s="290">
        <f t="shared" ref="H1264" si="475">H1265+H1267+H1269</f>
        <v>2304000</v>
      </c>
    </row>
    <row r="1265" spans="1:8" s="167" customFormat="1" ht="15.6" customHeight="1" x14ac:dyDescent="0.25">
      <c r="A1265" s="239" t="s">
        <v>664</v>
      </c>
      <c r="B1265" s="153" t="s">
        <v>77</v>
      </c>
      <c r="C1265" s="154">
        <v>11</v>
      </c>
      <c r="D1265" s="155"/>
      <c r="E1265" s="156">
        <v>311</v>
      </c>
      <c r="F1265" s="244"/>
      <c r="G1265" s="157"/>
      <c r="H1265" s="158">
        <f t="shared" ref="H1265" si="476">SUM(H1266)</f>
        <v>1920000</v>
      </c>
    </row>
    <row r="1266" spans="1:8" s="166" customFormat="1" ht="15" customHeight="1" x14ac:dyDescent="0.25">
      <c r="A1266" s="239" t="s">
        <v>664</v>
      </c>
      <c r="B1266" s="160" t="s">
        <v>77</v>
      </c>
      <c r="C1266" s="161">
        <v>11</v>
      </c>
      <c r="D1266" s="162" t="s">
        <v>25</v>
      </c>
      <c r="E1266" s="163">
        <v>3111</v>
      </c>
      <c r="F1266" s="245" t="s">
        <v>19</v>
      </c>
      <c r="G1266" s="164"/>
      <c r="H1266" s="358">
        <v>1920000</v>
      </c>
    </row>
    <row r="1267" spans="1:8" s="167" customFormat="1" ht="15.6" customHeight="1" x14ac:dyDescent="0.25">
      <c r="A1267" s="239" t="s">
        <v>664</v>
      </c>
      <c r="B1267" s="153" t="s">
        <v>77</v>
      </c>
      <c r="C1267" s="154">
        <v>11</v>
      </c>
      <c r="D1267" s="155"/>
      <c r="E1267" s="156">
        <v>312</v>
      </c>
      <c r="F1267" s="244"/>
      <c r="G1267" s="157"/>
      <c r="H1267" s="159">
        <f t="shared" ref="H1267" si="477">SUM(H1268)</f>
        <v>52000</v>
      </c>
    </row>
    <row r="1268" spans="1:8" s="166" customFormat="1" ht="15" customHeight="1" x14ac:dyDescent="0.25">
      <c r="A1268" s="239" t="s">
        <v>664</v>
      </c>
      <c r="B1268" s="160" t="s">
        <v>77</v>
      </c>
      <c r="C1268" s="161">
        <v>11</v>
      </c>
      <c r="D1268" s="162" t="s">
        <v>25</v>
      </c>
      <c r="E1268" s="163">
        <v>3121</v>
      </c>
      <c r="F1268" s="245" t="s">
        <v>138</v>
      </c>
      <c r="G1268" s="164"/>
      <c r="H1268" s="234">
        <v>52000</v>
      </c>
    </row>
    <row r="1269" spans="1:8" s="167" customFormat="1" ht="15.6" customHeight="1" x14ac:dyDescent="0.25">
      <c r="A1269" s="239" t="s">
        <v>664</v>
      </c>
      <c r="B1269" s="153" t="s">
        <v>77</v>
      </c>
      <c r="C1269" s="154">
        <v>11</v>
      </c>
      <c r="D1269" s="155"/>
      <c r="E1269" s="156">
        <v>313</v>
      </c>
      <c r="F1269" s="244"/>
      <c r="G1269" s="157"/>
      <c r="H1269" s="159">
        <f t="shared" ref="H1269" si="478">SUM(H1270:H1271)</f>
        <v>332000</v>
      </c>
    </row>
    <row r="1270" spans="1:8" s="166" customFormat="1" ht="15" customHeight="1" x14ac:dyDescent="0.25">
      <c r="A1270" s="239" t="s">
        <v>664</v>
      </c>
      <c r="B1270" s="160" t="s">
        <v>77</v>
      </c>
      <c r="C1270" s="161">
        <v>11</v>
      </c>
      <c r="D1270" s="162" t="s">
        <v>25</v>
      </c>
      <c r="E1270" s="163">
        <v>3132</v>
      </c>
      <c r="F1270" s="245" t="s">
        <v>280</v>
      </c>
      <c r="G1270" s="164"/>
      <c r="H1270" s="234">
        <v>293000</v>
      </c>
    </row>
    <row r="1271" spans="1:8" s="166" customFormat="1" ht="30" customHeight="1" x14ac:dyDescent="0.25">
      <c r="A1271" s="239" t="s">
        <v>664</v>
      </c>
      <c r="B1271" s="160" t="s">
        <v>77</v>
      </c>
      <c r="C1271" s="161">
        <v>11</v>
      </c>
      <c r="D1271" s="162" t="s">
        <v>25</v>
      </c>
      <c r="E1271" s="163">
        <v>3133</v>
      </c>
      <c r="F1271" s="245" t="s">
        <v>258</v>
      </c>
      <c r="G1271" s="164"/>
      <c r="H1271" s="234">
        <v>39000</v>
      </c>
    </row>
    <row r="1272" spans="1:8" s="166" customFormat="1" x14ac:dyDescent="0.25">
      <c r="A1272" s="239" t="s">
        <v>664</v>
      </c>
      <c r="B1272" s="285" t="s">
        <v>77</v>
      </c>
      <c r="C1272" s="286">
        <v>11</v>
      </c>
      <c r="D1272" s="287"/>
      <c r="E1272" s="317">
        <v>32</v>
      </c>
      <c r="F1272" s="288"/>
      <c r="G1272" s="289"/>
      <c r="H1272" s="290">
        <f t="shared" ref="H1272" si="479">H1273+H1278+H1283+H1291+H1293</f>
        <v>913000</v>
      </c>
    </row>
    <row r="1273" spans="1:8" s="167" customFormat="1" ht="15.6" customHeight="1" x14ac:dyDescent="0.25">
      <c r="A1273" s="239" t="s">
        <v>664</v>
      </c>
      <c r="B1273" s="153" t="s">
        <v>77</v>
      </c>
      <c r="C1273" s="154">
        <v>11</v>
      </c>
      <c r="D1273" s="155"/>
      <c r="E1273" s="156">
        <v>321</v>
      </c>
      <c r="F1273" s="244"/>
      <c r="G1273" s="157"/>
      <c r="H1273" s="158">
        <f t="shared" ref="H1273" si="480">SUM(H1274:H1277)</f>
        <v>117000</v>
      </c>
    </row>
    <row r="1274" spans="1:8" s="166" customFormat="1" ht="15" customHeight="1" x14ac:dyDescent="0.25">
      <c r="A1274" s="239" t="s">
        <v>664</v>
      </c>
      <c r="B1274" s="160" t="s">
        <v>77</v>
      </c>
      <c r="C1274" s="161">
        <v>11</v>
      </c>
      <c r="D1274" s="162" t="s">
        <v>25</v>
      </c>
      <c r="E1274" s="163">
        <v>3211</v>
      </c>
      <c r="F1274" s="245" t="s">
        <v>110</v>
      </c>
      <c r="G1274" s="164"/>
      <c r="H1274" s="234">
        <v>80000</v>
      </c>
    </row>
    <row r="1275" spans="1:8" s="166" customFormat="1" ht="30" customHeight="1" x14ac:dyDescent="0.25">
      <c r="A1275" s="239" t="s">
        <v>664</v>
      </c>
      <c r="B1275" s="160" t="s">
        <v>77</v>
      </c>
      <c r="C1275" s="161">
        <v>11</v>
      </c>
      <c r="D1275" s="162" t="s">
        <v>25</v>
      </c>
      <c r="E1275" s="163">
        <v>3212</v>
      </c>
      <c r="F1275" s="245" t="s">
        <v>111</v>
      </c>
      <c r="G1275" s="164"/>
      <c r="H1275" s="234">
        <v>30000</v>
      </c>
    </row>
    <row r="1276" spans="1:8" s="166" customFormat="1" ht="15" customHeight="1" x14ac:dyDescent="0.25">
      <c r="A1276" s="239" t="s">
        <v>664</v>
      </c>
      <c r="B1276" s="160" t="s">
        <v>77</v>
      </c>
      <c r="C1276" s="161">
        <v>11</v>
      </c>
      <c r="D1276" s="162" t="s">
        <v>25</v>
      </c>
      <c r="E1276" s="163">
        <v>3213</v>
      </c>
      <c r="F1276" s="245" t="s">
        <v>112</v>
      </c>
      <c r="G1276" s="164"/>
      <c r="H1276" s="234">
        <v>5000</v>
      </c>
    </row>
    <row r="1277" spans="1:8" s="166" customFormat="1" ht="15" customHeight="1" x14ac:dyDescent="0.25">
      <c r="A1277" s="239" t="s">
        <v>664</v>
      </c>
      <c r="B1277" s="160" t="s">
        <v>77</v>
      </c>
      <c r="C1277" s="161">
        <v>11</v>
      </c>
      <c r="D1277" s="162" t="s">
        <v>25</v>
      </c>
      <c r="E1277" s="163">
        <v>3214</v>
      </c>
      <c r="F1277" s="245" t="s">
        <v>234</v>
      </c>
      <c r="G1277" s="164"/>
      <c r="H1277" s="234">
        <v>2000</v>
      </c>
    </row>
    <row r="1278" spans="1:8" s="167" customFormat="1" ht="15.6" customHeight="1" x14ac:dyDescent="0.25">
      <c r="A1278" s="239" t="s">
        <v>664</v>
      </c>
      <c r="B1278" s="153" t="s">
        <v>77</v>
      </c>
      <c r="C1278" s="154">
        <v>11</v>
      </c>
      <c r="D1278" s="155"/>
      <c r="E1278" s="156">
        <v>322</v>
      </c>
      <c r="F1278" s="244"/>
      <c r="G1278" s="157"/>
      <c r="H1278" s="159">
        <f t="shared" ref="H1278" si="481">SUM(H1279:H1282)</f>
        <v>79500</v>
      </c>
    </row>
    <row r="1279" spans="1:8" s="166" customFormat="1" ht="15" customHeight="1" x14ac:dyDescent="0.25">
      <c r="A1279" s="239" t="s">
        <v>664</v>
      </c>
      <c r="B1279" s="160" t="s">
        <v>77</v>
      </c>
      <c r="C1279" s="161">
        <v>11</v>
      </c>
      <c r="D1279" s="162" t="s">
        <v>25</v>
      </c>
      <c r="E1279" s="163">
        <v>3221</v>
      </c>
      <c r="F1279" s="245" t="s">
        <v>146</v>
      </c>
      <c r="G1279" s="164"/>
      <c r="H1279" s="234">
        <v>23000</v>
      </c>
    </row>
    <row r="1280" spans="1:8" s="166" customFormat="1" ht="15" customHeight="1" x14ac:dyDescent="0.25">
      <c r="A1280" s="239" t="s">
        <v>664</v>
      </c>
      <c r="B1280" s="160" t="s">
        <v>77</v>
      </c>
      <c r="C1280" s="161">
        <v>11</v>
      </c>
      <c r="D1280" s="162" t="s">
        <v>25</v>
      </c>
      <c r="E1280" s="163">
        <v>3223</v>
      </c>
      <c r="F1280" s="245" t="s">
        <v>115</v>
      </c>
      <c r="G1280" s="164"/>
      <c r="H1280" s="234">
        <v>43000</v>
      </c>
    </row>
    <row r="1281" spans="1:8" s="166" customFormat="1" ht="15" customHeight="1" x14ac:dyDescent="0.25">
      <c r="A1281" s="239" t="s">
        <v>664</v>
      </c>
      <c r="B1281" s="160" t="s">
        <v>77</v>
      </c>
      <c r="C1281" s="161">
        <v>11</v>
      </c>
      <c r="D1281" s="162" t="s">
        <v>25</v>
      </c>
      <c r="E1281" s="163">
        <v>3224</v>
      </c>
      <c r="F1281" s="245" t="s">
        <v>147</v>
      </c>
      <c r="G1281" s="164"/>
      <c r="H1281" s="234">
        <v>1500</v>
      </c>
    </row>
    <row r="1282" spans="1:8" s="166" customFormat="1" ht="15" customHeight="1" x14ac:dyDescent="0.25">
      <c r="A1282" s="239" t="s">
        <v>664</v>
      </c>
      <c r="B1282" s="160" t="s">
        <v>77</v>
      </c>
      <c r="C1282" s="161">
        <v>11</v>
      </c>
      <c r="D1282" s="162" t="s">
        <v>25</v>
      </c>
      <c r="E1282" s="163">
        <v>3225</v>
      </c>
      <c r="F1282" s="245" t="s">
        <v>151</v>
      </c>
      <c r="G1282" s="164"/>
      <c r="H1282" s="234">
        <v>12000</v>
      </c>
    </row>
    <row r="1283" spans="1:8" s="167" customFormat="1" ht="15.6" customHeight="1" x14ac:dyDescent="0.25">
      <c r="A1283" s="239" t="s">
        <v>664</v>
      </c>
      <c r="B1283" s="153" t="s">
        <v>77</v>
      </c>
      <c r="C1283" s="154">
        <v>11</v>
      </c>
      <c r="D1283" s="155"/>
      <c r="E1283" s="156">
        <v>323</v>
      </c>
      <c r="F1283" s="244"/>
      <c r="G1283" s="157"/>
      <c r="H1283" s="159">
        <f t="shared" ref="H1283" si="482">SUM(H1284:H1290)</f>
        <v>254000</v>
      </c>
    </row>
    <row r="1284" spans="1:8" s="166" customFormat="1" ht="15" customHeight="1" x14ac:dyDescent="0.25">
      <c r="A1284" s="239" t="s">
        <v>664</v>
      </c>
      <c r="B1284" s="160" t="s">
        <v>77</v>
      </c>
      <c r="C1284" s="161">
        <v>11</v>
      </c>
      <c r="D1284" s="162" t="s">
        <v>25</v>
      </c>
      <c r="E1284" s="163">
        <v>3231</v>
      </c>
      <c r="F1284" s="245" t="s">
        <v>117</v>
      </c>
      <c r="G1284" s="164"/>
      <c r="H1284" s="234">
        <v>45000</v>
      </c>
    </row>
    <row r="1285" spans="1:8" s="166" customFormat="1" ht="15" customHeight="1" x14ac:dyDescent="0.25">
      <c r="A1285" s="239" t="s">
        <v>664</v>
      </c>
      <c r="B1285" s="160" t="s">
        <v>77</v>
      </c>
      <c r="C1285" s="161">
        <v>11</v>
      </c>
      <c r="D1285" s="162" t="s">
        <v>25</v>
      </c>
      <c r="E1285" s="163">
        <v>3232</v>
      </c>
      <c r="F1285" s="245" t="s">
        <v>118</v>
      </c>
      <c r="G1285" s="164"/>
      <c r="H1285" s="234">
        <v>23000</v>
      </c>
    </row>
    <row r="1286" spans="1:8" s="166" customFormat="1" ht="15" customHeight="1" x14ac:dyDescent="0.25">
      <c r="A1286" s="239" t="s">
        <v>664</v>
      </c>
      <c r="B1286" s="160" t="s">
        <v>77</v>
      </c>
      <c r="C1286" s="161">
        <v>11</v>
      </c>
      <c r="D1286" s="162" t="s">
        <v>25</v>
      </c>
      <c r="E1286" s="163">
        <v>3233</v>
      </c>
      <c r="F1286" s="245" t="s">
        <v>119</v>
      </c>
      <c r="G1286" s="164"/>
      <c r="H1286" s="234">
        <v>30000</v>
      </c>
    </row>
    <row r="1287" spans="1:8" s="166" customFormat="1" ht="15" customHeight="1" x14ac:dyDescent="0.25">
      <c r="A1287" s="239" t="s">
        <v>664</v>
      </c>
      <c r="B1287" s="160" t="s">
        <v>77</v>
      </c>
      <c r="C1287" s="161">
        <v>11</v>
      </c>
      <c r="D1287" s="162" t="s">
        <v>25</v>
      </c>
      <c r="E1287" s="163">
        <v>3234</v>
      </c>
      <c r="F1287" s="245" t="s">
        <v>120</v>
      </c>
      <c r="G1287" s="164"/>
      <c r="H1287" s="234">
        <v>31000</v>
      </c>
    </row>
    <row r="1288" spans="1:8" s="166" customFormat="1" ht="15" customHeight="1" x14ac:dyDescent="0.25">
      <c r="A1288" s="239" t="s">
        <v>664</v>
      </c>
      <c r="B1288" s="160" t="s">
        <v>77</v>
      </c>
      <c r="C1288" s="161">
        <v>11</v>
      </c>
      <c r="D1288" s="162" t="s">
        <v>25</v>
      </c>
      <c r="E1288" s="163">
        <v>3237</v>
      </c>
      <c r="F1288" s="245" t="s">
        <v>36</v>
      </c>
      <c r="G1288" s="164"/>
      <c r="H1288" s="234">
        <v>50000</v>
      </c>
    </row>
    <row r="1289" spans="1:8" s="166" customFormat="1" ht="15" customHeight="1" x14ac:dyDescent="0.25">
      <c r="A1289" s="239" t="s">
        <v>664</v>
      </c>
      <c r="B1289" s="160" t="s">
        <v>77</v>
      </c>
      <c r="C1289" s="161">
        <v>11</v>
      </c>
      <c r="D1289" s="162" t="s">
        <v>25</v>
      </c>
      <c r="E1289" s="163">
        <v>3238</v>
      </c>
      <c r="F1289" s="245" t="s">
        <v>122</v>
      </c>
      <c r="G1289" s="164"/>
      <c r="H1289" s="234">
        <v>40000</v>
      </c>
    </row>
    <row r="1290" spans="1:8" s="166" customFormat="1" ht="15" customHeight="1" x14ac:dyDescent="0.25">
      <c r="A1290" s="239" t="s">
        <v>664</v>
      </c>
      <c r="B1290" s="160" t="s">
        <v>77</v>
      </c>
      <c r="C1290" s="161">
        <v>11</v>
      </c>
      <c r="D1290" s="162" t="s">
        <v>25</v>
      </c>
      <c r="E1290" s="163">
        <v>3239</v>
      </c>
      <c r="F1290" s="245" t="s">
        <v>41</v>
      </c>
      <c r="G1290" s="164"/>
      <c r="H1290" s="234">
        <v>35000</v>
      </c>
    </row>
    <row r="1291" spans="1:8" s="167" customFormat="1" ht="15.6" customHeight="1" x14ac:dyDescent="0.25">
      <c r="A1291" s="239" t="s">
        <v>664</v>
      </c>
      <c r="B1291" s="153" t="s">
        <v>77</v>
      </c>
      <c r="C1291" s="154">
        <v>11</v>
      </c>
      <c r="D1291" s="155"/>
      <c r="E1291" s="156">
        <v>324</v>
      </c>
      <c r="F1291" s="244"/>
      <c r="G1291" s="157"/>
      <c r="H1291" s="159">
        <f t="shared" ref="H1291" si="483">SUM(H1292)</f>
        <v>7000</v>
      </c>
    </row>
    <row r="1292" spans="1:8" s="166" customFormat="1" ht="30" customHeight="1" x14ac:dyDescent="0.25">
      <c r="A1292" s="239" t="s">
        <v>664</v>
      </c>
      <c r="B1292" s="160" t="s">
        <v>77</v>
      </c>
      <c r="C1292" s="161">
        <v>11</v>
      </c>
      <c r="D1292" s="162" t="s">
        <v>25</v>
      </c>
      <c r="E1292" s="163">
        <v>3241</v>
      </c>
      <c r="F1292" s="245" t="s">
        <v>238</v>
      </c>
      <c r="G1292" s="164"/>
      <c r="H1292" s="234">
        <v>7000</v>
      </c>
    </row>
    <row r="1293" spans="1:8" s="167" customFormat="1" ht="15.6" customHeight="1" x14ac:dyDescent="0.25">
      <c r="A1293" s="239" t="s">
        <v>664</v>
      </c>
      <c r="B1293" s="153" t="s">
        <v>77</v>
      </c>
      <c r="C1293" s="154">
        <v>11</v>
      </c>
      <c r="D1293" s="155"/>
      <c r="E1293" s="156">
        <v>329</v>
      </c>
      <c r="F1293" s="244"/>
      <c r="G1293" s="157"/>
      <c r="H1293" s="158">
        <f t="shared" ref="H1293" si="484">H1294+H1295+H1296+H1297+H1298+H1299+H1300</f>
        <v>455500</v>
      </c>
    </row>
    <row r="1294" spans="1:8" s="166" customFormat="1" ht="30" customHeight="1" x14ac:dyDescent="0.25">
      <c r="A1294" s="239" t="s">
        <v>664</v>
      </c>
      <c r="B1294" s="160" t="s">
        <v>77</v>
      </c>
      <c r="C1294" s="161">
        <v>11</v>
      </c>
      <c r="D1294" s="162" t="s">
        <v>25</v>
      </c>
      <c r="E1294" s="163">
        <v>3291</v>
      </c>
      <c r="F1294" s="245" t="s">
        <v>152</v>
      </c>
      <c r="G1294" s="164"/>
      <c r="H1294" s="234">
        <v>203000</v>
      </c>
    </row>
    <row r="1295" spans="1:8" s="166" customFormat="1" ht="15" customHeight="1" x14ac:dyDescent="0.25">
      <c r="A1295" s="239" t="s">
        <v>664</v>
      </c>
      <c r="B1295" s="160" t="s">
        <v>77</v>
      </c>
      <c r="C1295" s="161">
        <v>11</v>
      </c>
      <c r="D1295" s="162" t="s">
        <v>25</v>
      </c>
      <c r="E1295" s="163">
        <v>3292</v>
      </c>
      <c r="F1295" s="245" t="s">
        <v>123</v>
      </c>
      <c r="G1295" s="164"/>
      <c r="H1295" s="234">
        <v>13000</v>
      </c>
    </row>
    <row r="1296" spans="1:8" s="166" customFormat="1" ht="15" customHeight="1" x14ac:dyDescent="0.25">
      <c r="A1296" s="239" t="s">
        <v>664</v>
      </c>
      <c r="B1296" s="160" t="s">
        <v>77</v>
      </c>
      <c r="C1296" s="161">
        <v>11</v>
      </c>
      <c r="D1296" s="162" t="s">
        <v>25</v>
      </c>
      <c r="E1296" s="163">
        <v>3293</v>
      </c>
      <c r="F1296" s="245" t="s">
        <v>124</v>
      </c>
      <c r="G1296" s="164"/>
      <c r="H1296" s="234">
        <v>30000</v>
      </c>
    </row>
    <row r="1297" spans="1:8" s="166" customFormat="1" ht="15" customHeight="1" x14ac:dyDescent="0.25">
      <c r="A1297" s="239" t="s">
        <v>664</v>
      </c>
      <c r="B1297" s="160" t="s">
        <v>77</v>
      </c>
      <c r="C1297" s="161">
        <v>11</v>
      </c>
      <c r="D1297" s="162" t="s">
        <v>25</v>
      </c>
      <c r="E1297" s="163">
        <v>3294</v>
      </c>
      <c r="F1297" s="245" t="s">
        <v>616</v>
      </c>
      <c r="G1297" s="164"/>
      <c r="H1297" s="234">
        <v>3500</v>
      </c>
    </row>
    <row r="1298" spans="1:8" s="166" customFormat="1" ht="15" customHeight="1" x14ac:dyDescent="0.25">
      <c r="A1298" s="239" t="s">
        <v>664</v>
      </c>
      <c r="B1298" s="160" t="s">
        <v>77</v>
      </c>
      <c r="C1298" s="161">
        <v>11</v>
      </c>
      <c r="D1298" s="162" t="s">
        <v>25</v>
      </c>
      <c r="E1298" s="163">
        <v>3295</v>
      </c>
      <c r="F1298" s="245" t="s">
        <v>237</v>
      </c>
      <c r="G1298" s="164"/>
      <c r="H1298" s="234">
        <v>5000</v>
      </c>
    </row>
    <row r="1299" spans="1:8" s="166" customFormat="1" ht="15" customHeight="1" x14ac:dyDescent="0.25">
      <c r="A1299" s="239" t="s">
        <v>664</v>
      </c>
      <c r="B1299" s="160" t="s">
        <v>77</v>
      </c>
      <c r="C1299" s="161">
        <v>11</v>
      </c>
      <c r="D1299" s="162" t="s">
        <v>25</v>
      </c>
      <c r="E1299" s="163">
        <v>3296</v>
      </c>
      <c r="F1299" s="245" t="s">
        <v>617</v>
      </c>
      <c r="G1299" s="164"/>
      <c r="H1299" s="234">
        <v>198000</v>
      </c>
    </row>
    <row r="1300" spans="1:8" s="166" customFormat="1" ht="15" customHeight="1" x14ac:dyDescent="0.25">
      <c r="A1300" s="239" t="s">
        <v>664</v>
      </c>
      <c r="B1300" s="160" t="s">
        <v>77</v>
      </c>
      <c r="C1300" s="161">
        <v>11</v>
      </c>
      <c r="D1300" s="162" t="s">
        <v>25</v>
      </c>
      <c r="E1300" s="163">
        <v>3299</v>
      </c>
      <c r="F1300" s="245" t="s">
        <v>125</v>
      </c>
      <c r="G1300" s="164"/>
      <c r="H1300" s="234">
        <v>3000</v>
      </c>
    </row>
    <row r="1301" spans="1:8" s="166" customFormat="1" x14ac:dyDescent="0.25">
      <c r="A1301" s="239" t="s">
        <v>664</v>
      </c>
      <c r="B1301" s="285" t="s">
        <v>77</v>
      </c>
      <c r="C1301" s="286">
        <v>11</v>
      </c>
      <c r="D1301" s="287"/>
      <c r="E1301" s="317">
        <v>34</v>
      </c>
      <c r="F1301" s="288"/>
      <c r="G1301" s="289"/>
      <c r="H1301" s="290">
        <f t="shared" ref="H1301" si="485">H1302</f>
        <v>2500</v>
      </c>
    </row>
    <row r="1302" spans="1:8" s="167" customFormat="1" ht="15.6" customHeight="1" x14ac:dyDescent="0.25">
      <c r="A1302" s="239" t="s">
        <v>664</v>
      </c>
      <c r="B1302" s="153" t="s">
        <v>77</v>
      </c>
      <c r="C1302" s="154">
        <v>11</v>
      </c>
      <c r="D1302" s="155"/>
      <c r="E1302" s="156">
        <v>343</v>
      </c>
      <c r="F1302" s="244"/>
      <c r="G1302" s="157"/>
      <c r="H1302" s="204">
        <f t="shared" ref="H1302" si="486">SUM(H1303:H1304)</f>
        <v>2500</v>
      </c>
    </row>
    <row r="1303" spans="1:8" s="205" customFormat="1" ht="15.6" customHeight="1" x14ac:dyDescent="0.25">
      <c r="A1303" s="239" t="s">
        <v>664</v>
      </c>
      <c r="B1303" s="160" t="s">
        <v>77</v>
      </c>
      <c r="C1303" s="161">
        <v>11</v>
      </c>
      <c r="D1303" s="162" t="s">
        <v>25</v>
      </c>
      <c r="E1303" s="163">
        <v>3431</v>
      </c>
      <c r="F1303" s="245" t="s">
        <v>153</v>
      </c>
      <c r="G1303" s="164"/>
      <c r="H1303" s="234">
        <v>500</v>
      </c>
    </row>
    <row r="1304" spans="1:8" ht="15" customHeight="1" x14ac:dyDescent="0.25">
      <c r="A1304" s="239" t="s">
        <v>664</v>
      </c>
      <c r="B1304" s="160" t="s">
        <v>77</v>
      </c>
      <c r="C1304" s="161">
        <v>11</v>
      </c>
      <c r="D1304" s="162" t="s">
        <v>25</v>
      </c>
      <c r="E1304" s="163">
        <v>3433</v>
      </c>
      <c r="F1304" s="245" t="s">
        <v>126</v>
      </c>
      <c r="G1304" s="164"/>
      <c r="H1304" s="234">
        <v>2000</v>
      </c>
    </row>
    <row r="1305" spans="1:8" x14ac:dyDescent="0.25">
      <c r="A1305" s="239" t="s">
        <v>664</v>
      </c>
      <c r="B1305" s="285" t="s">
        <v>77</v>
      </c>
      <c r="C1305" s="286">
        <v>11</v>
      </c>
      <c r="D1305" s="287"/>
      <c r="E1305" s="317">
        <v>42</v>
      </c>
      <c r="F1305" s="288"/>
      <c r="G1305" s="289"/>
      <c r="H1305" s="290">
        <f t="shared" ref="H1305" si="487">H1306+H1308</f>
        <v>28000</v>
      </c>
    </row>
    <row r="1306" spans="1:8" s="152" customFormat="1" ht="15.6" customHeight="1" x14ac:dyDescent="0.25">
      <c r="A1306" s="239" t="s">
        <v>664</v>
      </c>
      <c r="B1306" s="153" t="s">
        <v>77</v>
      </c>
      <c r="C1306" s="154">
        <v>11</v>
      </c>
      <c r="D1306" s="155"/>
      <c r="E1306" s="156">
        <v>422</v>
      </c>
      <c r="F1306" s="244"/>
      <c r="G1306" s="157"/>
      <c r="H1306" s="204">
        <f t="shared" ref="H1306" si="488">SUM(H1307)</f>
        <v>25000</v>
      </c>
    </row>
    <row r="1307" spans="1:8" ht="15" customHeight="1" x14ac:dyDescent="0.25">
      <c r="A1307" s="239" t="s">
        <v>664</v>
      </c>
      <c r="B1307" s="160" t="s">
        <v>77</v>
      </c>
      <c r="C1307" s="161">
        <v>11</v>
      </c>
      <c r="D1307" s="162" t="s">
        <v>25</v>
      </c>
      <c r="E1307" s="163">
        <v>4221</v>
      </c>
      <c r="F1307" s="245" t="s">
        <v>129</v>
      </c>
      <c r="G1307" s="164"/>
      <c r="H1307" s="234">
        <v>25000</v>
      </c>
    </row>
    <row r="1308" spans="1:8" s="152" customFormat="1" ht="15.6" customHeight="1" x14ac:dyDescent="0.25">
      <c r="A1308" s="239" t="s">
        <v>664</v>
      </c>
      <c r="B1308" s="153" t="s">
        <v>77</v>
      </c>
      <c r="C1308" s="154">
        <v>11</v>
      </c>
      <c r="D1308" s="155"/>
      <c r="E1308" s="156">
        <v>426</v>
      </c>
      <c r="F1308" s="244"/>
      <c r="G1308" s="157"/>
      <c r="H1308" s="204">
        <f t="shared" ref="H1308" si="489">SUM(H1309)</f>
        <v>3000</v>
      </c>
    </row>
    <row r="1309" spans="1:8" ht="15" customHeight="1" x14ac:dyDescent="0.25">
      <c r="A1309" s="239" t="s">
        <v>664</v>
      </c>
      <c r="B1309" s="160" t="s">
        <v>77</v>
      </c>
      <c r="C1309" s="161">
        <v>11</v>
      </c>
      <c r="D1309" s="162" t="s">
        <v>25</v>
      </c>
      <c r="E1309" s="163">
        <v>4262</v>
      </c>
      <c r="F1309" s="245" t="s">
        <v>135</v>
      </c>
      <c r="G1309" s="164"/>
      <c r="H1309" s="234">
        <v>3000</v>
      </c>
    </row>
    <row r="1310" spans="1:8" ht="61.2" x14ac:dyDescent="0.25">
      <c r="A1310" s="239" t="s">
        <v>664</v>
      </c>
      <c r="B1310" s="292" t="s">
        <v>675</v>
      </c>
      <c r="C1310" s="292"/>
      <c r="D1310" s="293"/>
      <c r="E1310" s="293"/>
      <c r="F1310" s="294" t="s">
        <v>76</v>
      </c>
      <c r="G1310" s="295" t="s">
        <v>722</v>
      </c>
      <c r="H1310" s="296">
        <f>H1311</f>
        <v>316000000</v>
      </c>
    </row>
    <row r="1311" spans="1:8" x14ac:dyDescent="0.25">
      <c r="A1311" s="239" t="s">
        <v>664</v>
      </c>
      <c r="B1311" s="285" t="s">
        <v>175</v>
      </c>
      <c r="C1311" s="286">
        <v>11</v>
      </c>
      <c r="D1311" s="287"/>
      <c r="E1311" s="317">
        <v>35</v>
      </c>
      <c r="F1311" s="288"/>
      <c r="G1311" s="289"/>
      <c r="H1311" s="290">
        <f t="shared" ref="H1311" si="490">H1312+H1314</f>
        <v>316000000</v>
      </c>
    </row>
    <row r="1312" spans="1:8" s="152" customFormat="1" ht="15.6" customHeight="1" x14ac:dyDescent="0.25">
      <c r="A1312" s="239" t="s">
        <v>664</v>
      </c>
      <c r="B1312" s="153" t="s">
        <v>175</v>
      </c>
      <c r="C1312" s="154">
        <v>11</v>
      </c>
      <c r="D1312" s="182"/>
      <c r="E1312" s="156">
        <v>351</v>
      </c>
      <c r="F1312" s="244"/>
      <c r="G1312" s="157"/>
      <c r="H1312" s="158">
        <f t="shared" ref="H1312" si="491">SUM(H1313)</f>
        <v>259500000</v>
      </c>
    </row>
    <row r="1313" spans="1:8" ht="30" customHeight="1" x14ac:dyDescent="0.25">
      <c r="A1313" s="239" t="s">
        <v>664</v>
      </c>
      <c r="B1313" s="160" t="s">
        <v>175</v>
      </c>
      <c r="C1313" s="161">
        <v>11</v>
      </c>
      <c r="D1313" s="183" t="s">
        <v>25</v>
      </c>
      <c r="E1313" s="163">
        <v>3512</v>
      </c>
      <c r="F1313" s="245" t="s">
        <v>140</v>
      </c>
      <c r="G1313" s="164"/>
      <c r="H1313" s="234">
        <v>259500000</v>
      </c>
    </row>
    <row r="1314" spans="1:8" ht="15.6" customHeight="1" x14ac:dyDescent="0.25">
      <c r="A1314" s="239" t="s">
        <v>664</v>
      </c>
      <c r="B1314" s="168" t="s">
        <v>175</v>
      </c>
      <c r="C1314" s="169">
        <v>11</v>
      </c>
      <c r="D1314" s="187"/>
      <c r="E1314" s="171">
        <v>352</v>
      </c>
      <c r="F1314" s="245"/>
      <c r="G1314" s="164"/>
      <c r="H1314" s="159">
        <f t="shared" ref="H1314" si="492">H1315</f>
        <v>56500000</v>
      </c>
    </row>
    <row r="1315" spans="1:8" ht="30" customHeight="1" x14ac:dyDescent="0.25">
      <c r="A1315" s="239" t="s">
        <v>664</v>
      </c>
      <c r="B1315" s="144" t="s">
        <v>175</v>
      </c>
      <c r="C1315" s="145">
        <v>11</v>
      </c>
      <c r="D1315" s="146" t="s">
        <v>25</v>
      </c>
      <c r="E1315" s="173">
        <v>3522</v>
      </c>
      <c r="F1315" s="245" t="s">
        <v>683</v>
      </c>
      <c r="G1315" s="164"/>
      <c r="H1315" s="234">
        <v>56500000</v>
      </c>
    </row>
    <row r="1316" spans="1:8" s="152" customFormat="1" ht="61.2" x14ac:dyDescent="0.25">
      <c r="A1316" s="239" t="s">
        <v>664</v>
      </c>
      <c r="B1316" s="292" t="s">
        <v>378</v>
      </c>
      <c r="C1316" s="292"/>
      <c r="D1316" s="293"/>
      <c r="E1316" s="293"/>
      <c r="F1316" s="294" t="s">
        <v>35</v>
      </c>
      <c r="G1316" s="295" t="s">
        <v>722</v>
      </c>
      <c r="H1316" s="296">
        <f t="shared" ref="H1316" si="493">H1317</f>
        <v>69600</v>
      </c>
    </row>
    <row r="1317" spans="1:8" s="152" customFormat="1" x14ac:dyDescent="0.25">
      <c r="A1317" s="239" t="s">
        <v>664</v>
      </c>
      <c r="B1317" s="285" t="s">
        <v>378</v>
      </c>
      <c r="C1317" s="286">
        <v>11</v>
      </c>
      <c r="D1317" s="287"/>
      <c r="E1317" s="317">
        <v>32</v>
      </c>
      <c r="F1317" s="288"/>
      <c r="G1317" s="289"/>
      <c r="H1317" s="290">
        <f t="shared" ref="H1317" si="494">H1318+H1322</f>
        <v>69600</v>
      </c>
    </row>
    <row r="1318" spans="1:8" s="152" customFormat="1" ht="15.6" customHeight="1" x14ac:dyDescent="0.25">
      <c r="A1318" s="239" t="s">
        <v>664</v>
      </c>
      <c r="B1318" s="153" t="s">
        <v>378</v>
      </c>
      <c r="C1318" s="154">
        <v>11</v>
      </c>
      <c r="D1318" s="182"/>
      <c r="E1318" s="177">
        <v>323</v>
      </c>
      <c r="F1318" s="244"/>
      <c r="G1318" s="157"/>
      <c r="H1318" s="158">
        <f t="shared" ref="H1318" si="495">SUM(H1319:H1321)</f>
        <v>58500</v>
      </c>
    </row>
    <row r="1319" spans="1:8" ht="15" customHeight="1" x14ac:dyDescent="0.25">
      <c r="A1319" s="239" t="s">
        <v>664</v>
      </c>
      <c r="B1319" s="160" t="s">
        <v>378</v>
      </c>
      <c r="C1319" s="161">
        <v>11</v>
      </c>
      <c r="D1319" s="183" t="s">
        <v>25</v>
      </c>
      <c r="E1319" s="163">
        <v>3232</v>
      </c>
      <c r="F1319" s="245" t="s">
        <v>118</v>
      </c>
      <c r="G1319" s="164"/>
      <c r="H1319" s="234">
        <v>9500</v>
      </c>
    </row>
    <row r="1320" spans="1:8" ht="15" customHeight="1" x14ac:dyDescent="0.25">
      <c r="A1320" s="239" t="s">
        <v>664</v>
      </c>
      <c r="B1320" s="160" t="s">
        <v>378</v>
      </c>
      <c r="C1320" s="161">
        <v>11</v>
      </c>
      <c r="D1320" s="183" t="s">
        <v>25</v>
      </c>
      <c r="E1320" s="163">
        <v>3235</v>
      </c>
      <c r="F1320" s="245" t="s">
        <v>42</v>
      </c>
      <c r="G1320" s="164"/>
      <c r="H1320" s="234">
        <v>45000</v>
      </c>
    </row>
    <row r="1321" spans="1:8" ht="15" customHeight="1" x14ac:dyDescent="0.25">
      <c r="A1321" s="239" t="s">
        <v>664</v>
      </c>
      <c r="B1321" s="160" t="s">
        <v>378</v>
      </c>
      <c r="C1321" s="161">
        <v>11</v>
      </c>
      <c r="D1321" s="183" t="s">
        <v>25</v>
      </c>
      <c r="E1321" s="163">
        <v>3239</v>
      </c>
      <c r="F1321" s="245" t="s">
        <v>41</v>
      </c>
      <c r="G1321" s="164"/>
      <c r="H1321" s="234">
        <v>4000</v>
      </c>
    </row>
    <row r="1322" spans="1:8" s="152" customFormat="1" ht="15.6" customHeight="1" x14ac:dyDescent="0.25">
      <c r="A1322" s="239" t="s">
        <v>664</v>
      </c>
      <c r="B1322" s="153" t="s">
        <v>378</v>
      </c>
      <c r="C1322" s="154">
        <v>11</v>
      </c>
      <c r="D1322" s="182"/>
      <c r="E1322" s="156">
        <v>329</v>
      </c>
      <c r="F1322" s="244"/>
      <c r="G1322" s="157"/>
      <c r="H1322" s="158">
        <f t="shared" ref="H1322" si="496">SUM(H1323:H1324)</f>
        <v>11100</v>
      </c>
    </row>
    <row r="1323" spans="1:8" ht="15" customHeight="1" x14ac:dyDescent="0.25">
      <c r="A1323" s="239" t="s">
        <v>664</v>
      </c>
      <c r="B1323" s="160" t="s">
        <v>378</v>
      </c>
      <c r="C1323" s="161">
        <v>11</v>
      </c>
      <c r="D1323" s="183" t="s">
        <v>25</v>
      </c>
      <c r="E1323" s="163">
        <v>3292</v>
      </c>
      <c r="F1323" s="245" t="s">
        <v>123</v>
      </c>
      <c r="G1323" s="164"/>
      <c r="H1323" s="234">
        <v>10000</v>
      </c>
    </row>
    <row r="1324" spans="1:8" ht="15" customHeight="1" x14ac:dyDescent="0.25">
      <c r="A1324" s="239" t="s">
        <v>664</v>
      </c>
      <c r="B1324" s="160" t="s">
        <v>378</v>
      </c>
      <c r="C1324" s="161">
        <v>11</v>
      </c>
      <c r="D1324" s="183" t="s">
        <v>25</v>
      </c>
      <c r="E1324" s="163">
        <v>3299</v>
      </c>
      <c r="F1324" s="245" t="s">
        <v>125</v>
      </c>
      <c r="G1324" s="164"/>
      <c r="H1324" s="234">
        <v>1100</v>
      </c>
    </row>
    <row r="1325" spans="1:8" s="152" customFormat="1" ht="61.2" x14ac:dyDescent="0.25">
      <c r="A1325" s="239" t="s">
        <v>664</v>
      </c>
      <c r="B1325" s="291" t="s">
        <v>598</v>
      </c>
      <c r="C1325" s="291"/>
      <c r="D1325" s="298"/>
      <c r="E1325" s="298"/>
      <c r="F1325" s="294" t="s">
        <v>560</v>
      </c>
      <c r="G1325" s="295" t="s">
        <v>722</v>
      </c>
      <c r="H1325" s="296">
        <f t="shared" ref="H1325" si="497">H1326+H1330</f>
        <v>7300000</v>
      </c>
    </row>
    <row r="1326" spans="1:8" s="152" customFormat="1" x14ac:dyDescent="0.25">
      <c r="A1326" s="239" t="s">
        <v>664</v>
      </c>
      <c r="B1326" s="285" t="s">
        <v>598</v>
      </c>
      <c r="C1326" s="286">
        <v>11</v>
      </c>
      <c r="D1326" s="287"/>
      <c r="E1326" s="317">
        <v>32</v>
      </c>
      <c r="F1326" s="288"/>
      <c r="G1326" s="289"/>
      <c r="H1326" s="290">
        <f t="shared" ref="H1326" si="498">H1327</f>
        <v>6900000</v>
      </c>
    </row>
    <row r="1327" spans="1:8" s="152" customFormat="1" x14ac:dyDescent="0.25">
      <c r="A1327" s="239" t="s">
        <v>664</v>
      </c>
      <c r="B1327" s="153" t="s">
        <v>598</v>
      </c>
      <c r="C1327" s="153">
        <v>11</v>
      </c>
      <c r="D1327" s="182"/>
      <c r="E1327" s="177">
        <v>323</v>
      </c>
      <c r="F1327" s="244"/>
      <c r="G1327" s="157"/>
      <c r="H1327" s="158">
        <f t="shared" ref="H1327" si="499">H1329+H1328</f>
        <v>6900000</v>
      </c>
    </row>
    <row r="1328" spans="1:8" x14ac:dyDescent="0.25">
      <c r="A1328" s="239" t="s">
        <v>664</v>
      </c>
      <c r="B1328" s="160" t="s">
        <v>598</v>
      </c>
      <c r="C1328" s="160">
        <v>11</v>
      </c>
      <c r="D1328" s="183" t="s">
        <v>25</v>
      </c>
      <c r="E1328" s="184">
        <v>3238</v>
      </c>
      <c r="F1328" s="245" t="s">
        <v>122</v>
      </c>
      <c r="G1328" s="164"/>
      <c r="H1328" s="234">
        <v>450000</v>
      </c>
    </row>
    <row r="1329" spans="1:8" x14ac:dyDescent="0.25">
      <c r="A1329" s="239" t="s">
        <v>664</v>
      </c>
      <c r="B1329" s="160" t="s">
        <v>598</v>
      </c>
      <c r="C1329" s="160">
        <v>11</v>
      </c>
      <c r="D1329" s="183" t="s">
        <v>25</v>
      </c>
      <c r="E1329" s="184">
        <v>3239</v>
      </c>
      <c r="F1329" s="245" t="s">
        <v>41</v>
      </c>
      <c r="G1329" s="164"/>
      <c r="H1329" s="234">
        <v>6450000</v>
      </c>
    </row>
    <row r="1330" spans="1:8" x14ac:dyDescent="0.25">
      <c r="A1330" s="239" t="s">
        <v>664</v>
      </c>
      <c r="B1330" s="285" t="s">
        <v>598</v>
      </c>
      <c r="C1330" s="286">
        <v>11</v>
      </c>
      <c r="D1330" s="287"/>
      <c r="E1330" s="317">
        <v>42</v>
      </c>
      <c r="F1330" s="288"/>
      <c r="G1330" s="289"/>
      <c r="H1330" s="290">
        <f t="shared" ref="H1330:H1331" si="500">H1331</f>
        <v>400000</v>
      </c>
    </row>
    <row r="1331" spans="1:8" x14ac:dyDescent="0.25">
      <c r="A1331" s="239" t="s">
        <v>664</v>
      </c>
      <c r="B1331" s="153" t="s">
        <v>598</v>
      </c>
      <c r="C1331" s="153">
        <v>11</v>
      </c>
      <c r="D1331" s="182"/>
      <c r="E1331" s="177">
        <v>426</v>
      </c>
      <c r="F1331" s="244"/>
      <c r="G1331" s="157"/>
      <c r="H1331" s="158">
        <f t="shared" si="500"/>
        <v>400000</v>
      </c>
    </row>
    <row r="1332" spans="1:8" x14ac:dyDescent="0.25">
      <c r="A1332" s="239" t="s">
        <v>664</v>
      </c>
      <c r="B1332" s="160" t="s">
        <v>598</v>
      </c>
      <c r="C1332" s="160">
        <v>11</v>
      </c>
      <c r="D1332" s="183" t="s">
        <v>25</v>
      </c>
      <c r="E1332" s="184">
        <v>4262</v>
      </c>
      <c r="F1332" s="245" t="s">
        <v>135</v>
      </c>
      <c r="G1332" s="164"/>
      <c r="H1332" s="234">
        <v>400000</v>
      </c>
    </row>
    <row r="1333" spans="1:8" s="152" customFormat="1" x14ac:dyDescent="0.25">
      <c r="A1333" s="242" t="s">
        <v>666</v>
      </c>
      <c r="B1333" s="442" t="s">
        <v>186</v>
      </c>
      <c r="C1333" s="442"/>
      <c r="D1333" s="442"/>
      <c r="E1333" s="442"/>
      <c r="F1333" s="442"/>
      <c r="G1333" s="206"/>
      <c r="H1333" s="150">
        <f t="shared" ref="H1333" si="501">H1334+H1428+H1496</f>
        <v>139188000</v>
      </c>
    </row>
    <row r="1334" spans="1:8" s="180" customFormat="1" ht="29.25" customHeight="1" x14ac:dyDescent="0.25">
      <c r="A1334" s="239" t="s">
        <v>667</v>
      </c>
      <c r="B1334" s="453" t="s">
        <v>333</v>
      </c>
      <c r="C1334" s="453"/>
      <c r="D1334" s="453"/>
      <c r="E1334" s="453"/>
      <c r="F1334" s="253" t="s">
        <v>661</v>
      </c>
      <c r="G1334" s="181"/>
      <c r="H1334" s="151">
        <f t="shared" ref="H1334" si="502">H1335+H1396+H1411</f>
        <v>5715000</v>
      </c>
    </row>
    <row r="1335" spans="1:8" s="152" customFormat="1" ht="40.950000000000003" customHeight="1" x14ac:dyDescent="0.25">
      <c r="A1335" s="239" t="s">
        <v>667</v>
      </c>
      <c r="B1335" s="292" t="s">
        <v>227</v>
      </c>
      <c r="C1335" s="292"/>
      <c r="D1335" s="293"/>
      <c r="E1335" s="293"/>
      <c r="F1335" s="294" t="s">
        <v>263</v>
      </c>
      <c r="G1335" s="295" t="s">
        <v>730</v>
      </c>
      <c r="H1335" s="296">
        <f t="shared" ref="H1335" si="503">H1336+H1345+H1376+H1380+H1383+H1387+H1393</f>
        <v>5326000</v>
      </c>
    </row>
    <row r="1336" spans="1:8" s="152" customFormat="1" x14ac:dyDescent="0.25">
      <c r="A1336" s="239" t="s">
        <v>667</v>
      </c>
      <c r="B1336" s="285" t="s">
        <v>227</v>
      </c>
      <c r="C1336" s="286">
        <v>11</v>
      </c>
      <c r="D1336" s="287"/>
      <c r="E1336" s="317">
        <v>31</v>
      </c>
      <c r="F1336" s="288"/>
      <c r="G1336" s="289"/>
      <c r="H1336" s="290">
        <f t="shared" ref="H1336" si="504">H1337+H1340+H1342</f>
        <v>3712000</v>
      </c>
    </row>
    <row r="1337" spans="1:8" s="152" customFormat="1" ht="15.6" customHeight="1" x14ac:dyDescent="0.25">
      <c r="A1337" s="239" t="s">
        <v>667</v>
      </c>
      <c r="B1337" s="153" t="s">
        <v>227</v>
      </c>
      <c r="C1337" s="154">
        <v>11</v>
      </c>
      <c r="D1337" s="182"/>
      <c r="E1337" s="156">
        <v>311</v>
      </c>
      <c r="F1337" s="244"/>
      <c r="G1337" s="157"/>
      <c r="H1337" s="158">
        <f t="shared" ref="H1337" si="505">SUM(H1338:H1339)</f>
        <v>3080000</v>
      </c>
    </row>
    <row r="1338" spans="1:8" s="152" customFormat="1" ht="15.6" customHeight="1" x14ac:dyDescent="0.25">
      <c r="A1338" s="239" t="s">
        <v>667</v>
      </c>
      <c r="B1338" s="160" t="s">
        <v>227</v>
      </c>
      <c r="C1338" s="161">
        <v>11</v>
      </c>
      <c r="D1338" s="183" t="s">
        <v>27</v>
      </c>
      <c r="E1338" s="184">
        <v>3111</v>
      </c>
      <c r="F1338" s="245" t="s">
        <v>19</v>
      </c>
      <c r="G1338" s="164"/>
      <c r="H1338" s="234">
        <v>3075000</v>
      </c>
    </row>
    <row r="1339" spans="1:8" s="152" customFormat="1" ht="15.6" customHeight="1" x14ac:dyDescent="0.25">
      <c r="A1339" s="239" t="s">
        <v>667</v>
      </c>
      <c r="B1339" s="160" t="s">
        <v>227</v>
      </c>
      <c r="C1339" s="161">
        <v>11</v>
      </c>
      <c r="D1339" s="183" t="s">
        <v>27</v>
      </c>
      <c r="E1339" s="184">
        <v>3113</v>
      </c>
      <c r="F1339" s="245" t="s">
        <v>20</v>
      </c>
      <c r="G1339" s="164"/>
      <c r="H1339" s="234">
        <v>5000</v>
      </c>
    </row>
    <row r="1340" spans="1:8" s="152" customFormat="1" ht="15.6" customHeight="1" x14ac:dyDescent="0.25">
      <c r="A1340" s="239" t="s">
        <v>667</v>
      </c>
      <c r="B1340" s="153" t="s">
        <v>227</v>
      </c>
      <c r="C1340" s="154">
        <v>11</v>
      </c>
      <c r="D1340" s="182"/>
      <c r="E1340" s="177">
        <v>312</v>
      </c>
      <c r="F1340" s="244"/>
      <c r="G1340" s="157"/>
      <c r="H1340" s="158">
        <f t="shared" ref="H1340" si="506">SUM(H1341)</f>
        <v>70000</v>
      </c>
    </row>
    <row r="1341" spans="1:8" s="152" customFormat="1" ht="15.6" customHeight="1" x14ac:dyDescent="0.25">
      <c r="A1341" s="239" t="s">
        <v>667</v>
      </c>
      <c r="B1341" s="160" t="s">
        <v>227</v>
      </c>
      <c r="C1341" s="161">
        <v>11</v>
      </c>
      <c r="D1341" s="183" t="s">
        <v>27</v>
      </c>
      <c r="E1341" s="184">
        <v>3121</v>
      </c>
      <c r="F1341" s="245" t="s">
        <v>138</v>
      </c>
      <c r="G1341" s="164"/>
      <c r="H1341" s="234">
        <v>70000</v>
      </c>
    </row>
    <row r="1342" spans="1:8" s="152" customFormat="1" ht="15.6" customHeight="1" x14ac:dyDescent="0.25">
      <c r="A1342" s="239" t="s">
        <v>667</v>
      </c>
      <c r="B1342" s="153" t="s">
        <v>227</v>
      </c>
      <c r="C1342" s="154">
        <v>11</v>
      </c>
      <c r="D1342" s="182"/>
      <c r="E1342" s="177">
        <v>313</v>
      </c>
      <c r="F1342" s="244"/>
      <c r="G1342" s="157"/>
      <c r="H1342" s="158">
        <f t="shared" ref="H1342" si="507">SUM(H1343:H1344)</f>
        <v>562000</v>
      </c>
    </row>
    <row r="1343" spans="1:8" s="152" customFormat="1" ht="30" customHeight="1" x14ac:dyDescent="0.25">
      <c r="A1343" s="239" t="s">
        <v>667</v>
      </c>
      <c r="B1343" s="160" t="s">
        <v>227</v>
      </c>
      <c r="C1343" s="161">
        <v>11</v>
      </c>
      <c r="D1343" s="183" t="s">
        <v>27</v>
      </c>
      <c r="E1343" s="184">
        <v>3132</v>
      </c>
      <c r="F1343" s="245" t="s">
        <v>280</v>
      </c>
      <c r="G1343" s="164"/>
      <c r="H1343" s="234">
        <v>492000</v>
      </c>
    </row>
    <row r="1344" spans="1:8" s="152" customFormat="1" ht="30" customHeight="1" x14ac:dyDescent="0.25">
      <c r="A1344" s="239" t="s">
        <v>667</v>
      </c>
      <c r="B1344" s="160" t="s">
        <v>227</v>
      </c>
      <c r="C1344" s="161">
        <v>11</v>
      </c>
      <c r="D1344" s="183" t="s">
        <v>27</v>
      </c>
      <c r="E1344" s="184">
        <v>3133</v>
      </c>
      <c r="F1344" s="245" t="s">
        <v>258</v>
      </c>
      <c r="G1344" s="164"/>
      <c r="H1344" s="234">
        <v>70000</v>
      </c>
    </row>
    <row r="1345" spans="1:8" s="152" customFormat="1" x14ac:dyDescent="0.25">
      <c r="A1345" s="239" t="s">
        <v>667</v>
      </c>
      <c r="B1345" s="285" t="s">
        <v>227</v>
      </c>
      <c r="C1345" s="286">
        <v>11</v>
      </c>
      <c r="D1345" s="287"/>
      <c r="E1345" s="317">
        <v>32</v>
      </c>
      <c r="F1345" s="288"/>
      <c r="G1345" s="289"/>
      <c r="H1345" s="290">
        <f t="shared" ref="H1345" si="508">H1346+H1351+H1357+H1366+H1368</f>
        <v>1428000</v>
      </c>
    </row>
    <row r="1346" spans="1:8" s="152" customFormat="1" ht="15.6" customHeight="1" x14ac:dyDescent="0.25">
      <c r="A1346" s="239" t="s">
        <v>667</v>
      </c>
      <c r="B1346" s="153" t="s">
        <v>227</v>
      </c>
      <c r="C1346" s="154">
        <v>11</v>
      </c>
      <c r="D1346" s="182"/>
      <c r="E1346" s="177">
        <v>321</v>
      </c>
      <c r="F1346" s="244"/>
      <c r="G1346" s="157"/>
      <c r="H1346" s="158">
        <f t="shared" ref="H1346" si="509">SUM(H1347:H1350)</f>
        <v>332000</v>
      </c>
    </row>
    <row r="1347" spans="1:8" s="152" customFormat="1" ht="15.6" customHeight="1" x14ac:dyDescent="0.25">
      <c r="A1347" s="239" t="s">
        <v>667</v>
      </c>
      <c r="B1347" s="160" t="s">
        <v>227</v>
      </c>
      <c r="C1347" s="161">
        <v>11</v>
      </c>
      <c r="D1347" s="183" t="s">
        <v>27</v>
      </c>
      <c r="E1347" s="184">
        <v>3211</v>
      </c>
      <c r="F1347" s="245" t="s">
        <v>110</v>
      </c>
      <c r="G1347" s="164"/>
      <c r="H1347" s="234">
        <v>200000</v>
      </c>
    </row>
    <row r="1348" spans="1:8" s="152" customFormat="1" ht="30" customHeight="1" x14ac:dyDescent="0.25">
      <c r="A1348" s="239" t="s">
        <v>667</v>
      </c>
      <c r="B1348" s="160" t="s">
        <v>227</v>
      </c>
      <c r="C1348" s="161">
        <v>11</v>
      </c>
      <c r="D1348" s="183" t="s">
        <v>27</v>
      </c>
      <c r="E1348" s="184">
        <v>3212</v>
      </c>
      <c r="F1348" s="245" t="s">
        <v>111</v>
      </c>
      <c r="G1348" s="164"/>
      <c r="H1348" s="234">
        <v>77000</v>
      </c>
    </row>
    <row r="1349" spans="1:8" s="152" customFormat="1" ht="15.6" customHeight="1" x14ac:dyDescent="0.25">
      <c r="A1349" s="239" t="s">
        <v>667</v>
      </c>
      <c r="B1349" s="160" t="s">
        <v>227</v>
      </c>
      <c r="C1349" s="161">
        <v>11</v>
      </c>
      <c r="D1349" s="183" t="s">
        <v>27</v>
      </c>
      <c r="E1349" s="184">
        <v>3213</v>
      </c>
      <c r="F1349" s="245" t="s">
        <v>112</v>
      </c>
      <c r="G1349" s="164"/>
      <c r="H1349" s="234">
        <v>25000</v>
      </c>
    </row>
    <row r="1350" spans="1:8" s="152" customFormat="1" ht="15.6" customHeight="1" x14ac:dyDescent="0.25">
      <c r="A1350" s="239" t="s">
        <v>667</v>
      </c>
      <c r="B1350" s="160" t="s">
        <v>227</v>
      </c>
      <c r="C1350" s="161">
        <v>11</v>
      </c>
      <c r="D1350" s="183" t="s">
        <v>27</v>
      </c>
      <c r="E1350" s="184">
        <v>3214</v>
      </c>
      <c r="F1350" s="245" t="s">
        <v>234</v>
      </c>
      <c r="G1350" s="164"/>
      <c r="H1350" s="234">
        <v>30000</v>
      </c>
    </row>
    <row r="1351" spans="1:8" s="152" customFormat="1" ht="15.6" customHeight="1" x14ac:dyDescent="0.25">
      <c r="A1351" s="239" t="s">
        <v>667</v>
      </c>
      <c r="B1351" s="153" t="s">
        <v>227</v>
      </c>
      <c r="C1351" s="154">
        <v>11</v>
      </c>
      <c r="D1351" s="182"/>
      <c r="E1351" s="177">
        <v>322</v>
      </c>
      <c r="F1351" s="244"/>
      <c r="G1351" s="157"/>
      <c r="H1351" s="158">
        <f t="shared" ref="H1351" si="510">SUM(H1352:H1356)</f>
        <v>146000</v>
      </c>
    </row>
    <row r="1352" spans="1:8" s="152" customFormat="1" ht="15.6" customHeight="1" x14ac:dyDescent="0.25">
      <c r="A1352" s="239" t="s">
        <v>667</v>
      </c>
      <c r="B1352" s="160" t="s">
        <v>227</v>
      </c>
      <c r="C1352" s="161">
        <v>11</v>
      </c>
      <c r="D1352" s="183" t="s">
        <v>27</v>
      </c>
      <c r="E1352" s="184">
        <v>3221</v>
      </c>
      <c r="F1352" s="245" t="s">
        <v>146</v>
      </c>
      <c r="G1352" s="164"/>
      <c r="H1352" s="234">
        <v>50000</v>
      </c>
    </row>
    <row r="1353" spans="1:8" s="152" customFormat="1" ht="15.6" customHeight="1" x14ac:dyDescent="0.25">
      <c r="A1353" s="239" t="s">
        <v>667</v>
      </c>
      <c r="B1353" s="160" t="s">
        <v>227</v>
      </c>
      <c r="C1353" s="161">
        <v>11</v>
      </c>
      <c r="D1353" s="183" t="s">
        <v>27</v>
      </c>
      <c r="E1353" s="184">
        <v>3223</v>
      </c>
      <c r="F1353" s="245" t="s">
        <v>115</v>
      </c>
      <c r="G1353" s="164"/>
      <c r="H1353" s="234">
        <v>70000</v>
      </c>
    </row>
    <row r="1354" spans="1:8" s="152" customFormat="1" ht="30" x14ac:dyDescent="0.25">
      <c r="A1354" s="239" t="s">
        <v>667</v>
      </c>
      <c r="B1354" s="160" t="s">
        <v>227</v>
      </c>
      <c r="C1354" s="161">
        <v>11</v>
      </c>
      <c r="D1354" s="183" t="s">
        <v>27</v>
      </c>
      <c r="E1354" s="184">
        <v>3224</v>
      </c>
      <c r="F1354" s="245" t="s">
        <v>144</v>
      </c>
      <c r="G1354" s="164"/>
      <c r="H1354" s="234">
        <v>10000</v>
      </c>
    </row>
    <row r="1355" spans="1:8" s="152" customFormat="1" ht="15.6" customHeight="1" x14ac:dyDescent="0.25">
      <c r="A1355" s="239" t="s">
        <v>667</v>
      </c>
      <c r="B1355" s="160" t="s">
        <v>227</v>
      </c>
      <c r="C1355" s="161">
        <v>11</v>
      </c>
      <c r="D1355" s="183" t="s">
        <v>27</v>
      </c>
      <c r="E1355" s="184">
        <v>3225</v>
      </c>
      <c r="F1355" s="245" t="s">
        <v>151</v>
      </c>
      <c r="G1355" s="164"/>
      <c r="H1355" s="234">
        <v>1000</v>
      </c>
    </row>
    <row r="1356" spans="1:8" s="152" customFormat="1" ht="15.6" customHeight="1" x14ac:dyDescent="0.25">
      <c r="A1356" s="239" t="s">
        <v>667</v>
      </c>
      <c r="B1356" s="160" t="s">
        <v>227</v>
      </c>
      <c r="C1356" s="161">
        <v>11</v>
      </c>
      <c r="D1356" s="183" t="s">
        <v>27</v>
      </c>
      <c r="E1356" s="184">
        <v>3227</v>
      </c>
      <c r="F1356" s="245" t="s">
        <v>235</v>
      </c>
      <c r="G1356" s="164"/>
      <c r="H1356" s="234">
        <v>15000</v>
      </c>
    </row>
    <row r="1357" spans="1:8" s="152" customFormat="1" ht="15.6" customHeight="1" x14ac:dyDescent="0.25">
      <c r="A1357" s="239" t="s">
        <v>667</v>
      </c>
      <c r="B1357" s="153" t="s">
        <v>227</v>
      </c>
      <c r="C1357" s="154">
        <v>11</v>
      </c>
      <c r="D1357" s="182"/>
      <c r="E1357" s="177">
        <v>323</v>
      </c>
      <c r="F1357" s="244"/>
      <c r="G1357" s="157"/>
      <c r="H1357" s="158">
        <f t="shared" ref="H1357" si="511">SUM(H1358:H1365)</f>
        <v>741000</v>
      </c>
    </row>
    <row r="1358" spans="1:8" s="152" customFormat="1" ht="15.6" customHeight="1" x14ac:dyDescent="0.25">
      <c r="A1358" s="239" t="s">
        <v>667</v>
      </c>
      <c r="B1358" s="160" t="s">
        <v>227</v>
      </c>
      <c r="C1358" s="161">
        <v>11</v>
      </c>
      <c r="D1358" s="183" t="s">
        <v>27</v>
      </c>
      <c r="E1358" s="184">
        <v>3231</v>
      </c>
      <c r="F1358" s="245" t="s">
        <v>117</v>
      </c>
      <c r="G1358" s="164"/>
      <c r="H1358" s="234">
        <v>70000</v>
      </c>
    </row>
    <row r="1359" spans="1:8" s="152" customFormat="1" ht="15.6" customHeight="1" x14ac:dyDescent="0.25">
      <c r="A1359" s="239" t="s">
        <v>667</v>
      </c>
      <c r="B1359" s="160" t="s">
        <v>227</v>
      </c>
      <c r="C1359" s="161">
        <v>11</v>
      </c>
      <c r="D1359" s="183" t="s">
        <v>27</v>
      </c>
      <c r="E1359" s="184">
        <v>3232</v>
      </c>
      <c r="F1359" s="245" t="s">
        <v>118</v>
      </c>
      <c r="G1359" s="164"/>
      <c r="H1359" s="234">
        <v>80000</v>
      </c>
    </row>
    <row r="1360" spans="1:8" s="152" customFormat="1" ht="15.6" customHeight="1" x14ac:dyDescent="0.25">
      <c r="A1360" s="239" t="s">
        <v>667</v>
      </c>
      <c r="B1360" s="160" t="s">
        <v>227</v>
      </c>
      <c r="C1360" s="161">
        <v>11</v>
      </c>
      <c r="D1360" s="183" t="s">
        <v>27</v>
      </c>
      <c r="E1360" s="184">
        <v>3233</v>
      </c>
      <c r="F1360" s="245" t="s">
        <v>119</v>
      </c>
      <c r="G1360" s="164"/>
      <c r="H1360" s="234">
        <v>10000</v>
      </c>
    </row>
    <row r="1361" spans="1:8" s="152" customFormat="1" ht="15.6" customHeight="1" x14ac:dyDescent="0.25">
      <c r="A1361" s="239" t="s">
        <v>667</v>
      </c>
      <c r="B1361" s="160" t="s">
        <v>227</v>
      </c>
      <c r="C1361" s="161">
        <v>11</v>
      </c>
      <c r="D1361" s="183" t="s">
        <v>27</v>
      </c>
      <c r="E1361" s="184">
        <v>3234</v>
      </c>
      <c r="F1361" s="245" t="s">
        <v>120</v>
      </c>
      <c r="G1361" s="164"/>
      <c r="H1361" s="234">
        <v>15000</v>
      </c>
    </row>
    <row r="1362" spans="1:8" s="152" customFormat="1" ht="15.6" customHeight="1" x14ac:dyDescent="0.25">
      <c r="A1362" s="239" t="s">
        <v>667</v>
      </c>
      <c r="B1362" s="160" t="s">
        <v>227</v>
      </c>
      <c r="C1362" s="161">
        <v>11</v>
      </c>
      <c r="D1362" s="183" t="s">
        <v>27</v>
      </c>
      <c r="E1362" s="184">
        <v>3235</v>
      </c>
      <c r="F1362" s="245" t="s">
        <v>42</v>
      </c>
      <c r="G1362" s="164"/>
      <c r="H1362" s="234">
        <v>465000</v>
      </c>
    </row>
    <row r="1363" spans="1:8" s="152" customFormat="1" ht="15.6" customHeight="1" x14ac:dyDescent="0.25">
      <c r="A1363" s="239" t="s">
        <v>667</v>
      </c>
      <c r="B1363" s="160" t="s">
        <v>227</v>
      </c>
      <c r="C1363" s="161">
        <v>11</v>
      </c>
      <c r="D1363" s="183" t="s">
        <v>27</v>
      </c>
      <c r="E1363" s="184">
        <v>3236</v>
      </c>
      <c r="F1363" s="245" t="s">
        <v>121</v>
      </c>
      <c r="G1363" s="164"/>
      <c r="H1363" s="234">
        <v>1000</v>
      </c>
    </row>
    <row r="1364" spans="1:8" s="152" customFormat="1" ht="15.6" customHeight="1" x14ac:dyDescent="0.25">
      <c r="A1364" s="239" t="s">
        <v>667</v>
      </c>
      <c r="B1364" s="160" t="s">
        <v>227</v>
      </c>
      <c r="C1364" s="161">
        <v>11</v>
      </c>
      <c r="D1364" s="183" t="s">
        <v>27</v>
      </c>
      <c r="E1364" s="184">
        <v>3237</v>
      </c>
      <c r="F1364" s="245" t="s">
        <v>36</v>
      </c>
      <c r="G1364" s="164"/>
      <c r="H1364" s="234">
        <v>90000</v>
      </c>
    </row>
    <row r="1365" spans="1:8" s="152" customFormat="1" ht="15.6" customHeight="1" x14ac:dyDescent="0.25">
      <c r="A1365" s="239" t="s">
        <v>667</v>
      </c>
      <c r="B1365" s="160" t="s">
        <v>227</v>
      </c>
      <c r="C1365" s="161">
        <v>11</v>
      </c>
      <c r="D1365" s="183" t="s">
        <v>27</v>
      </c>
      <c r="E1365" s="184">
        <v>3239</v>
      </c>
      <c r="F1365" s="245" t="s">
        <v>41</v>
      </c>
      <c r="G1365" s="164"/>
      <c r="H1365" s="234">
        <v>10000</v>
      </c>
    </row>
    <row r="1366" spans="1:8" s="152" customFormat="1" ht="15.6" customHeight="1" x14ac:dyDescent="0.25">
      <c r="A1366" s="239" t="s">
        <v>667</v>
      </c>
      <c r="B1366" s="153" t="s">
        <v>227</v>
      </c>
      <c r="C1366" s="154">
        <v>11</v>
      </c>
      <c r="D1366" s="182"/>
      <c r="E1366" s="177">
        <v>324</v>
      </c>
      <c r="F1366" s="244"/>
      <c r="G1366" s="157"/>
      <c r="H1366" s="158">
        <f t="shared" ref="H1366" si="512">SUM(H1367)</f>
        <v>1000</v>
      </c>
    </row>
    <row r="1367" spans="1:8" s="152" customFormat="1" ht="30" customHeight="1" x14ac:dyDescent="0.25">
      <c r="A1367" s="239" t="s">
        <v>667</v>
      </c>
      <c r="B1367" s="160" t="s">
        <v>227</v>
      </c>
      <c r="C1367" s="161">
        <v>11</v>
      </c>
      <c r="D1367" s="183" t="s">
        <v>27</v>
      </c>
      <c r="E1367" s="184">
        <v>3241</v>
      </c>
      <c r="F1367" s="245" t="s">
        <v>238</v>
      </c>
      <c r="G1367" s="164"/>
      <c r="H1367" s="234">
        <v>1000</v>
      </c>
    </row>
    <row r="1368" spans="1:8" s="152" customFormat="1" ht="15.6" customHeight="1" x14ac:dyDescent="0.25">
      <c r="A1368" s="239" t="s">
        <v>667</v>
      </c>
      <c r="B1368" s="153" t="s">
        <v>227</v>
      </c>
      <c r="C1368" s="154">
        <v>11</v>
      </c>
      <c r="D1368" s="182"/>
      <c r="E1368" s="177">
        <v>329</v>
      </c>
      <c r="F1368" s="244"/>
      <c r="G1368" s="157"/>
      <c r="H1368" s="158">
        <f t="shared" ref="H1368" si="513">SUM(H1369:H1375)</f>
        <v>208000</v>
      </c>
    </row>
    <row r="1369" spans="1:8" s="152" customFormat="1" ht="30" customHeight="1" x14ac:dyDescent="0.25">
      <c r="A1369" s="239" t="s">
        <v>667</v>
      </c>
      <c r="B1369" s="160" t="s">
        <v>227</v>
      </c>
      <c r="C1369" s="161">
        <v>11</v>
      </c>
      <c r="D1369" s="183" t="s">
        <v>27</v>
      </c>
      <c r="E1369" s="184">
        <v>3291</v>
      </c>
      <c r="F1369" s="245" t="s">
        <v>109</v>
      </c>
      <c r="G1369" s="164"/>
      <c r="H1369" s="234">
        <v>188000</v>
      </c>
    </row>
    <row r="1370" spans="1:8" s="152" customFormat="1" ht="15.6" customHeight="1" x14ac:dyDescent="0.25">
      <c r="A1370" s="239" t="s">
        <v>667</v>
      </c>
      <c r="B1370" s="160" t="s">
        <v>227</v>
      </c>
      <c r="C1370" s="161">
        <v>11</v>
      </c>
      <c r="D1370" s="183" t="s">
        <v>27</v>
      </c>
      <c r="E1370" s="184">
        <v>3292</v>
      </c>
      <c r="F1370" s="245" t="s">
        <v>123</v>
      </c>
      <c r="G1370" s="164"/>
      <c r="H1370" s="234">
        <v>1000</v>
      </c>
    </row>
    <row r="1371" spans="1:8" s="152" customFormat="1" ht="15.6" customHeight="1" x14ac:dyDescent="0.25">
      <c r="A1371" s="239" t="s">
        <v>667</v>
      </c>
      <c r="B1371" s="160" t="s">
        <v>227</v>
      </c>
      <c r="C1371" s="161">
        <v>11</v>
      </c>
      <c r="D1371" s="183" t="s">
        <v>27</v>
      </c>
      <c r="E1371" s="184">
        <v>3293</v>
      </c>
      <c r="F1371" s="245" t="s">
        <v>124</v>
      </c>
      <c r="G1371" s="164"/>
      <c r="H1371" s="234">
        <v>6000</v>
      </c>
    </row>
    <row r="1372" spans="1:8" s="152" customFormat="1" ht="15.6" customHeight="1" x14ac:dyDescent="0.25">
      <c r="A1372" s="239" t="s">
        <v>667</v>
      </c>
      <c r="B1372" s="160" t="s">
        <v>227</v>
      </c>
      <c r="C1372" s="161">
        <v>11</v>
      </c>
      <c r="D1372" s="183" t="s">
        <v>27</v>
      </c>
      <c r="E1372" s="184">
        <v>3294</v>
      </c>
      <c r="F1372" s="245" t="s">
        <v>616</v>
      </c>
      <c r="G1372" s="164"/>
      <c r="H1372" s="234">
        <v>5000</v>
      </c>
    </row>
    <row r="1373" spans="1:8" s="152" customFormat="1" ht="15.6" customHeight="1" x14ac:dyDescent="0.25">
      <c r="A1373" s="239" t="s">
        <v>667</v>
      </c>
      <c r="B1373" s="160" t="s">
        <v>227</v>
      </c>
      <c r="C1373" s="161">
        <v>11</v>
      </c>
      <c r="D1373" s="183" t="s">
        <v>27</v>
      </c>
      <c r="E1373" s="184">
        <v>3295</v>
      </c>
      <c r="F1373" s="245" t="s">
        <v>237</v>
      </c>
      <c r="G1373" s="164"/>
      <c r="H1373" s="234">
        <v>2000</v>
      </c>
    </row>
    <row r="1374" spans="1:8" s="152" customFormat="1" ht="15.6" customHeight="1" x14ac:dyDescent="0.25">
      <c r="A1374" s="239" t="s">
        <v>667</v>
      </c>
      <c r="B1374" s="160" t="s">
        <v>227</v>
      </c>
      <c r="C1374" s="161">
        <v>11</v>
      </c>
      <c r="D1374" s="183" t="s">
        <v>27</v>
      </c>
      <c r="E1374" s="184">
        <v>3296</v>
      </c>
      <c r="F1374" s="245" t="s">
        <v>617</v>
      </c>
      <c r="G1374" s="164"/>
      <c r="H1374" s="234">
        <v>5000</v>
      </c>
    </row>
    <row r="1375" spans="1:8" s="152" customFormat="1" ht="15.6" customHeight="1" x14ac:dyDescent="0.25">
      <c r="A1375" s="239" t="s">
        <v>667</v>
      </c>
      <c r="B1375" s="160" t="s">
        <v>227</v>
      </c>
      <c r="C1375" s="161">
        <v>11</v>
      </c>
      <c r="D1375" s="183" t="s">
        <v>27</v>
      </c>
      <c r="E1375" s="184">
        <v>3299</v>
      </c>
      <c r="F1375" s="245" t="s">
        <v>125</v>
      </c>
      <c r="G1375" s="164"/>
      <c r="H1375" s="234">
        <v>1000</v>
      </c>
    </row>
    <row r="1376" spans="1:8" s="152" customFormat="1" ht="15.6" customHeight="1" x14ac:dyDescent="0.25">
      <c r="A1376" s="239" t="s">
        <v>667</v>
      </c>
      <c r="B1376" s="285" t="s">
        <v>227</v>
      </c>
      <c r="C1376" s="286">
        <v>11</v>
      </c>
      <c r="D1376" s="287"/>
      <c r="E1376" s="317">
        <v>34</v>
      </c>
      <c r="F1376" s="288"/>
      <c r="G1376" s="289"/>
      <c r="H1376" s="290">
        <f t="shared" ref="H1376" si="514">H1377</f>
        <v>2000</v>
      </c>
    </row>
    <row r="1377" spans="1:8" s="152" customFormat="1" ht="15.6" customHeight="1" x14ac:dyDescent="0.25">
      <c r="A1377" s="239" t="s">
        <v>667</v>
      </c>
      <c r="B1377" s="153" t="s">
        <v>227</v>
      </c>
      <c r="C1377" s="154">
        <v>11</v>
      </c>
      <c r="D1377" s="182"/>
      <c r="E1377" s="177">
        <v>343</v>
      </c>
      <c r="F1377" s="244"/>
      <c r="G1377" s="157"/>
      <c r="H1377" s="158">
        <f t="shared" ref="H1377" si="515">SUM(H1378:H1379)</f>
        <v>2000</v>
      </c>
    </row>
    <row r="1378" spans="1:8" s="152" customFormat="1" ht="15.6" customHeight="1" x14ac:dyDescent="0.25">
      <c r="A1378" s="239" t="s">
        <v>667</v>
      </c>
      <c r="B1378" s="160" t="s">
        <v>227</v>
      </c>
      <c r="C1378" s="161">
        <v>11</v>
      </c>
      <c r="D1378" s="183" t="s">
        <v>27</v>
      </c>
      <c r="E1378" s="184">
        <v>3431</v>
      </c>
      <c r="F1378" s="245" t="s">
        <v>153</v>
      </c>
      <c r="G1378" s="164"/>
      <c r="H1378" s="234">
        <v>1000</v>
      </c>
    </row>
    <row r="1379" spans="1:8" s="152" customFormat="1" ht="15.6" customHeight="1" x14ac:dyDescent="0.25">
      <c r="A1379" s="239" t="s">
        <v>667</v>
      </c>
      <c r="B1379" s="160" t="s">
        <v>227</v>
      </c>
      <c r="C1379" s="161">
        <v>11</v>
      </c>
      <c r="D1379" s="183" t="s">
        <v>27</v>
      </c>
      <c r="E1379" s="184">
        <v>3433</v>
      </c>
      <c r="F1379" s="245" t="s">
        <v>126</v>
      </c>
      <c r="G1379" s="164"/>
      <c r="H1379" s="234">
        <v>1000</v>
      </c>
    </row>
    <row r="1380" spans="1:8" s="152" customFormat="1" x14ac:dyDescent="0.25">
      <c r="A1380" s="239" t="s">
        <v>667</v>
      </c>
      <c r="B1380" s="285" t="s">
        <v>227</v>
      </c>
      <c r="C1380" s="286">
        <v>11</v>
      </c>
      <c r="D1380" s="287"/>
      <c r="E1380" s="317">
        <v>37</v>
      </c>
      <c r="F1380" s="288"/>
      <c r="G1380" s="289"/>
      <c r="H1380" s="290">
        <f t="shared" ref="H1380:H1381" si="516">H1381</f>
        <v>1000</v>
      </c>
    </row>
    <row r="1381" spans="1:8" s="152" customFormat="1" ht="15.6" customHeight="1" x14ac:dyDescent="0.25">
      <c r="A1381" s="239" t="s">
        <v>667</v>
      </c>
      <c r="B1381" s="153" t="s">
        <v>227</v>
      </c>
      <c r="C1381" s="154">
        <v>11</v>
      </c>
      <c r="D1381" s="182"/>
      <c r="E1381" s="177">
        <v>372</v>
      </c>
      <c r="F1381" s="244"/>
      <c r="G1381" s="157"/>
      <c r="H1381" s="158">
        <f t="shared" si="516"/>
        <v>1000</v>
      </c>
    </row>
    <row r="1382" spans="1:8" ht="15" customHeight="1" x14ac:dyDescent="0.25">
      <c r="A1382" s="239" t="s">
        <v>667</v>
      </c>
      <c r="B1382" s="160" t="s">
        <v>227</v>
      </c>
      <c r="C1382" s="161">
        <v>11</v>
      </c>
      <c r="D1382" s="183" t="s">
        <v>27</v>
      </c>
      <c r="E1382" s="184">
        <v>3721</v>
      </c>
      <c r="F1382" s="245" t="s">
        <v>232</v>
      </c>
      <c r="G1382" s="164"/>
      <c r="H1382" s="234">
        <v>1000</v>
      </c>
    </row>
    <row r="1383" spans="1:8" x14ac:dyDescent="0.25">
      <c r="A1383" s="239" t="s">
        <v>667</v>
      </c>
      <c r="B1383" s="285" t="s">
        <v>227</v>
      </c>
      <c r="C1383" s="286">
        <v>11</v>
      </c>
      <c r="D1383" s="287"/>
      <c r="E1383" s="317">
        <v>38</v>
      </c>
      <c r="F1383" s="288"/>
      <c r="G1383" s="289"/>
      <c r="H1383" s="290">
        <f t="shared" ref="H1383" si="517">H1384</f>
        <v>6000</v>
      </c>
    </row>
    <row r="1384" spans="1:8" s="152" customFormat="1" ht="15.6" customHeight="1" x14ac:dyDescent="0.25">
      <c r="A1384" s="239" t="s">
        <v>667</v>
      </c>
      <c r="B1384" s="153" t="s">
        <v>227</v>
      </c>
      <c r="C1384" s="154">
        <v>11</v>
      </c>
      <c r="D1384" s="182"/>
      <c r="E1384" s="177">
        <v>383</v>
      </c>
      <c r="F1384" s="244"/>
      <c r="G1384" s="157"/>
      <c r="H1384" s="158">
        <f t="shared" ref="H1384" si="518">H1385+H1386</f>
        <v>6000</v>
      </c>
    </row>
    <row r="1385" spans="1:8" ht="15" customHeight="1" x14ac:dyDescent="0.25">
      <c r="A1385" s="239" t="s">
        <v>667</v>
      </c>
      <c r="B1385" s="160" t="s">
        <v>227</v>
      </c>
      <c r="C1385" s="161">
        <v>11</v>
      </c>
      <c r="D1385" s="183" t="s">
        <v>27</v>
      </c>
      <c r="E1385" s="184">
        <v>3833</v>
      </c>
      <c r="F1385" s="245" t="s">
        <v>626</v>
      </c>
      <c r="G1385" s="164"/>
      <c r="H1385" s="234">
        <v>5000</v>
      </c>
    </row>
    <row r="1386" spans="1:8" ht="15" customHeight="1" x14ac:dyDescent="0.25">
      <c r="A1386" s="239" t="s">
        <v>667</v>
      </c>
      <c r="B1386" s="160" t="s">
        <v>227</v>
      </c>
      <c r="C1386" s="161">
        <v>11</v>
      </c>
      <c r="D1386" s="183" t="s">
        <v>27</v>
      </c>
      <c r="E1386" s="184">
        <v>3835</v>
      </c>
      <c r="F1386" s="245" t="s">
        <v>618</v>
      </c>
      <c r="G1386" s="164"/>
      <c r="H1386" s="234">
        <v>1000</v>
      </c>
    </row>
    <row r="1387" spans="1:8" x14ac:dyDescent="0.25">
      <c r="A1387" s="239" t="s">
        <v>667</v>
      </c>
      <c r="B1387" s="285" t="s">
        <v>227</v>
      </c>
      <c r="C1387" s="286">
        <v>11</v>
      </c>
      <c r="D1387" s="287"/>
      <c r="E1387" s="317">
        <v>42</v>
      </c>
      <c r="F1387" s="288"/>
      <c r="G1387" s="289"/>
      <c r="H1387" s="290">
        <f t="shared" ref="H1387" si="519">H1388</f>
        <v>176000</v>
      </c>
    </row>
    <row r="1388" spans="1:8" s="152" customFormat="1" ht="15.6" customHeight="1" x14ac:dyDescent="0.25">
      <c r="A1388" s="239" t="s">
        <v>667</v>
      </c>
      <c r="B1388" s="153" t="s">
        <v>227</v>
      </c>
      <c r="C1388" s="154">
        <v>11</v>
      </c>
      <c r="D1388" s="182"/>
      <c r="E1388" s="177">
        <v>422</v>
      </c>
      <c r="F1388" s="244"/>
      <c r="G1388" s="157"/>
      <c r="H1388" s="158">
        <f t="shared" ref="H1388" si="520">SUM(H1389:H1392)</f>
        <v>176000</v>
      </c>
    </row>
    <row r="1389" spans="1:8" s="152" customFormat="1" ht="15.6" customHeight="1" x14ac:dyDescent="0.25">
      <c r="A1389" s="239" t="s">
        <v>667</v>
      </c>
      <c r="B1389" s="160" t="s">
        <v>227</v>
      </c>
      <c r="C1389" s="161">
        <v>11</v>
      </c>
      <c r="D1389" s="183" t="s">
        <v>27</v>
      </c>
      <c r="E1389" s="184">
        <v>4221</v>
      </c>
      <c r="F1389" s="245" t="s">
        <v>129</v>
      </c>
      <c r="G1389" s="164"/>
      <c r="H1389" s="234">
        <v>20000</v>
      </c>
    </row>
    <row r="1390" spans="1:8" s="152" customFormat="1" ht="15.6" customHeight="1" x14ac:dyDescent="0.25">
      <c r="A1390" s="239" t="s">
        <v>667</v>
      </c>
      <c r="B1390" s="160" t="s">
        <v>227</v>
      </c>
      <c r="C1390" s="161">
        <v>11</v>
      </c>
      <c r="D1390" s="183" t="s">
        <v>27</v>
      </c>
      <c r="E1390" s="184">
        <v>4222</v>
      </c>
      <c r="F1390" s="245" t="s">
        <v>130</v>
      </c>
      <c r="G1390" s="164"/>
      <c r="H1390" s="234">
        <v>15000</v>
      </c>
    </row>
    <row r="1391" spans="1:8" s="152" customFormat="1" ht="15.6" customHeight="1" x14ac:dyDescent="0.25">
      <c r="A1391" s="239" t="s">
        <v>667</v>
      </c>
      <c r="B1391" s="160" t="s">
        <v>227</v>
      </c>
      <c r="C1391" s="161">
        <v>11</v>
      </c>
      <c r="D1391" s="183" t="s">
        <v>27</v>
      </c>
      <c r="E1391" s="184">
        <v>4225</v>
      </c>
      <c r="F1391" s="245" t="s">
        <v>134</v>
      </c>
      <c r="G1391" s="164"/>
      <c r="H1391" s="234">
        <v>140000</v>
      </c>
    </row>
    <row r="1392" spans="1:8" s="152" customFormat="1" ht="15.6" customHeight="1" x14ac:dyDescent="0.25">
      <c r="A1392" s="239" t="s">
        <v>667</v>
      </c>
      <c r="B1392" s="160" t="s">
        <v>227</v>
      </c>
      <c r="C1392" s="161">
        <v>11</v>
      </c>
      <c r="D1392" s="183" t="s">
        <v>27</v>
      </c>
      <c r="E1392" s="184">
        <v>4227</v>
      </c>
      <c r="F1392" s="245" t="s">
        <v>132</v>
      </c>
      <c r="G1392" s="164"/>
      <c r="H1392" s="234">
        <v>1000</v>
      </c>
    </row>
    <row r="1393" spans="1:8" s="152" customFormat="1" ht="15.6" customHeight="1" x14ac:dyDescent="0.25">
      <c r="A1393" s="239" t="s">
        <v>667</v>
      </c>
      <c r="B1393" s="285" t="s">
        <v>227</v>
      </c>
      <c r="C1393" s="286">
        <v>11</v>
      </c>
      <c r="D1393" s="287"/>
      <c r="E1393" s="317">
        <v>43</v>
      </c>
      <c r="F1393" s="288"/>
      <c r="G1393" s="289"/>
      <c r="H1393" s="290">
        <f t="shared" ref="H1393" si="521">H1394</f>
        <v>1000</v>
      </c>
    </row>
    <row r="1394" spans="1:8" s="152" customFormat="1" ht="15.6" customHeight="1" x14ac:dyDescent="0.25">
      <c r="A1394" s="239" t="s">
        <v>667</v>
      </c>
      <c r="B1394" s="153" t="s">
        <v>227</v>
      </c>
      <c r="C1394" s="154">
        <v>11</v>
      </c>
      <c r="D1394" s="182"/>
      <c r="E1394" s="177">
        <v>431</v>
      </c>
      <c r="F1394" s="244"/>
      <c r="G1394" s="157"/>
      <c r="H1394" s="158">
        <f t="shared" ref="H1394" si="522">SUM(H1395)</f>
        <v>1000</v>
      </c>
    </row>
    <row r="1395" spans="1:8" s="152" customFormat="1" ht="30" customHeight="1" x14ac:dyDescent="0.25">
      <c r="A1395" s="239" t="s">
        <v>667</v>
      </c>
      <c r="B1395" s="160" t="s">
        <v>227</v>
      </c>
      <c r="C1395" s="161">
        <v>11</v>
      </c>
      <c r="D1395" s="183" t="s">
        <v>27</v>
      </c>
      <c r="E1395" s="184">
        <v>4312</v>
      </c>
      <c r="F1395" s="245" t="s">
        <v>319</v>
      </c>
      <c r="G1395" s="164"/>
      <c r="H1395" s="234">
        <v>1000</v>
      </c>
    </row>
    <row r="1396" spans="1:8" s="152" customFormat="1" ht="40.950000000000003" customHeight="1" x14ac:dyDescent="0.25">
      <c r="A1396" s="239" t="s">
        <v>667</v>
      </c>
      <c r="B1396" s="292" t="s">
        <v>267</v>
      </c>
      <c r="C1396" s="292"/>
      <c r="D1396" s="293"/>
      <c r="E1396" s="293"/>
      <c r="F1396" s="294" t="s">
        <v>242</v>
      </c>
      <c r="G1396" s="295" t="s">
        <v>730</v>
      </c>
      <c r="H1396" s="296">
        <f t="shared" ref="H1396" si="523">H1397+H1402+H1405</f>
        <v>116000</v>
      </c>
    </row>
    <row r="1397" spans="1:8" s="152" customFormat="1" x14ac:dyDescent="0.25">
      <c r="A1397" s="239" t="s">
        <v>667</v>
      </c>
      <c r="B1397" s="285" t="s">
        <v>267</v>
      </c>
      <c r="C1397" s="286">
        <v>11</v>
      </c>
      <c r="D1397" s="287"/>
      <c r="E1397" s="317">
        <v>32</v>
      </c>
      <c r="F1397" s="288"/>
      <c r="G1397" s="289"/>
      <c r="H1397" s="290">
        <f t="shared" ref="H1397" si="524">H1398</f>
        <v>45000</v>
      </c>
    </row>
    <row r="1398" spans="1:8" s="152" customFormat="1" ht="15.6" customHeight="1" x14ac:dyDescent="0.25">
      <c r="A1398" s="239" t="s">
        <v>667</v>
      </c>
      <c r="B1398" s="153" t="s">
        <v>267</v>
      </c>
      <c r="C1398" s="154">
        <v>11</v>
      </c>
      <c r="D1398" s="182"/>
      <c r="E1398" s="177">
        <v>323</v>
      </c>
      <c r="F1398" s="244"/>
      <c r="G1398" s="157"/>
      <c r="H1398" s="158">
        <f t="shared" ref="H1398" si="525">SUM(H1399:H1401)</f>
        <v>45000</v>
      </c>
    </row>
    <row r="1399" spans="1:8" s="152" customFormat="1" ht="15.6" customHeight="1" x14ac:dyDescent="0.25">
      <c r="A1399" s="239" t="s">
        <v>667</v>
      </c>
      <c r="B1399" s="160" t="s">
        <v>267</v>
      </c>
      <c r="C1399" s="161">
        <v>11</v>
      </c>
      <c r="D1399" s="183" t="s">
        <v>27</v>
      </c>
      <c r="E1399" s="184">
        <v>3232</v>
      </c>
      <c r="F1399" s="245" t="s">
        <v>118</v>
      </c>
      <c r="G1399" s="164"/>
      <c r="H1399" s="234">
        <v>20000</v>
      </c>
    </row>
    <row r="1400" spans="1:8" s="152" customFormat="1" ht="15.75" customHeight="1" x14ac:dyDescent="0.25">
      <c r="A1400" s="239" t="s">
        <v>667</v>
      </c>
      <c r="B1400" s="160" t="s">
        <v>267</v>
      </c>
      <c r="C1400" s="161">
        <v>11</v>
      </c>
      <c r="D1400" s="183" t="s">
        <v>27</v>
      </c>
      <c r="E1400" s="184">
        <v>3235</v>
      </c>
      <c r="F1400" s="245" t="s">
        <v>42</v>
      </c>
      <c r="G1400" s="164"/>
      <c r="H1400" s="234">
        <v>5000</v>
      </c>
    </row>
    <row r="1401" spans="1:8" s="152" customFormat="1" ht="15.6" customHeight="1" x14ac:dyDescent="0.25">
      <c r="A1401" s="239" t="s">
        <v>667</v>
      </c>
      <c r="B1401" s="160" t="s">
        <v>267</v>
      </c>
      <c r="C1401" s="161">
        <v>11</v>
      </c>
      <c r="D1401" s="183" t="s">
        <v>27</v>
      </c>
      <c r="E1401" s="184">
        <v>3238</v>
      </c>
      <c r="F1401" s="245" t="s">
        <v>122</v>
      </c>
      <c r="G1401" s="164"/>
      <c r="H1401" s="234">
        <v>20000</v>
      </c>
    </row>
    <row r="1402" spans="1:8" s="152" customFormat="1" ht="15.6" customHeight="1" x14ac:dyDescent="0.25">
      <c r="A1402" s="239" t="s">
        <v>667</v>
      </c>
      <c r="B1402" s="285" t="s">
        <v>267</v>
      </c>
      <c r="C1402" s="286">
        <v>11</v>
      </c>
      <c r="D1402" s="287"/>
      <c r="E1402" s="317">
        <v>41</v>
      </c>
      <c r="F1402" s="288"/>
      <c r="G1402" s="289"/>
      <c r="H1402" s="290">
        <f t="shared" ref="H1402" si="526">H1403</f>
        <v>20000</v>
      </c>
    </row>
    <row r="1403" spans="1:8" s="152" customFormat="1" ht="15.6" customHeight="1" x14ac:dyDescent="0.25">
      <c r="A1403" s="239" t="s">
        <v>667</v>
      </c>
      <c r="B1403" s="153" t="s">
        <v>267</v>
      </c>
      <c r="C1403" s="154">
        <v>11</v>
      </c>
      <c r="D1403" s="182"/>
      <c r="E1403" s="177">
        <v>412</v>
      </c>
      <c r="F1403" s="244"/>
      <c r="G1403" s="157"/>
      <c r="H1403" s="158">
        <f t="shared" ref="H1403" si="527">SUM(H1404)</f>
        <v>20000</v>
      </c>
    </row>
    <row r="1404" spans="1:8" s="152" customFormat="1" ht="15.6" customHeight="1" x14ac:dyDescent="0.25">
      <c r="A1404" s="239" t="s">
        <v>667</v>
      </c>
      <c r="B1404" s="160" t="s">
        <v>267</v>
      </c>
      <c r="C1404" s="161">
        <v>11</v>
      </c>
      <c r="D1404" s="183" t="s">
        <v>27</v>
      </c>
      <c r="E1404" s="184">
        <v>4123</v>
      </c>
      <c r="F1404" s="245" t="s">
        <v>212</v>
      </c>
      <c r="G1404" s="164"/>
      <c r="H1404" s="234">
        <v>20000</v>
      </c>
    </row>
    <row r="1405" spans="1:8" s="152" customFormat="1" ht="15.6" customHeight="1" x14ac:dyDescent="0.25">
      <c r="A1405" s="239" t="s">
        <v>667</v>
      </c>
      <c r="B1405" s="285" t="s">
        <v>267</v>
      </c>
      <c r="C1405" s="286">
        <v>11</v>
      </c>
      <c r="D1405" s="287"/>
      <c r="E1405" s="317">
        <v>42</v>
      </c>
      <c r="F1405" s="288"/>
      <c r="G1405" s="289"/>
      <c r="H1405" s="290">
        <f t="shared" ref="H1405" si="528">H1406+H1409</f>
        <v>51000</v>
      </c>
    </row>
    <row r="1406" spans="1:8" s="152" customFormat="1" ht="15.6" customHeight="1" x14ac:dyDescent="0.25">
      <c r="A1406" s="239" t="s">
        <v>667</v>
      </c>
      <c r="B1406" s="153" t="s">
        <v>267</v>
      </c>
      <c r="C1406" s="154">
        <v>11</v>
      </c>
      <c r="D1406" s="182"/>
      <c r="E1406" s="177">
        <v>422</v>
      </c>
      <c r="F1406" s="244"/>
      <c r="G1406" s="157"/>
      <c r="H1406" s="158">
        <f t="shared" ref="H1406" si="529">SUM(H1407:H1408)</f>
        <v>21000</v>
      </c>
    </row>
    <row r="1407" spans="1:8" s="152" customFormat="1" ht="15.6" customHeight="1" x14ac:dyDescent="0.25">
      <c r="A1407" s="239" t="s">
        <v>667</v>
      </c>
      <c r="B1407" s="160" t="s">
        <v>267</v>
      </c>
      <c r="C1407" s="161">
        <v>11</v>
      </c>
      <c r="D1407" s="183" t="s">
        <v>27</v>
      </c>
      <c r="E1407" s="184">
        <v>4221</v>
      </c>
      <c r="F1407" s="245" t="s">
        <v>129</v>
      </c>
      <c r="G1407" s="164"/>
      <c r="H1407" s="234">
        <v>20000</v>
      </c>
    </row>
    <row r="1408" spans="1:8" s="152" customFormat="1" ht="15.6" customHeight="1" x14ac:dyDescent="0.25">
      <c r="A1408" s="239" t="s">
        <v>667</v>
      </c>
      <c r="B1408" s="160" t="s">
        <v>267</v>
      </c>
      <c r="C1408" s="161">
        <v>11</v>
      </c>
      <c r="D1408" s="183" t="s">
        <v>27</v>
      </c>
      <c r="E1408" s="184">
        <v>4222</v>
      </c>
      <c r="F1408" s="245" t="s">
        <v>130</v>
      </c>
      <c r="G1408" s="164"/>
      <c r="H1408" s="234">
        <v>1000</v>
      </c>
    </row>
    <row r="1409" spans="1:8" s="152" customFormat="1" ht="15.6" customHeight="1" x14ac:dyDescent="0.25">
      <c r="A1409" s="239" t="s">
        <v>667</v>
      </c>
      <c r="B1409" s="153" t="s">
        <v>267</v>
      </c>
      <c r="C1409" s="154">
        <v>11</v>
      </c>
      <c r="D1409" s="182"/>
      <c r="E1409" s="177">
        <v>426</v>
      </c>
      <c r="F1409" s="244"/>
      <c r="G1409" s="157"/>
      <c r="H1409" s="158">
        <f t="shared" ref="H1409" si="530">SUM(H1410)</f>
        <v>30000</v>
      </c>
    </row>
    <row r="1410" spans="1:8" s="152" customFormat="1" ht="15.6" customHeight="1" x14ac:dyDescent="0.25">
      <c r="A1410" s="239" t="s">
        <v>667</v>
      </c>
      <c r="B1410" s="160" t="s">
        <v>267</v>
      </c>
      <c r="C1410" s="161">
        <v>11</v>
      </c>
      <c r="D1410" s="183" t="s">
        <v>27</v>
      </c>
      <c r="E1410" s="184">
        <v>4262</v>
      </c>
      <c r="F1410" s="245" t="s">
        <v>135</v>
      </c>
      <c r="G1410" s="164"/>
      <c r="H1410" s="234">
        <v>30000</v>
      </c>
    </row>
    <row r="1411" spans="1:8" s="152" customFormat="1" ht="40.950000000000003" customHeight="1" x14ac:dyDescent="0.25">
      <c r="A1411" s="239" t="s">
        <v>667</v>
      </c>
      <c r="B1411" s="292" t="s">
        <v>700</v>
      </c>
      <c r="C1411" s="292"/>
      <c r="D1411" s="293"/>
      <c r="E1411" s="293"/>
      <c r="F1411" s="294" t="s">
        <v>79</v>
      </c>
      <c r="G1411" s="295" t="s">
        <v>730</v>
      </c>
      <c r="H1411" s="296">
        <f t="shared" ref="H1411" si="531">H1412+H1418+H1425</f>
        <v>273000</v>
      </c>
    </row>
    <row r="1412" spans="1:8" s="152" customFormat="1" x14ac:dyDescent="0.25">
      <c r="A1412" s="239" t="s">
        <v>667</v>
      </c>
      <c r="B1412" s="285" t="s">
        <v>700</v>
      </c>
      <c r="C1412" s="286">
        <v>11</v>
      </c>
      <c r="D1412" s="287"/>
      <c r="E1412" s="317">
        <v>31</v>
      </c>
      <c r="F1412" s="288"/>
      <c r="G1412" s="289"/>
      <c r="H1412" s="290">
        <f t="shared" ref="H1412" si="532">H1413+H1415</f>
        <v>188000</v>
      </c>
    </row>
    <row r="1413" spans="1:8" s="152" customFormat="1" ht="15.6" customHeight="1" x14ac:dyDescent="0.25">
      <c r="A1413" s="239" t="s">
        <v>667</v>
      </c>
      <c r="B1413" s="259" t="s">
        <v>700</v>
      </c>
      <c r="C1413" s="154">
        <v>11</v>
      </c>
      <c r="D1413" s="182"/>
      <c r="E1413" s="177">
        <v>311</v>
      </c>
      <c r="F1413" s="244"/>
      <c r="G1413" s="157"/>
      <c r="H1413" s="158">
        <f t="shared" ref="H1413" si="533">H1414</f>
        <v>150000</v>
      </c>
    </row>
    <row r="1414" spans="1:8" s="152" customFormat="1" ht="15.6" customHeight="1" x14ac:dyDescent="0.25">
      <c r="A1414" s="239" t="s">
        <v>667</v>
      </c>
      <c r="B1414" s="229" t="s">
        <v>700</v>
      </c>
      <c r="C1414" s="161">
        <v>11</v>
      </c>
      <c r="D1414" s="183" t="s">
        <v>27</v>
      </c>
      <c r="E1414" s="184">
        <v>3111</v>
      </c>
      <c r="F1414" s="245" t="s">
        <v>19</v>
      </c>
      <c r="G1414" s="164"/>
      <c r="H1414" s="234">
        <v>150000</v>
      </c>
    </row>
    <row r="1415" spans="1:8" s="152" customFormat="1" ht="15.6" customHeight="1" x14ac:dyDescent="0.25">
      <c r="A1415" s="239" t="s">
        <v>667</v>
      </c>
      <c r="B1415" s="259" t="s">
        <v>700</v>
      </c>
      <c r="C1415" s="154">
        <v>11</v>
      </c>
      <c r="D1415" s="182"/>
      <c r="E1415" s="177">
        <v>313</v>
      </c>
      <c r="F1415" s="244"/>
      <c r="G1415" s="157"/>
      <c r="H1415" s="158">
        <f t="shared" ref="H1415" si="534">H1416+H1417</f>
        <v>38000</v>
      </c>
    </row>
    <row r="1416" spans="1:8" s="152" customFormat="1" ht="31.2" customHeight="1" x14ac:dyDescent="0.25">
      <c r="A1416" s="239" t="s">
        <v>667</v>
      </c>
      <c r="B1416" s="229" t="s">
        <v>700</v>
      </c>
      <c r="C1416" s="161">
        <v>11</v>
      </c>
      <c r="D1416" s="183" t="s">
        <v>27</v>
      </c>
      <c r="E1416" s="184">
        <v>3132</v>
      </c>
      <c r="F1416" s="245" t="s">
        <v>280</v>
      </c>
      <c r="G1416" s="164"/>
      <c r="H1416" s="234">
        <v>35000</v>
      </c>
    </row>
    <row r="1417" spans="1:8" s="152" customFormat="1" ht="30" customHeight="1" x14ac:dyDescent="0.25">
      <c r="A1417" s="239" t="s">
        <v>667</v>
      </c>
      <c r="B1417" s="229" t="s">
        <v>700</v>
      </c>
      <c r="C1417" s="161">
        <v>11</v>
      </c>
      <c r="D1417" s="183" t="s">
        <v>27</v>
      </c>
      <c r="E1417" s="184">
        <v>3133</v>
      </c>
      <c r="F1417" s="245" t="s">
        <v>258</v>
      </c>
      <c r="G1417" s="164"/>
      <c r="H1417" s="234">
        <v>3000</v>
      </c>
    </row>
    <row r="1418" spans="1:8" s="152" customFormat="1" x14ac:dyDescent="0.25">
      <c r="A1418" s="239" t="s">
        <v>667</v>
      </c>
      <c r="B1418" s="285" t="s">
        <v>700</v>
      </c>
      <c r="C1418" s="286">
        <v>11</v>
      </c>
      <c r="D1418" s="287"/>
      <c r="E1418" s="317">
        <v>32</v>
      </c>
      <c r="F1418" s="288"/>
      <c r="G1418" s="289"/>
      <c r="H1418" s="290">
        <f t="shared" ref="H1418" si="535">H1419+H1421</f>
        <v>55000</v>
      </c>
    </row>
    <row r="1419" spans="1:8" s="152" customFormat="1" ht="15.6" customHeight="1" x14ac:dyDescent="0.25">
      <c r="A1419" s="239" t="s">
        <v>667</v>
      </c>
      <c r="B1419" s="259" t="s">
        <v>700</v>
      </c>
      <c r="C1419" s="154">
        <v>11</v>
      </c>
      <c r="D1419" s="182"/>
      <c r="E1419" s="177">
        <v>323</v>
      </c>
      <c r="F1419" s="244"/>
      <c r="G1419" s="157"/>
      <c r="H1419" s="158">
        <f t="shared" ref="H1419" si="536">H1420</f>
        <v>25000</v>
      </c>
    </row>
    <row r="1420" spans="1:8" s="152" customFormat="1" ht="15.6" customHeight="1" x14ac:dyDescent="0.25">
      <c r="A1420" s="239" t="s">
        <v>667</v>
      </c>
      <c r="B1420" s="229" t="s">
        <v>700</v>
      </c>
      <c r="C1420" s="161">
        <v>11</v>
      </c>
      <c r="D1420" s="183" t="s">
        <v>27</v>
      </c>
      <c r="E1420" s="184">
        <v>3237</v>
      </c>
      <c r="F1420" s="245" t="s">
        <v>36</v>
      </c>
      <c r="G1420" s="164"/>
      <c r="H1420" s="234">
        <v>25000</v>
      </c>
    </row>
    <row r="1421" spans="1:8" s="152" customFormat="1" ht="15.6" customHeight="1" x14ac:dyDescent="0.25">
      <c r="A1421" s="239" t="s">
        <v>667</v>
      </c>
      <c r="B1421" s="259" t="s">
        <v>700</v>
      </c>
      <c r="C1421" s="154">
        <v>11</v>
      </c>
      <c r="D1421" s="182"/>
      <c r="E1421" s="177">
        <v>329</v>
      </c>
      <c r="F1421" s="244"/>
      <c r="G1421" s="157"/>
      <c r="H1421" s="158">
        <f t="shared" ref="H1421" si="537">H1423+H1424+H1422</f>
        <v>30000</v>
      </c>
    </row>
    <row r="1422" spans="1:8" s="152" customFormat="1" ht="15.6" customHeight="1" x14ac:dyDescent="0.25">
      <c r="A1422" s="239" t="s">
        <v>667</v>
      </c>
      <c r="B1422" s="229" t="s">
        <v>700</v>
      </c>
      <c r="C1422" s="161">
        <v>11</v>
      </c>
      <c r="D1422" s="183" t="s">
        <v>27</v>
      </c>
      <c r="E1422" s="184">
        <v>3295</v>
      </c>
      <c r="F1422" s="245" t="s">
        <v>237</v>
      </c>
      <c r="G1422" s="164"/>
      <c r="H1422" s="233">
        <v>5000</v>
      </c>
    </row>
    <row r="1423" spans="1:8" s="152" customFormat="1" ht="15.6" customHeight="1" x14ac:dyDescent="0.25">
      <c r="A1423" s="239" t="s">
        <v>667</v>
      </c>
      <c r="B1423" s="229" t="s">
        <v>700</v>
      </c>
      <c r="C1423" s="161">
        <v>11</v>
      </c>
      <c r="D1423" s="183" t="s">
        <v>27</v>
      </c>
      <c r="E1423" s="184">
        <v>3296</v>
      </c>
      <c r="F1423" s="245" t="s">
        <v>617</v>
      </c>
      <c r="G1423" s="164"/>
      <c r="H1423" s="234">
        <v>20000</v>
      </c>
    </row>
    <row r="1424" spans="1:8" s="152" customFormat="1" ht="15.6" customHeight="1" x14ac:dyDescent="0.25">
      <c r="A1424" s="239" t="s">
        <v>667</v>
      </c>
      <c r="B1424" s="229" t="s">
        <v>700</v>
      </c>
      <c r="C1424" s="161">
        <v>11</v>
      </c>
      <c r="D1424" s="183" t="s">
        <v>27</v>
      </c>
      <c r="E1424" s="184">
        <v>3299</v>
      </c>
      <c r="F1424" s="245" t="s">
        <v>125</v>
      </c>
      <c r="G1424" s="164"/>
      <c r="H1424" s="234">
        <v>5000</v>
      </c>
    </row>
    <row r="1425" spans="1:8" s="152" customFormat="1" ht="15.6" customHeight="1" x14ac:dyDescent="0.25">
      <c r="A1425" s="239" t="s">
        <v>667</v>
      </c>
      <c r="B1425" s="285" t="s">
        <v>700</v>
      </c>
      <c r="C1425" s="286">
        <v>11</v>
      </c>
      <c r="D1425" s="287"/>
      <c r="E1425" s="317">
        <v>34</v>
      </c>
      <c r="F1425" s="288"/>
      <c r="G1425" s="289"/>
      <c r="H1425" s="290">
        <f t="shared" ref="H1425:H1426" si="538">H1426</f>
        <v>30000</v>
      </c>
    </row>
    <row r="1426" spans="1:8" s="152" customFormat="1" ht="15.6" customHeight="1" x14ac:dyDescent="0.25">
      <c r="A1426" s="239" t="s">
        <v>667</v>
      </c>
      <c r="B1426" s="259" t="s">
        <v>700</v>
      </c>
      <c r="C1426" s="154">
        <v>11</v>
      </c>
      <c r="D1426" s="182"/>
      <c r="E1426" s="177">
        <v>343</v>
      </c>
      <c r="F1426" s="244"/>
      <c r="G1426" s="157"/>
      <c r="H1426" s="158">
        <f t="shared" si="538"/>
        <v>30000</v>
      </c>
    </row>
    <row r="1427" spans="1:8" s="152" customFormat="1" ht="15.6" customHeight="1" x14ac:dyDescent="0.25">
      <c r="A1427" s="239" t="s">
        <v>667</v>
      </c>
      <c r="B1427" s="229" t="s">
        <v>700</v>
      </c>
      <c r="C1427" s="161">
        <v>11</v>
      </c>
      <c r="D1427" s="183" t="s">
        <v>27</v>
      </c>
      <c r="E1427" s="184">
        <v>3433</v>
      </c>
      <c r="F1427" s="245" t="s">
        <v>126</v>
      </c>
      <c r="G1427" s="164"/>
      <c r="H1427" s="234">
        <v>30000</v>
      </c>
    </row>
    <row r="1428" spans="1:8" s="152" customFormat="1" ht="50.1" customHeight="1" x14ac:dyDescent="0.25">
      <c r="A1428" s="237" t="s">
        <v>668</v>
      </c>
      <c r="B1428" s="454" t="s">
        <v>601</v>
      </c>
      <c r="C1428" s="455"/>
      <c r="D1428" s="455"/>
      <c r="E1428" s="456"/>
      <c r="F1428" s="253" t="s">
        <v>660</v>
      </c>
      <c r="G1428" s="181"/>
      <c r="H1428" s="151">
        <f t="shared" ref="H1428" si="539">H1429+H1488</f>
        <v>3363000</v>
      </c>
    </row>
    <row r="1429" spans="1:8" s="152" customFormat="1" ht="30.6" x14ac:dyDescent="0.25">
      <c r="A1429" s="239" t="s">
        <v>668</v>
      </c>
      <c r="B1429" s="292" t="s">
        <v>603</v>
      </c>
      <c r="C1429" s="292"/>
      <c r="D1429" s="293"/>
      <c r="E1429" s="293"/>
      <c r="F1429" s="294" t="s">
        <v>85</v>
      </c>
      <c r="G1429" s="295" t="s">
        <v>659</v>
      </c>
      <c r="H1429" s="296">
        <f t="shared" ref="H1429" si="540">H1430+H1438+H1464+H1468+H1471+H1474+H1482+H1485</f>
        <v>3270000</v>
      </c>
    </row>
    <row r="1430" spans="1:8" s="152" customFormat="1" x14ac:dyDescent="0.25">
      <c r="A1430" s="239" t="s">
        <v>668</v>
      </c>
      <c r="B1430" s="285" t="s">
        <v>603</v>
      </c>
      <c r="C1430" s="286">
        <v>11</v>
      </c>
      <c r="D1430" s="287"/>
      <c r="E1430" s="317">
        <v>31</v>
      </c>
      <c r="F1430" s="288"/>
      <c r="G1430" s="289"/>
      <c r="H1430" s="290">
        <f t="shared" ref="H1430" si="541">H1431+H1433+H1435</f>
        <v>1718000</v>
      </c>
    </row>
    <row r="1431" spans="1:8" s="167" customFormat="1" ht="15.6" customHeight="1" x14ac:dyDescent="0.25">
      <c r="A1431" s="239" t="s">
        <v>668</v>
      </c>
      <c r="B1431" s="154" t="s">
        <v>603</v>
      </c>
      <c r="C1431" s="154">
        <v>11</v>
      </c>
      <c r="D1431" s="182"/>
      <c r="E1431" s="156">
        <v>311</v>
      </c>
      <c r="F1431" s="244"/>
      <c r="G1431" s="157"/>
      <c r="H1431" s="158">
        <f t="shared" ref="H1431" si="542">SUM(H1432:H1432)</f>
        <v>1430000</v>
      </c>
    </row>
    <row r="1432" spans="1:8" s="152" customFormat="1" ht="15.6" customHeight="1" x14ac:dyDescent="0.25">
      <c r="A1432" s="239" t="s">
        <v>668</v>
      </c>
      <c r="B1432" s="161" t="s">
        <v>603</v>
      </c>
      <c r="C1432" s="161">
        <v>11</v>
      </c>
      <c r="D1432" s="183" t="s">
        <v>23</v>
      </c>
      <c r="E1432" s="184">
        <v>3111</v>
      </c>
      <c r="F1432" s="245" t="s">
        <v>19</v>
      </c>
      <c r="G1432" s="164"/>
      <c r="H1432" s="234">
        <v>1430000</v>
      </c>
    </row>
    <row r="1433" spans="1:8" s="152" customFormat="1" ht="15.6" customHeight="1" x14ac:dyDescent="0.25">
      <c r="A1433" s="239" t="s">
        <v>668</v>
      </c>
      <c r="B1433" s="154" t="s">
        <v>603</v>
      </c>
      <c r="C1433" s="154">
        <v>11</v>
      </c>
      <c r="D1433" s="182"/>
      <c r="E1433" s="177">
        <v>312</v>
      </c>
      <c r="F1433" s="244"/>
      <c r="G1433" s="157"/>
      <c r="H1433" s="158">
        <f t="shared" ref="H1433" si="543">SUM(H1434)</f>
        <v>20000</v>
      </c>
    </row>
    <row r="1434" spans="1:8" s="152" customFormat="1" ht="15.6" customHeight="1" x14ac:dyDescent="0.25">
      <c r="A1434" s="239" t="s">
        <v>668</v>
      </c>
      <c r="B1434" s="161" t="s">
        <v>603</v>
      </c>
      <c r="C1434" s="161">
        <v>11</v>
      </c>
      <c r="D1434" s="183" t="s">
        <v>23</v>
      </c>
      <c r="E1434" s="184">
        <v>3121</v>
      </c>
      <c r="F1434" s="245" t="s">
        <v>138</v>
      </c>
      <c r="G1434" s="164"/>
      <c r="H1434" s="234">
        <v>20000</v>
      </c>
    </row>
    <row r="1435" spans="1:8" s="152" customFormat="1" ht="15.6" customHeight="1" x14ac:dyDescent="0.25">
      <c r="A1435" s="239" t="s">
        <v>668</v>
      </c>
      <c r="B1435" s="154" t="s">
        <v>603</v>
      </c>
      <c r="C1435" s="154">
        <v>11</v>
      </c>
      <c r="D1435" s="182"/>
      <c r="E1435" s="177">
        <v>313</v>
      </c>
      <c r="F1435" s="244"/>
      <c r="G1435" s="157"/>
      <c r="H1435" s="158">
        <f t="shared" ref="H1435" si="544">SUM(H1436:H1437)</f>
        <v>268000</v>
      </c>
    </row>
    <row r="1436" spans="1:8" s="152" customFormat="1" ht="34.200000000000003" customHeight="1" x14ac:dyDescent="0.25">
      <c r="A1436" s="239" t="s">
        <v>668</v>
      </c>
      <c r="B1436" s="161" t="s">
        <v>603</v>
      </c>
      <c r="C1436" s="161">
        <v>11</v>
      </c>
      <c r="D1436" s="183" t="s">
        <v>23</v>
      </c>
      <c r="E1436" s="184">
        <v>3132</v>
      </c>
      <c r="F1436" s="245" t="s">
        <v>280</v>
      </c>
      <c r="G1436" s="164"/>
      <c r="H1436" s="234">
        <v>241000</v>
      </c>
    </row>
    <row r="1437" spans="1:8" s="152" customFormat="1" ht="30" customHeight="1" x14ac:dyDescent="0.25">
      <c r="A1437" s="239" t="s">
        <v>668</v>
      </c>
      <c r="B1437" s="161" t="s">
        <v>603</v>
      </c>
      <c r="C1437" s="161">
        <v>11</v>
      </c>
      <c r="D1437" s="183" t="s">
        <v>23</v>
      </c>
      <c r="E1437" s="184">
        <v>3133</v>
      </c>
      <c r="F1437" s="245" t="s">
        <v>258</v>
      </c>
      <c r="G1437" s="164"/>
      <c r="H1437" s="234">
        <v>27000</v>
      </c>
    </row>
    <row r="1438" spans="1:8" s="152" customFormat="1" x14ac:dyDescent="0.25">
      <c r="A1438" s="239" t="s">
        <v>668</v>
      </c>
      <c r="B1438" s="285" t="s">
        <v>603</v>
      </c>
      <c r="C1438" s="286">
        <v>11</v>
      </c>
      <c r="D1438" s="287"/>
      <c r="E1438" s="317">
        <v>32</v>
      </c>
      <c r="F1438" s="288"/>
      <c r="G1438" s="289"/>
      <c r="H1438" s="290">
        <f t="shared" ref="H1438" si="545">H1439+H1443+H1449+H1458</f>
        <v>1458000</v>
      </c>
    </row>
    <row r="1439" spans="1:8" s="152" customFormat="1" ht="15.6" customHeight="1" x14ac:dyDescent="0.25">
      <c r="A1439" s="239" t="s">
        <v>668</v>
      </c>
      <c r="B1439" s="154" t="s">
        <v>603</v>
      </c>
      <c r="C1439" s="154">
        <v>11</v>
      </c>
      <c r="D1439" s="182"/>
      <c r="E1439" s="177">
        <v>321</v>
      </c>
      <c r="F1439" s="244"/>
      <c r="G1439" s="157"/>
      <c r="H1439" s="158">
        <f t="shared" ref="H1439" si="546">SUM(H1440:H1442)</f>
        <v>320000</v>
      </c>
    </row>
    <row r="1440" spans="1:8" s="152" customFormat="1" ht="15.6" customHeight="1" x14ac:dyDescent="0.25">
      <c r="A1440" s="239" t="s">
        <v>668</v>
      </c>
      <c r="B1440" s="161" t="s">
        <v>603</v>
      </c>
      <c r="C1440" s="161">
        <v>11</v>
      </c>
      <c r="D1440" s="183" t="s">
        <v>23</v>
      </c>
      <c r="E1440" s="184">
        <v>3211</v>
      </c>
      <c r="F1440" s="245" t="s">
        <v>110</v>
      </c>
      <c r="G1440" s="164"/>
      <c r="H1440" s="234">
        <v>230000</v>
      </c>
    </row>
    <row r="1441" spans="1:8" s="152" customFormat="1" ht="30" customHeight="1" x14ac:dyDescent="0.25">
      <c r="A1441" s="239" t="s">
        <v>668</v>
      </c>
      <c r="B1441" s="161" t="s">
        <v>603</v>
      </c>
      <c r="C1441" s="161">
        <v>11</v>
      </c>
      <c r="D1441" s="183" t="s">
        <v>23</v>
      </c>
      <c r="E1441" s="184">
        <v>3212</v>
      </c>
      <c r="F1441" s="245" t="s">
        <v>111</v>
      </c>
      <c r="G1441" s="164"/>
      <c r="H1441" s="234">
        <v>30000</v>
      </c>
    </row>
    <row r="1442" spans="1:8" s="152" customFormat="1" ht="15.6" customHeight="1" x14ac:dyDescent="0.25">
      <c r="A1442" s="239" t="s">
        <v>668</v>
      </c>
      <c r="B1442" s="161" t="s">
        <v>603</v>
      </c>
      <c r="C1442" s="161">
        <v>11</v>
      </c>
      <c r="D1442" s="183" t="s">
        <v>23</v>
      </c>
      <c r="E1442" s="184">
        <v>3213</v>
      </c>
      <c r="F1442" s="245" t="s">
        <v>112</v>
      </c>
      <c r="G1442" s="164"/>
      <c r="H1442" s="234">
        <v>60000</v>
      </c>
    </row>
    <row r="1443" spans="1:8" s="152" customFormat="1" ht="15.6" customHeight="1" x14ac:dyDescent="0.25">
      <c r="A1443" s="239" t="s">
        <v>668</v>
      </c>
      <c r="B1443" s="154" t="s">
        <v>603</v>
      </c>
      <c r="C1443" s="154">
        <v>11</v>
      </c>
      <c r="D1443" s="182"/>
      <c r="E1443" s="177">
        <v>322</v>
      </c>
      <c r="F1443" s="244"/>
      <c r="G1443" s="157"/>
      <c r="H1443" s="158">
        <f t="shared" ref="H1443" si="547">SUM(H1444:H1448)</f>
        <v>105000</v>
      </c>
    </row>
    <row r="1444" spans="1:8" s="152" customFormat="1" ht="15.6" customHeight="1" x14ac:dyDescent="0.25">
      <c r="A1444" s="239" t="s">
        <v>668</v>
      </c>
      <c r="B1444" s="161" t="s">
        <v>603</v>
      </c>
      <c r="C1444" s="161">
        <v>11</v>
      </c>
      <c r="D1444" s="183" t="s">
        <v>23</v>
      </c>
      <c r="E1444" s="184">
        <v>3221</v>
      </c>
      <c r="F1444" s="245" t="s">
        <v>146</v>
      </c>
      <c r="G1444" s="164"/>
      <c r="H1444" s="234">
        <v>50000</v>
      </c>
    </row>
    <row r="1445" spans="1:8" s="152" customFormat="1" ht="15.6" customHeight="1" x14ac:dyDescent="0.25">
      <c r="A1445" s="239" t="s">
        <v>668</v>
      </c>
      <c r="B1445" s="161" t="s">
        <v>603</v>
      </c>
      <c r="C1445" s="161">
        <v>11</v>
      </c>
      <c r="D1445" s="183" t="s">
        <v>23</v>
      </c>
      <c r="E1445" s="184">
        <v>3223</v>
      </c>
      <c r="F1445" s="245" t="s">
        <v>115</v>
      </c>
      <c r="G1445" s="164"/>
      <c r="H1445" s="234">
        <v>40000</v>
      </c>
    </row>
    <row r="1446" spans="1:8" s="152" customFormat="1" ht="30" customHeight="1" x14ac:dyDescent="0.25">
      <c r="A1446" s="239" t="s">
        <v>668</v>
      </c>
      <c r="B1446" s="161" t="s">
        <v>603</v>
      </c>
      <c r="C1446" s="161">
        <v>11</v>
      </c>
      <c r="D1446" s="183" t="s">
        <v>23</v>
      </c>
      <c r="E1446" s="184">
        <v>3224</v>
      </c>
      <c r="F1446" s="245" t="s">
        <v>144</v>
      </c>
      <c r="G1446" s="164"/>
      <c r="H1446" s="234">
        <v>5000</v>
      </c>
    </row>
    <row r="1447" spans="1:8" s="152" customFormat="1" ht="15.6" customHeight="1" x14ac:dyDescent="0.25">
      <c r="A1447" s="239" t="s">
        <v>668</v>
      </c>
      <c r="B1447" s="161" t="s">
        <v>603</v>
      </c>
      <c r="C1447" s="161">
        <v>11</v>
      </c>
      <c r="D1447" s="183" t="s">
        <v>23</v>
      </c>
      <c r="E1447" s="184">
        <v>3225</v>
      </c>
      <c r="F1447" s="245" t="s">
        <v>151</v>
      </c>
      <c r="G1447" s="164"/>
      <c r="H1447" s="234">
        <v>5000</v>
      </c>
    </row>
    <row r="1448" spans="1:8" s="152" customFormat="1" ht="15.6" customHeight="1" x14ac:dyDescent="0.25">
      <c r="A1448" s="239" t="s">
        <v>668</v>
      </c>
      <c r="B1448" s="161" t="s">
        <v>603</v>
      </c>
      <c r="C1448" s="161">
        <v>11</v>
      </c>
      <c r="D1448" s="183" t="s">
        <v>23</v>
      </c>
      <c r="E1448" s="184">
        <v>3227</v>
      </c>
      <c r="F1448" s="245" t="s">
        <v>235</v>
      </c>
      <c r="G1448" s="164"/>
      <c r="H1448" s="234">
        <v>5000</v>
      </c>
    </row>
    <row r="1449" spans="1:8" s="152" customFormat="1" ht="15.6" customHeight="1" x14ac:dyDescent="0.25">
      <c r="A1449" s="239" t="s">
        <v>668</v>
      </c>
      <c r="B1449" s="154" t="s">
        <v>603</v>
      </c>
      <c r="C1449" s="154">
        <v>11</v>
      </c>
      <c r="D1449" s="182"/>
      <c r="E1449" s="177">
        <v>323</v>
      </c>
      <c r="F1449" s="244"/>
      <c r="G1449" s="157"/>
      <c r="H1449" s="158">
        <f t="shared" ref="H1449" si="548">SUM(H1450:H1457)</f>
        <v>780000</v>
      </c>
    </row>
    <row r="1450" spans="1:8" s="152" customFormat="1" ht="15.6" customHeight="1" x14ac:dyDescent="0.25">
      <c r="A1450" s="239" t="s">
        <v>668</v>
      </c>
      <c r="B1450" s="161" t="s">
        <v>603</v>
      </c>
      <c r="C1450" s="161">
        <v>11</v>
      </c>
      <c r="D1450" s="183" t="s">
        <v>23</v>
      </c>
      <c r="E1450" s="184">
        <v>3231</v>
      </c>
      <c r="F1450" s="245" t="s">
        <v>117</v>
      </c>
      <c r="G1450" s="164"/>
      <c r="H1450" s="234">
        <v>60000</v>
      </c>
    </row>
    <row r="1451" spans="1:8" s="152" customFormat="1" ht="15.6" customHeight="1" x14ac:dyDescent="0.25">
      <c r="A1451" s="239" t="s">
        <v>668</v>
      </c>
      <c r="B1451" s="161" t="s">
        <v>603</v>
      </c>
      <c r="C1451" s="161">
        <v>11</v>
      </c>
      <c r="D1451" s="183" t="s">
        <v>23</v>
      </c>
      <c r="E1451" s="184">
        <v>3232</v>
      </c>
      <c r="F1451" s="245" t="s">
        <v>118</v>
      </c>
      <c r="G1451" s="164"/>
      <c r="H1451" s="234">
        <v>110000</v>
      </c>
    </row>
    <row r="1452" spans="1:8" s="152" customFormat="1" ht="15.6" customHeight="1" x14ac:dyDescent="0.25">
      <c r="A1452" s="239" t="s">
        <v>668</v>
      </c>
      <c r="B1452" s="161" t="s">
        <v>603</v>
      </c>
      <c r="C1452" s="161">
        <v>11</v>
      </c>
      <c r="D1452" s="183" t="s">
        <v>23</v>
      </c>
      <c r="E1452" s="184">
        <v>3233</v>
      </c>
      <c r="F1452" s="245" t="s">
        <v>119</v>
      </c>
      <c r="G1452" s="164"/>
      <c r="H1452" s="234">
        <v>15000</v>
      </c>
    </row>
    <row r="1453" spans="1:8" s="152" customFormat="1" ht="15.6" customHeight="1" x14ac:dyDescent="0.25">
      <c r="A1453" s="239" t="s">
        <v>668</v>
      </c>
      <c r="B1453" s="161" t="s">
        <v>603</v>
      </c>
      <c r="C1453" s="161">
        <v>11</v>
      </c>
      <c r="D1453" s="183" t="s">
        <v>23</v>
      </c>
      <c r="E1453" s="184">
        <v>3234</v>
      </c>
      <c r="F1453" s="245" t="s">
        <v>120</v>
      </c>
      <c r="G1453" s="164"/>
      <c r="H1453" s="234">
        <v>25000</v>
      </c>
    </row>
    <row r="1454" spans="1:8" s="152" customFormat="1" ht="15.6" customHeight="1" x14ac:dyDescent="0.25">
      <c r="A1454" s="239" t="s">
        <v>668</v>
      </c>
      <c r="B1454" s="161" t="s">
        <v>603</v>
      </c>
      <c r="C1454" s="161">
        <v>11</v>
      </c>
      <c r="D1454" s="183" t="s">
        <v>23</v>
      </c>
      <c r="E1454" s="184">
        <v>3235</v>
      </c>
      <c r="F1454" s="245" t="s">
        <v>42</v>
      </c>
      <c r="G1454" s="164"/>
      <c r="H1454" s="234">
        <v>220000</v>
      </c>
    </row>
    <row r="1455" spans="1:8" s="152" customFormat="1" ht="15.6" customHeight="1" x14ac:dyDescent="0.25">
      <c r="A1455" s="239" t="s">
        <v>668</v>
      </c>
      <c r="B1455" s="161" t="s">
        <v>603</v>
      </c>
      <c r="C1455" s="161">
        <v>11</v>
      </c>
      <c r="D1455" s="183" t="s">
        <v>23</v>
      </c>
      <c r="E1455" s="184">
        <v>3237</v>
      </c>
      <c r="F1455" s="245" t="s">
        <v>36</v>
      </c>
      <c r="G1455" s="164"/>
      <c r="H1455" s="234">
        <v>80000</v>
      </c>
    </row>
    <row r="1456" spans="1:8" s="152" customFormat="1" ht="15.6" customHeight="1" x14ac:dyDescent="0.25">
      <c r="A1456" s="239" t="s">
        <v>668</v>
      </c>
      <c r="B1456" s="161" t="s">
        <v>603</v>
      </c>
      <c r="C1456" s="161">
        <v>11</v>
      </c>
      <c r="D1456" s="183" t="s">
        <v>23</v>
      </c>
      <c r="E1456" s="184">
        <v>3238</v>
      </c>
      <c r="F1456" s="245" t="s">
        <v>122</v>
      </c>
      <c r="G1456" s="164"/>
      <c r="H1456" s="234">
        <v>70000</v>
      </c>
    </row>
    <row r="1457" spans="1:8" s="152" customFormat="1" ht="15.6" customHeight="1" x14ac:dyDescent="0.25">
      <c r="A1457" s="239" t="s">
        <v>668</v>
      </c>
      <c r="B1457" s="161" t="s">
        <v>603</v>
      </c>
      <c r="C1457" s="161">
        <v>11</v>
      </c>
      <c r="D1457" s="183" t="s">
        <v>23</v>
      </c>
      <c r="E1457" s="184">
        <v>3239</v>
      </c>
      <c r="F1457" s="245" t="s">
        <v>41</v>
      </c>
      <c r="G1457" s="164"/>
      <c r="H1457" s="234">
        <v>200000</v>
      </c>
    </row>
    <row r="1458" spans="1:8" s="152" customFormat="1" ht="15.6" customHeight="1" x14ac:dyDescent="0.25">
      <c r="A1458" s="239" t="s">
        <v>668</v>
      </c>
      <c r="B1458" s="154" t="s">
        <v>603</v>
      </c>
      <c r="C1458" s="154">
        <v>11</v>
      </c>
      <c r="D1458" s="182"/>
      <c r="E1458" s="177">
        <v>329</v>
      </c>
      <c r="F1458" s="244"/>
      <c r="G1458" s="157"/>
      <c r="H1458" s="158">
        <f t="shared" ref="H1458" si="549">SUM(H1459:H1463)</f>
        <v>253000</v>
      </c>
    </row>
    <row r="1459" spans="1:8" ht="30" customHeight="1" x14ac:dyDescent="0.25">
      <c r="A1459" s="239" t="s">
        <v>668</v>
      </c>
      <c r="B1459" s="161" t="s">
        <v>603</v>
      </c>
      <c r="C1459" s="161">
        <v>11</v>
      </c>
      <c r="D1459" s="183" t="s">
        <v>23</v>
      </c>
      <c r="E1459" s="184">
        <v>3291</v>
      </c>
      <c r="F1459" s="245" t="s">
        <v>109</v>
      </c>
      <c r="G1459" s="164"/>
      <c r="H1459" s="234">
        <v>240000</v>
      </c>
    </row>
    <row r="1460" spans="1:8" s="152" customFormat="1" ht="15.6" customHeight="1" x14ac:dyDescent="0.25">
      <c r="A1460" s="239" t="s">
        <v>668</v>
      </c>
      <c r="B1460" s="161" t="s">
        <v>603</v>
      </c>
      <c r="C1460" s="161">
        <v>11</v>
      </c>
      <c r="D1460" s="183" t="s">
        <v>23</v>
      </c>
      <c r="E1460" s="184">
        <v>3292</v>
      </c>
      <c r="F1460" s="245" t="s">
        <v>123</v>
      </c>
      <c r="G1460" s="164"/>
      <c r="H1460" s="234">
        <v>5000</v>
      </c>
    </row>
    <row r="1461" spans="1:8" s="152" customFormat="1" ht="15.6" customHeight="1" x14ac:dyDescent="0.25">
      <c r="A1461" s="239" t="s">
        <v>668</v>
      </c>
      <c r="B1461" s="161" t="s">
        <v>603</v>
      </c>
      <c r="C1461" s="161">
        <v>11</v>
      </c>
      <c r="D1461" s="183" t="s">
        <v>23</v>
      </c>
      <c r="E1461" s="184">
        <v>3293</v>
      </c>
      <c r="F1461" s="245" t="s">
        <v>124</v>
      </c>
      <c r="G1461" s="164"/>
      <c r="H1461" s="234">
        <v>4000</v>
      </c>
    </row>
    <row r="1462" spans="1:8" s="152" customFormat="1" ht="15.6" customHeight="1" x14ac:dyDescent="0.25">
      <c r="A1462" s="239" t="s">
        <v>668</v>
      </c>
      <c r="B1462" s="161" t="s">
        <v>603</v>
      </c>
      <c r="C1462" s="161">
        <v>11</v>
      </c>
      <c r="D1462" s="183" t="s">
        <v>23</v>
      </c>
      <c r="E1462" s="184">
        <v>3294</v>
      </c>
      <c r="F1462" s="245" t="s">
        <v>616</v>
      </c>
      <c r="G1462" s="164"/>
      <c r="H1462" s="234">
        <v>1000</v>
      </c>
    </row>
    <row r="1463" spans="1:8" s="152" customFormat="1" ht="15.6" customHeight="1" x14ac:dyDescent="0.25">
      <c r="A1463" s="239" t="s">
        <v>668</v>
      </c>
      <c r="B1463" s="161" t="s">
        <v>603</v>
      </c>
      <c r="C1463" s="161">
        <v>11</v>
      </c>
      <c r="D1463" s="183" t="s">
        <v>23</v>
      </c>
      <c r="E1463" s="184">
        <v>3295</v>
      </c>
      <c r="F1463" s="245" t="s">
        <v>237</v>
      </c>
      <c r="G1463" s="164"/>
      <c r="H1463" s="234">
        <v>3000</v>
      </c>
    </row>
    <row r="1464" spans="1:8" s="152" customFormat="1" x14ac:dyDescent="0.25">
      <c r="A1464" s="239" t="s">
        <v>668</v>
      </c>
      <c r="B1464" s="285" t="s">
        <v>603</v>
      </c>
      <c r="C1464" s="286">
        <v>11</v>
      </c>
      <c r="D1464" s="287"/>
      <c r="E1464" s="317">
        <v>34</v>
      </c>
      <c r="F1464" s="288"/>
      <c r="G1464" s="289"/>
      <c r="H1464" s="290">
        <f t="shared" ref="H1464" si="550">H1465</f>
        <v>2000</v>
      </c>
    </row>
    <row r="1465" spans="1:8" s="152" customFormat="1" ht="15.6" customHeight="1" x14ac:dyDescent="0.25">
      <c r="A1465" s="239" t="s">
        <v>668</v>
      </c>
      <c r="B1465" s="154" t="s">
        <v>603</v>
      </c>
      <c r="C1465" s="154">
        <v>11</v>
      </c>
      <c r="D1465" s="182"/>
      <c r="E1465" s="177">
        <v>343</v>
      </c>
      <c r="F1465" s="244"/>
      <c r="G1465" s="157"/>
      <c r="H1465" s="158">
        <f t="shared" ref="H1465" si="551">SUM(H1466:H1467)</f>
        <v>2000</v>
      </c>
    </row>
    <row r="1466" spans="1:8" s="152" customFormat="1" ht="15.6" customHeight="1" x14ac:dyDescent="0.25">
      <c r="A1466" s="239" t="s">
        <v>668</v>
      </c>
      <c r="B1466" s="161" t="s">
        <v>603</v>
      </c>
      <c r="C1466" s="161">
        <v>11</v>
      </c>
      <c r="D1466" s="183" t="s">
        <v>23</v>
      </c>
      <c r="E1466" s="184">
        <v>3431</v>
      </c>
      <c r="F1466" s="245" t="s">
        <v>153</v>
      </c>
      <c r="G1466" s="164"/>
      <c r="H1466" s="234">
        <v>1000</v>
      </c>
    </row>
    <row r="1467" spans="1:8" ht="15" customHeight="1" x14ac:dyDescent="0.25">
      <c r="A1467" s="239" t="s">
        <v>668</v>
      </c>
      <c r="B1467" s="161" t="s">
        <v>603</v>
      </c>
      <c r="C1467" s="161">
        <v>11</v>
      </c>
      <c r="D1467" s="183" t="s">
        <v>23</v>
      </c>
      <c r="E1467" s="184">
        <v>3433</v>
      </c>
      <c r="F1467" s="245" t="s">
        <v>126</v>
      </c>
      <c r="G1467" s="164"/>
      <c r="H1467" s="234">
        <v>1000</v>
      </c>
    </row>
    <row r="1468" spans="1:8" x14ac:dyDescent="0.25">
      <c r="A1468" s="239" t="s">
        <v>668</v>
      </c>
      <c r="B1468" s="285" t="s">
        <v>603</v>
      </c>
      <c r="C1468" s="286">
        <v>11</v>
      </c>
      <c r="D1468" s="287"/>
      <c r="E1468" s="317">
        <v>37</v>
      </c>
      <c r="F1468" s="288"/>
      <c r="G1468" s="289"/>
      <c r="H1468" s="290">
        <f t="shared" ref="H1468" si="552">H1469</f>
        <v>1000</v>
      </c>
    </row>
    <row r="1469" spans="1:8" s="152" customFormat="1" ht="15.6" customHeight="1" x14ac:dyDescent="0.25">
      <c r="A1469" s="239" t="s">
        <v>668</v>
      </c>
      <c r="B1469" s="154" t="s">
        <v>603</v>
      </c>
      <c r="C1469" s="154">
        <v>11</v>
      </c>
      <c r="D1469" s="182"/>
      <c r="E1469" s="177">
        <v>372</v>
      </c>
      <c r="F1469" s="244"/>
      <c r="G1469" s="157"/>
      <c r="H1469" s="158">
        <f t="shared" ref="H1469" si="553">SUM(H1470)</f>
        <v>1000</v>
      </c>
    </row>
    <row r="1470" spans="1:8" ht="15" customHeight="1" x14ac:dyDescent="0.25">
      <c r="A1470" s="239" t="s">
        <v>668</v>
      </c>
      <c r="B1470" s="161" t="s">
        <v>603</v>
      </c>
      <c r="C1470" s="161">
        <v>11</v>
      </c>
      <c r="D1470" s="183" t="s">
        <v>23</v>
      </c>
      <c r="E1470" s="184">
        <v>3721</v>
      </c>
      <c r="F1470" s="245" t="s">
        <v>149</v>
      </c>
      <c r="G1470" s="164"/>
      <c r="H1470" s="234">
        <v>1000</v>
      </c>
    </row>
    <row r="1471" spans="1:8" x14ac:dyDescent="0.25">
      <c r="A1471" s="239" t="s">
        <v>668</v>
      </c>
      <c r="B1471" s="285" t="s">
        <v>603</v>
      </c>
      <c r="C1471" s="286">
        <v>11</v>
      </c>
      <c r="D1471" s="287"/>
      <c r="E1471" s="317">
        <v>41</v>
      </c>
      <c r="F1471" s="288"/>
      <c r="G1471" s="289"/>
      <c r="H1471" s="290">
        <f t="shared" ref="H1471" si="554">H1472</f>
        <v>7000</v>
      </c>
    </row>
    <row r="1472" spans="1:8" s="152" customFormat="1" ht="15.6" customHeight="1" x14ac:dyDescent="0.25">
      <c r="A1472" s="239" t="s">
        <v>668</v>
      </c>
      <c r="B1472" s="154" t="s">
        <v>603</v>
      </c>
      <c r="C1472" s="154">
        <v>11</v>
      </c>
      <c r="D1472" s="182"/>
      <c r="E1472" s="177">
        <v>412</v>
      </c>
      <c r="F1472" s="244"/>
      <c r="G1472" s="157"/>
      <c r="H1472" s="158">
        <f t="shared" ref="H1472" si="555">SUM(H1473)</f>
        <v>7000</v>
      </c>
    </row>
    <row r="1473" spans="1:8" ht="15" customHeight="1" x14ac:dyDescent="0.25">
      <c r="A1473" s="239" t="s">
        <v>668</v>
      </c>
      <c r="B1473" s="161" t="s">
        <v>603</v>
      </c>
      <c r="C1473" s="161">
        <v>11</v>
      </c>
      <c r="D1473" s="183" t="s">
        <v>23</v>
      </c>
      <c r="E1473" s="184">
        <v>4123</v>
      </c>
      <c r="F1473" s="245" t="s">
        <v>212</v>
      </c>
      <c r="G1473" s="164"/>
      <c r="H1473" s="234">
        <v>7000</v>
      </c>
    </row>
    <row r="1474" spans="1:8" x14ac:dyDescent="0.25">
      <c r="A1474" s="239" t="s">
        <v>668</v>
      </c>
      <c r="B1474" s="285" t="s">
        <v>603</v>
      </c>
      <c r="C1474" s="286">
        <v>11</v>
      </c>
      <c r="D1474" s="287"/>
      <c r="E1474" s="317">
        <v>42</v>
      </c>
      <c r="F1474" s="288"/>
      <c r="G1474" s="289"/>
      <c r="H1474" s="290">
        <f t="shared" ref="H1474" si="556">H1475+H1480</f>
        <v>73000</v>
      </c>
    </row>
    <row r="1475" spans="1:8" s="152" customFormat="1" ht="15.6" customHeight="1" x14ac:dyDescent="0.25">
      <c r="A1475" s="239" t="s">
        <v>668</v>
      </c>
      <c r="B1475" s="154" t="s">
        <v>603</v>
      </c>
      <c r="C1475" s="154">
        <v>11</v>
      </c>
      <c r="D1475" s="182"/>
      <c r="E1475" s="177">
        <v>422</v>
      </c>
      <c r="F1475" s="244"/>
      <c r="G1475" s="157"/>
      <c r="H1475" s="158">
        <f t="shared" ref="H1475" si="557">SUM(H1476:H1479)</f>
        <v>72000</v>
      </c>
    </row>
    <row r="1476" spans="1:8" ht="15" customHeight="1" x14ac:dyDescent="0.25">
      <c r="A1476" s="239" t="s">
        <v>668</v>
      </c>
      <c r="B1476" s="161" t="s">
        <v>603</v>
      </c>
      <c r="C1476" s="161">
        <v>11</v>
      </c>
      <c r="D1476" s="183" t="s">
        <v>23</v>
      </c>
      <c r="E1476" s="184">
        <v>4221</v>
      </c>
      <c r="F1476" s="245" t="s">
        <v>129</v>
      </c>
      <c r="G1476" s="164"/>
      <c r="H1476" s="234">
        <v>50000</v>
      </c>
    </row>
    <row r="1477" spans="1:8" ht="15" customHeight="1" x14ac:dyDescent="0.25">
      <c r="A1477" s="239" t="s">
        <v>668</v>
      </c>
      <c r="B1477" s="161" t="s">
        <v>603</v>
      </c>
      <c r="C1477" s="161">
        <v>11</v>
      </c>
      <c r="D1477" s="183" t="s">
        <v>23</v>
      </c>
      <c r="E1477" s="184">
        <v>4222</v>
      </c>
      <c r="F1477" s="245" t="s">
        <v>130</v>
      </c>
      <c r="G1477" s="164"/>
      <c r="H1477" s="234">
        <v>20000</v>
      </c>
    </row>
    <row r="1478" spans="1:8" ht="15" customHeight="1" x14ac:dyDescent="0.25">
      <c r="A1478" s="239" t="s">
        <v>668</v>
      </c>
      <c r="B1478" s="161" t="s">
        <v>603</v>
      </c>
      <c r="C1478" s="161">
        <v>11</v>
      </c>
      <c r="D1478" s="183" t="s">
        <v>23</v>
      </c>
      <c r="E1478" s="184">
        <v>4223</v>
      </c>
      <c r="F1478" s="245" t="s">
        <v>131</v>
      </c>
      <c r="G1478" s="164"/>
      <c r="H1478" s="234">
        <v>1000</v>
      </c>
    </row>
    <row r="1479" spans="1:8" ht="15" customHeight="1" x14ac:dyDescent="0.25">
      <c r="A1479" s="239" t="s">
        <v>668</v>
      </c>
      <c r="B1479" s="161" t="s">
        <v>603</v>
      </c>
      <c r="C1479" s="161">
        <v>11</v>
      </c>
      <c r="D1479" s="183" t="s">
        <v>23</v>
      </c>
      <c r="E1479" s="184">
        <v>4227</v>
      </c>
      <c r="F1479" s="245" t="s">
        <v>132</v>
      </c>
      <c r="G1479" s="164"/>
      <c r="H1479" s="234">
        <v>1000</v>
      </c>
    </row>
    <row r="1480" spans="1:8" s="152" customFormat="1" ht="15.6" customHeight="1" x14ac:dyDescent="0.25">
      <c r="A1480" s="239" t="s">
        <v>668</v>
      </c>
      <c r="B1480" s="154" t="s">
        <v>603</v>
      </c>
      <c r="C1480" s="154">
        <v>11</v>
      </c>
      <c r="D1480" s="182"/>
      <c r="E1480" s="177">
        <v>426</v>
      </c>
      <c r="F1480" s="244"/>
      <c r="G1480" s="157"/>
      <c r="H1480" s="158">
        <f t="shared" ref="H1480" si="558">SUM(H1481)</f>
        <v>1000</v>
      </c>
    </row>
    <row r="1481" spans="1:8" ht="15" customHeight="1" x14ac:dyDescent="0.25">
      <c r="A1481" s="239" t="s">
        <v>668</v>
      </c>
      <c r="B1481" s="161" t="s">
        <v>603</v>
      </c>
      <c r="C1481" s="161">
        <v>11</v>
      </c>
      <c r="D1481" s="183" t="s">
        <v>23</v>
      </c>
      <c r="E1481" s="184">
        <v>4262</v>
      </c>
      <c r="F1481" s="245" t="s">
        <v>135</v>
      </c>
      <c r="G1481" s="164"/>
      <c r="H1481" s="234">
        <v>1000</v>
      </c>
    </row>
    <row r="1482" spans="1:8" x14ac:dyDescent="0.25">
      <c r="A1482" s="239" t="s">
        <v>668</v>
      </c>
      <c r="B1482" s="285" t="s">
        <v>603</v>
      </c>
      <c r="C1482" s="286">
        <v>11</v>
      </c>
      <c r="D1482" s="287"/>
      <c r="E1482" s="317">
        <v>45</v>
      </c>
      <c r="F1482" s="288"/>
      <c r="G1482" s="289"/>
      <c r="H1482" s="290">
        <f t="shared" ref="H1482" si="559">H1483</f>
        <v>1000</v>
      </c>
    </row>
    <row r="1483" spans="1:8" s="152" customFormat="1" ht="15.6" customHeight="1" x14ac:dyDescent="0.25">
      <c r="A1483" s="239" t="s">
        <v>668</v>
      </c>
      <c r="B1483" s="154" t="s">
        <v>603</v>
      </c>
      <c r="C1483" s="154">
        <v>11</v>
      </c>
      <c r="D1483" s="182"/>
      <c r="E1483" s="177">
        <v>451</v>
      </c>
      <c r="F1483" s="244"/>
      <c r="G1483" s="157"/>
      <c r="H1483" s="158">
        <f t="shared" ref="H1483" si="560">SUM(H1484)</f>
        <v>1000</v>
      </c>
    </row>
    <row r="1484" spans="1:8" ht="15" customHeight="1" x14ac:dyDescent="0.25">
      <c r="A1484" s="239" t="s">
        <v>668</v>
      </c>
      <c r="B1484" s="161" t="s">
        <v>603</v>
      </c>
      <c r="C1484" s="161">
        <v>11</v>
      </c>
      <c r="D1484" s="183" t="s">
        <v>23</v>
      </c>
      <c r="E1484" s="184">
        <v>4511</v>
      </c>
      <c r="F1484" s="245" t="s">
        <v>136</v>
      </c>
      <c r="G1484" s="164"/>
      <c r="H1484" s="234">
        <v>1000</v>
      </c>
    </row>
    <row r="1485" spans="1:8" x14ac:dyDescent="0.25">
      <c r="A1485" s="239" t="s">
        <v>668</v>
      </c>
      <c r="B1485" s="285" t="s">
        <v>603</v>
      </c>
      <c r="C1485" s="286">
        <v>51</v>
      </c>
      <c r="D1485" s="287"/>
      <c r="E1485" s="317">
        <v>32</v>
      </c>
      <c r="F1485" s="288"/>
      <c r="G1485" s="289"/>
      <c r="H1485" s="290">
        <f t="shared" ref="H1485:H1486" si="561">H1486</f>
        <v>10000</v>
      </c>
    </row>
    <row r="1486" spans="1:8" s="152" customFormat="1" ht="15.6" customHeight="1" x14ac:dyDescent="0.25">
      <c r="A1486" s="239" t="s">
        <v>668</v>
      </c>
      <c r="B1486" s="154" t="s">
        <v>603</v>
      </c>
      <c r="C1486" s="154">
        <v>51</v>
      </c>
      <c r="D1486" s="182"/>
      <c r="E1486" s="177">
        <v>321</v>
      </c>
      <c r="F1486" s="244"/>
      <c r="G1486" s="157"/>
      <c r="H1486" s="158">
        <f t="shared" si="561"/>
        <v>10000</v>
      </c>
    </row>
    <row r="1487" spans="1:8" ht="15" customHeight="1" x14ac:dyDescent="0.25">
      <c r="A1487" s="239" t="s">
        <v>668</v>
      </c>
      <c r="B1487" s="161" t="s">
        <v>603</v>
      </c>
      <c r="C1487" s="161">
        <v>51</v>
      </c>
      <c r="D1487" s="183" t="s">
        <v>23</v>
      </c>
      <c r="E1487" s="184">
        <v>3211</v>
      </c>
      <c r="F1487" s="245" t="s">
        <v>110</v>
      </c>
      <c r="G1487" s="164"/>
      <c r="H1487" s="234">
        <v>10000</v>
      </c>
    </row>
    <row r="1488" spans="1:8" s="152" customFormat="1" ht="30.6" x14ac:dyDescent="0.25">
      <c r="A1488" s="239" t="s">
        <v>668</v>
      </c>
      <c r="B1488" s="291" t="s">
        <v>602</v>
      </c>
      <c r="C1488" s="291"/>
      <c r="D1488" s="298"/>
      <c r="E1488" s="298"/>
      <c r="F1488" s="294" t="s">
        <v>35</v>
      </c>
      <c r="G1488" s="295" t="s">
        <v>659</v>
      </c>
      <c r="H1488" s="296">
        <f t="shared" ref="H1488" si="562">H1489</f>
        <v>93000</v>
      </c>
    </row>
    <row r="1489" spans="1:8" s="152" customFormat="1" x14ac:dyDescent="0.25">
      <c r="A1489" s="239" t="s">
        <v>668</v>
      </c>
      <c r="B1489" s="285" t="s">
        <v>602</v>
      </c>
      <c r="C1489" s="286">
        <v>11</v>
      </c>
      <c r="D1489" s="287"/>
      <c r="E1489" s="317">
        <v>32</v>
      </c>
      <c r="F1489" s="288"/>
      <c r="G1489" s="289"/>
      <c r="H1489" s="290">
        <f t="shared" ref="H1489" si="563">H1490+H1494</f>
        <v>93000</v>
      </c>
    </row>
    <row r="1490" spans="1:8" s="152" customFormat="1" ht="15.6" customHeight="1" x14ac:dyDescent="0.25">
      <c r="A1490" s="239" t="s">
        <v>668</v>
      </c>
      <c r="B1490" s="153" t="s">
        <v>602</v>
      </c>
      <c r="C1490" s="154">
        <v>11</v>
      </c>
      <c r="D1490" s="182"/>
      <c r="E1490" s="177">
        <v>323</v>
      </c>
      <c r="F1490" s="244"/>
      <c r="G1490" s="157"/>
      <c r="H1490" s="158">
        <f t="shared" ref="H1490" si="564">SUM(H1491:H1493)</f>
        <v>77000</v>
      </c>
    </row>
    <row r="1491" spans="1:8" ht="15" customHeight="1" x14ac:dyDescent="0.25">
      <c r="A1491" s="239" t="s">
        <v>668</v>
      </c>
      <c r="B1491" s="160" t="s">
        <v>602</v>
      </c>
      <c r="C1491" s="161">
        <v>11</v>
      </c>
      <c r="D1491" s="183" t="s">
        <v>23</v>
      </c>
      <c r="E1491" s="184">
        <v>3232</v>
      </c>
      <c r="F1491" s="245" t="s">
        <v>118</v>
      </c>
      <c r="G1491" s="164"/>
      <c r="H1491" s="234">
        <v>16000</v>
      </c>
    </row>
    <row r="1492" spans="1:8" ht="15" customHeight="1" x14ac:dyDescent="0.25">
      <c r="A1492" s="239" t="s">
        <v>668</v>
      </c>
      <c r="B1492" s="160" t="s">
        <v>602</v>
      </c>
      <c r="C1492" s="161">
        <v>11</v>
      </c>
      <c r="D1492" s="183" t="s">
        <v>23</v>
      </c>
      <c r="E1492" s="184">
        <v>3235</v>
      </c>
      <c r="F1492" s="245" t="s">
        <v>42</v>
      </c>
      <c r="G1492" s="164"/>
      <c r="H1492" s="234">
        <v>58000</v>
      </c>
    </row>
    <row r="1493" spans="1:8" ht="15" customHeight="1" x14ac:dyDescent="0.25">
      <c r="A1493" s="239" t="s">
        <v>668</v>
      </c>
      <c r="B1493" s="160" t="s">
        <v>602</v>
      </c>
      <c r="C1493" s="161">
        <v>11</v>
      </c>
      <c r="D1493" s="183" t="s">
        <v>23</v>
      </c>
      <c r="E1493" s="184">
        <v>3239</v>
      </c>
      <c r="F1493" s="245" t="s">
        <v>41</v>
      </c>
      <c r="G1493" s="164"/>
      <c r="H1493" s="234">
        <v>3000</v>
      </c>
    </row>
    <row r="1494" spans="1:8" s="152" customFormat="1" ht="15.6" customHeight="1" x14ac:dyDescent="0.25">
      <c r="A1494" s="239" t="s">
        <v>668</v>
      </c>
      <c r="B1494" s="153" t="s">
        <v>602</v>
      </c>
      <c r="C1494" s="154">
        <v>11</v>
      </c>
      <c r="D1494" s="182"/>
      <c r="E1494" s="177">
        <v>329</v>
      </c>
      <c r="F1494" s="244"/>
      <c r="G1494" s="157"/>
      <c r="H1494" s="158">
        <f t="shared" ref="H1494" si="565">SUM(H1495)</f>
        <v>16000</v>
      </c>
    </row>
    <row r="1495" spans="1:8" ht="15" customHeight="1" x14ac:dyDescent="0.25">
      <c r="A1495" s="239" t="s">
        <v>668</v>
      </c>
      <c r="B1495" s="160" t="s">
        <v>602</v>
      </c>
      <c r="C1495" s="161">
        <v>11</v>
      </c>
      <c r="D1495" s="183" t="s">
        <v>23</v>
      </c>
      <c r="E1495" s="184">
        <v>3292</v>
      </c>
      <c r="F1495" s="245" t="s">
        <v>123</v>
      </c>
      <c r="G1495" s="164"/>
      <c r="H1495" s="234">
        <v>16000</v>
      </c>
    </row>
    <row r="1496" spans="1:8" ht="31.2" customHeight="1" x14ac:dyDescent="0.25">
      <c r="A1496" s="237" t="s">
        <v>669</v>
      </c>
      <c r="B1496" s="449" t="s">
        <v>646</v>
      </c>
      <c r="C1496" s="450"/>
      <c r="D1496" s="450"/>
      <c r="E1496" s="451"/>
      <c r="F1496" s="254" t="s">
        <v>647</v>
      </c>
      <c r="G1496" s="218"/>
      <c r="H1496" s="151">
        <f t="shared" ref="H1496" si="566">H1497</f>
        <v>130110000</v>
      </c>
    </row>
    <row r="1497" spans="1:8" ht="30.6" x14ac:dyDescent="0.25">
      <c r="A1497" s="241" t="s">
        <v>669</v>
      </c>
      <c r="B1497" s="311" t="s">
        <v>648</v>
      </c>
      <c r="C1497" s="311"/>
      <c r="D1497" s="312"/>
      <c r="E1497" s="312"/>
      <c r="F1497" s="308" t="s">
        <v>85</v>
      </c>
      <c r="G1497" s="309" t="s">
        <v>656</v>
      </c>
      <c r="H1497" s="296">
        <f>H1498+H1505+H1515+H1547+H1553+H1556+H1563+H1566+H1574+H1577</f>
        <v>130110000</v>
      </c>
    </row>
    <row r="1498" spans="1:8" s="166" customFormat="1" x14ac:dyDescent="0.25">
      <c r="A1498" s="241" t="s">
        <v>669</v>
      </c>
      <c r="B1498" s="285" t="s">
        <v>648</v>
      </c>
      <c r="C1498" s="286">
        <v>31</v>
      </c>
      <c r="D1498" s="287"/>
      <c r="E1498" s="317">
        <v>32</v>
      </c>
      <c r="F1498" s="288"/>
      <c r="G1498" s="289"/>
      <c r="H1498" s="290">
        <f t="shared" ref="H1498" si="567">H1499+H1501+H1503</f>
        <v>160000</v>
      </c>
    </row>
    <row r="1499" spans="1:8" s="166" customFormat="1" x14ac:dyDescent="0.25">
      <c r="A1499" s="241" t="s">
        <v>669</v>
      </c>
      <c r="B1499" s="169" t="s">
        <v>648</v>
      </c>
      <c r="C1499" s="168">
        <v>31</v>
      </c>
      <c r="D1499" s="187"/>
      <c r="E1499" s="189">
        <v>321</v>
      </c>
      <c r="F1499" s="250"/>
      <c r="G1499" s="202"/>
      <c r="H1499" s="158">
        <f t="shared" ref="H1499" si="568">H1500</f>
        <v>140000</v>
      </c>
    </row>
    <row r="1500" spans="1:8" s="166" customFormat="1" x14ac:dyDescent="0.25">
      <c r="A1500" s="241" t="s">
        <v>669</v>
      </c>
      <c r="B1500" s="145" t="s">
        <v>648</v>
      </c>
      <c r="C1500" s="144">
        <v>31</v>
      </c>
      <c r="D1500" s="146" t="s">
        <v>23</v>
      </c>
      <c r="E1500" s="190">
        <v>3211</v>
      </c>
      <c r="F1500" s="248" t="s">
        <v>110</v>
      </c>
      <c r="G1500" s="191"/>
      <c r="H1500" s="234">
        <v>140000</v>
      </c>
    </row>
    <row r="1501" spans="1:8" s="166" customFormat="1" x14ac:dyDescent="0.25">
      <c r="A1501" s="241" t="s">
        <v>669</v>
      </c>
      <c r="B1501" s="169" t="s">
        <v>648</v>
      </c>
      <c r="C1501" s="168">
        <v>31</v>
      </c>
      <c r="D1501" s="187"/>
      <c r="E1501" s="189">
        <v>322</v>
      </c>
      <c r="F1501" s="250"/>
      <c r="G1501" s="202"/>
      <c r="H1501" s="158">
        <f t="shared" ref="H1501" si="569">H1502</f>
        <v>10000</v>
      </c>
    </row>
    <row r="1502" spans="1:8" s="166" customFormat="1" x14ac:dyDescent="0.25">
      <c r="A1502" s="241" t="s">
        <v>669</v>
      </c>
      <c r="B1502" s="145" t="s">
        <v>648</v>
      </c>
      <c r="C1502" s="144">
        <v>31</v>
      </c>
      <c r="D1502" s="146" t="s">
        <v>23</v>
      </c>
      <c r="E1502" s="190">
        <v>3222</v>
      </c>
      <c r="F1502" s="248" t="s">
        <v>114</v>
      </c>
      <c r="G1502" s="191"/>
      <c r="H1502" s="234">
        <v>10000</v>
      </c>
    </row>
    <row r="1503" spans="1:8" s="166" customFormat="1" x14ac:dyDescent="0.25">
      <c r="A1503" s="241" t="s">
        <v>669</v>
      </c>
      <c r="B1503" s="169" t="s">
        <v>648</v>
      </c>
      <c r="C1503" s="168">
        <v>31</v>
      </c>
      <c r="D1503" s="187"/>
      <c r="E1503" s="189">
        <v>323</v>
      </c>
      <c r="F1503" s="250"/>
      <c r="G1503" s="202"/>
      <c r="H1503" s="158">
        <f t="shared" ref="H1503" si="570">H1504</f>
        <v>10000</v>
      </c>
    </row>
    <row r="1504" spans="1:8" s="166" customFormat="1" x14ac:dyDescent="0.25">
      <c r="A1504" s="241" t="s">
        <v>669</v>
      </c>
      <c r="B1504" s="145" t="s">
        <v>648</v>
      </c>
      <c r="C1504" s="144">
        <v>31</v>
      </c>
      <c r="D1504" s="146" t="s">
        <v>23</v>
      </c>
      <c r="E1504" s="190">
        <v>3231</v>
      </c>
      <c r="F1504" s="248" t="s">
        <v>117</v>
      </c>
      <c r="G1504" s="191"/>
      <c r="H1504" s="234">
        <v>10000</v>
      </c>
    </row>
    <row r="1505" spans="1:8" s="166" customFormat="1" x14ac:dyDescent="0.25">
      <c r="A1505" s="241" t="s">
        <v>669</v>
      </c>
      <c r="B1505" s="285" t="s">
        <v>648</v>
      </c>
      <c r="C1505" s="286">
        <v>43</v>
      </c>
      <c r="D1505" s="287"/>
      <c r="E1505" s="317">
        <v>31</v>
      </c>
      <c r="F1505" s="288"/>
      <c r="G1505" s="289"/>
      <c r="H1505" s="290">
        <f t="shared" ref="H1505" si="571">H1506+H1510+H1512</f>
        <v>35331000</v>
      </c>
    </row>
    <row r="1506" spans="1:8" x14ac:dyDescent="0.25">
      <c r="A1506" s="241" t="s">
        <v>669</v>
      </c>
      <c r="B1506" s="169" t="s">
        <v>648</v>
      </c>
      <c r="C1506" s="169">
        <v>43</v>
      </c>
      <c r="D1506" s="187"/>
      <c r="E1506" s="189">
        <v>311</v>
      </c>
      <c r="F1506" s="250"/>
      <c r="G1506" s="202"/>
      <c r="H1506" s="158">
        <f t="shared" ref="H1506" si="572">SUM(H1507:H1509)</f>
        <v>25745000</v>
      </c>
    </row>
    <row r="1507" spans="1:8" x14ac:dyDescent="0.25">
      <c r="A1507" s="241" t="s">
        <v>669</v>
      </c>
      <c r="B1507" s="145" t="s">
        <v>648</v>
      </c>
      <c r="C1507" s="145">
        <v>43</v>
      </c>
      <c r="D1507" s="146" t="s">
        <v>23</v>
      </c>
      <c r="E1507" s="190">
        <v>3111</v>
      </c>
      <c r="F1507" s="248" t="s">
        <v>19</v>
      </c>
      <c r="G1507" s="191"/>
      <c r="H1507" s="234">
        <v>25000000</v>
      </c>
    </row>
    <row r="1508" spans="1:8" x14ac:dyDescent="0.25">
      <c r="A1508" s="241" t="s">
        <v>669</v>
      </c>
      <c r="B1508" s="145" t="s">
        <v>648</v>
      </c>
      <c r="C1508" s="145">
        <v>43</v>
      </c>
      <c r="D1508" s="146" t="s">
        <v>23</v>
      </c>
      <c r="E1508" s="190">
        <v>3112</v>
      </c>
      <c r="F1508" s="248" t="s">
        <v>649</v>
      </c>
      <c r="G1508" s="191"/>
      <c r="H1508" s="234">
        <v>530000</v>
      </c>
    </row>
    <row r="1509" spans="1:8" x14ac:dyDescent="0.25">
      <c r="A1509" s="241" t="s">
        <v>669</v>
      </c>
      <c r="B1509" s="145" t="s">
        <v>648</v>
      </c>
      <c r="C1509" s="145">
        <v>43</v>
      </c>
      <c r="D1509" s="146" t="s">
        <v>23</v>
      </c>
      <c r="E1509" s="190">
        <v>3113</v>
      </c>
      <c r="F1509" s="248" t="s">
        <v>20</v>
      </c>
      <c r="G1509" s="191"/>
      <c r="H1509" s="234">
        <v>215000</v>
      </c>
    </row>
    <row r="1510" spans="1:8" x14ac:dyDescent="0.25">
      <c r="A1510" s="241" t="s">
        <v>669</v>
      </c>
      <c r="B1510" s="169" t="s">
        <v>648</v>
      </c>
      <c r="C1510" s="169">
        <v>43</v>
      </c>
      <c r="D1510" s="187"/>
      <c r="E1510" s="189">
        <v>312</v>
      </c>
      <c r="F1510" s="250"/>
      <c r="G1510" s="202"/>
      <c r="H1510" s="158">
        <f t="shared" ref="H1510" si="573">H1511</f>
        <v>4632000</v>
      </c>
    </row>
    <row r="1511" spans="1:8" x14ac:dyDescent="0.25">
      <c r="A1511" s="241" t="s">
        <v>669</v>
      </c>
      <c r="B1511" s="145" t="s">
        <v>648</v>
      </c>
      <c r="C1511" s="145">
        <v>43</v>
      </c>
      <c r="D1511" s="146" t="s">
        <v>23</v>
      </c>
      <c r="E1511" s="190">
        <v>3121</v>
      </c>
      <c r="F1511" s="248" t="s">
        <v>138</v>
      </c>
      <c r="G1511" s="191"/>
      <c r="H1511" s="234">
        <v>4632000</v>
      </c>
    </row>
    <row r="1512" spans="1:8" x14ac:dyDescent="0.25">
      <c r="A1512" s="241" t="s">
        <v>669</v>
      </c>
      <c r="B1512" s="169" t="s">
        <v>648</v>
      </c>
      <c r="C1512" s="169">
        <v>43</v>
      </c>
      <c r="D1512" s="187"/>
      <c r="E1512" s="189">
        <v>313</v>
      </c>
      <c r="F1512" s="250"/>
      <c r="G1512" s="202"/>
      <c r="H1512" s="158">
        <f t="shared" ref="H1512" si="574">SUM(H1513:H1514)</f>
        <v>4954000</v>
      </c>
    </row>
    <row r="1513" spans="1:8" ht="32.4" customHeight="1" x14ac:dyDescent="0.25">
      <c r="A1513" s="241" t="s">
        <v>669</v>
      </c>
      <c r="B1513" s="145" t="s">
        <v>648</v>
      </c>
      <c r="C1513" s="145">
        <v>43</v>
      </c>
      <c r="D1513" s="146" t="s">
        <v>23</v>
      </c>
      <c r="E1513" s="190">
        <v>3132</v>
      </c>
      <c r="F1513" s="248" t="s">
        <v>650</v>
      </c>
      <c r="G1513" s="191"/>
      <c r="H1513" s="234">
        <v>4464000</v>
      </c>
    </row>
    <row r="1514" spans="1:8" ht="30" x14ac:dyDescent="0.25">
      <c r="A1514" s="241" t="s">
        <v>669</v>
      </c>
      <c r="B1514" s="145" t="s">
        <v>648</v>
      </c>
      <c r="C1514" s="145">
        <v>43</v>
      </c>
      <c r="D1514" s="146" t="s">
        <v>23</v>
      </c>
      <c r="E1514" s="190">
        <v>3133</v>
      </c>
      <c r="F1514" s="248" t="s">
        <v>651</v>
      </c>
      <c r="G1514" s="191"/>
      <c r="H1514" s="234">
        <v>490000</v>
      </c>
    </row>
    <row r="1515" spans="1:8" x14ac:dyDescent="0.25">
      <c r="A1515" s="241" t="s">
        <v>669</v>
      </c>
      <c r="B1515" s="285" t="s">
        <v>648</v>
      </c>
      <c r="C1515" s="286">
        <v>43</v>
      </c>
      <c r="D1515" s="287"/>
      <c r="E1515" s="317">
        <v>32</v>
      </c>
      <c r="F1515" s="288"/>
      <c r="G1515" s="289"/>
      <c r="H1515" s="290">
        <f t="shared" ref="H1515" si="575">H1516+H1521+H1527+H1537+H1539</f>
        <v>47380000</v>
      </c>
    </row>
    <row r="1516" spans="1:8" x14ac:dyDescent="0.25">
      <c r="A1516" s="241" t="s">
        <v>669</v>
      </c>
      <c r="B1516" s="169" t="s">
        <v>648</v>
      </c>
      <c r="C1516" s="169">
        <v>43</v>
      </c>
      <c r="D1516" s="187"/>
      <c r="E1516" s="189">
        <v>321</v>
      </c>
      <c r="F1516" s="250"/>
      <c r="G1516" s="202"/>
      <c r="H1516" s="158">
        <f t="shared" ref="H1516" si="576">SUM(H1517:H1520)</f>
        <v>4890000</v>
      </c>
    </row>
    <row r="1517" spans="1:8" x14ac:dyDescent="0.25">
      <c r="A1517" s="241" t="s">
        <v>669</v>
      </c>
      <c r="B1517" s="145" t="s">
        <v>648</v>
      </c>
      <c r="C1517" s="145">
        <v>43</v>
      </c>
      <c r="D1517" s="146" t="s">
        <v>23</v>
      </c>
      <c r="E1517" s="190">
        <v>3211</v>
      </c>
      <c r="F1517" s="248" t="s">
        <v>110</v>
      </c>
      <c r="G1517" s="191"/>
      <c r="H1517" s="234">
        <v>2940000</v>
      </c>
    </row>
    <row r="1518" spans="1:8" ht="30" x14ac:dyDescent="0.25">
      <c r="A1518" s="241" t="s">
        <v>669</v>
      </c>
      <c r="B1518" s="145" t="s">
        <v>648</v>
      </c>
      <c r="C1518" s="145">
        <v>43</v>
      </c>
      <c r="D1518" s="146" t="s">
        <v>23</v>
      </c>
      <c r="E1518" s="190">
        <v>3212</v>
      </c>
      <c r="F1518" s="248" t="s">
        <v>111</v>
      </c>
      <c r="G1518" s="191"/>
      <c r="H1518" s="234">
        <v>560000</v>
      </c>
    </row>
    <row r="1519" spans="1:8" x14ac:dyDescent="0.25">
      <c r="A1519" s="241" t="s">
        <v>669</v>
      </c>
      <c r="B1519" s="145" t="s">
        <v>648</v>
      </c>
      <c r="C1519" s="145">
        <v>43</v>
      </c>
      <c r="D1519" s="146" t="s">
        <v>23</v>
      </c>
      <c r="E1519" s="190">
        <v>3213</v>
      </c>
      <c r="F1519" s="248" t="s">
        <v>112</v>
      </c>
      <c r="G1519" s="191"/>
      <c r="H1519" s="234">
        <v>1380000</v>
      </c>
    </row>
    <row r="1520" spans="1:8" x14ac:dyDescent="0.25">
      <c r="A1520" s="241" t="s">
        <v>669</v>
      </c>
      <c r="B1520" s="145" t="s">
        <v>648</v>
      </c>
      <c r="C1520" s="145">
        <v>43</v>
      </c>
      <c r="D1520" s="146" t="s">
        <v>23</v>
      </c>
      <c r="E1520" s="190">
        <v>3214</v>
      </c>
      <c r="F1520" s="248" t="s">
        <v>234</v>
      </c>
      <c r="G1520" s="191"/>
      <c r="H1520" s="234">
        <v>10000</v>
      </c>
    </row>
    <row r="1521" spans="1:8" x14ac:dyDescent="0.25">
      <c r="A1521" s="241" t="s">
        <v>669</v>
      </c>
      <c r="B1521" s="169" t="s">
        <v>648</v>
      </c>
      <c r="C1521" s="169">
        <v>43</v>
      </c>
      <c r="D1521" s="187"/>
      <c r="E1521" s="189">
        <v>322</v>
      </c>
      <c r="F1521" s="250"/>
      <c r="G1521" s="202"/>
      <c r="H1521" s="158">
        <f t="shared" ref="H1521" si="577">SUM(H1522:H1526)</f>
        <v>1169000</v>
      </c>
    </row>
    <row r="1522" spans="1:8" x14ac:dyDescent="0.25">
      <c r="A1522" s="241" t="s">
        <v>669</v>
      </c>
      <c r="B1522" s="145" t="s">
        <v>648</v>
      </c>
      <c r="C1522" s="145">
        <v>43</v>
      </c>
      <c r="D1522" s="146" t="s">
        <v>23</v>
      </c>
      <c r="E1522" s="190">
        <v>3221</v>
      </c>
      <c r="F1522" s="248" t="s">
        <v>146</v>
      </c>
      <c r="G1522" s="191"/>
      <c r="H1522" s="234">
        <v>427000</v>
      </c>
    </row>
    <row r="1523" spans="1:8" x14ac:dyDescent="0.25">
      <c r="A1523" s="241" t="s">
        <v>669</v>
      </c>
      <c r="B1523" s="145" t="s">
        <v>648</v>
      </c>
      <c r="C1523" s="145">
        <v>43</v>
      </c>
      <c r="D1523" s="146" t="s">
        <v>23</v>
      </c>
      <c r="E1523" s="190">
        <v>3223</v>
      </c>
      <c r="F1523" s="248" t="s">
        <v>115</v>
      </c>
      <c r="G1523" s="191"/>
      <c r="H1523" s="234">
        <v>260000</v>
      </c>
    </row>
    <row r="1524" spans="1:8" ht="30" x14ac:dyDescent="0.25">
      <c r="A1524" s="241" t="s">
        <v>669</v>
      </c>
      <c r="B1524" s="145" t="s">
        <v>648</v>
      </c>
      <c r="C1524" s="145">
        <v>43</v>
      </c>
      <c r="D1524" s="146" t="s">
        <v>23</v>
      </c>
      <c r="E1524" s="190">
        <v>3224</v>
      </c>
      <c r="F1524" s="245" t="s">
        <v>144</v>
      </c>
      <c r="G1524" s="164"/>
      <c r="H1524" s="234">
        <v>153000</v>
      </c>
    </row>
    <row r="1525" spans="1:8" x14ac:dyDescent="0.25">
      <c r="A1525" s="241" t="s">
        <v>669</v>
      </c>
      <c r="B1525" s="145" t="s">
        <v>648</v>
      </c>
      <c r="C1525" s="145">
        <v>43</v>
      </c>
      <c r="D1525" s="146" t="s">
        <v>23</v>
      </c>
      <c r="E1525" s="190">
        <v>3225</v>
      </c>
      <c r="F1525" s="248" t="s">
        <v>151</v>
      </c>
      <c r="G1525" s="191"/>
      <c r="H1525" s="234">
        <v>80000</v>
      </c>
    </row>
    <row r="1526" spans="1:8" x14ac:dyDescent="0.25">
      <c r="A1526" s="241" t="s">
        <v>669</v>
      </c>
      <c r="B1526" s="145" t="s">
        <v>648</v>
      </c>
      <c r="C1526" s="145">
        <v>43</v>
      </c>
      <c r="D1526" s="146" t="s">
        <v>23</v>
      </c>
      <c r="E1526" s="190">
        <v>3227</v>
      </c>
      <c r="F1526" s="245" t="s">
        <v>235</v>
      </c>
      <c r="G1526" s="164"/>
      <c r="H1526" s="234">
        <v>249000</v>
      </c>
    </row>
    <row r="1527" spans="1:8" x14ac:dyDescent="0.25">
      <c r="A1527" s="241" t="s">
        <v>669</v>
      </c>
      <c r="B1527" s="169" t="s">
        <v>648</v>
      </c>
      <c r="C1527" s="169">
        <v>43</v>
      </c>
      <c r="D1527" s="187"/>
      <c r="E1527" s="189">
        <v>323</v>
      </c>
      <c r="F1527" s="250"/>
      <c r="G1527" s="202"/>
      <c r="H1527" s="158">
        <f t="shared" ref="H1527" si="578">SUM(H1528:H1536)</f>
        <v>9426000</v>
      </c>
    </row>
    <row r="1528" spans="1:8" x14ac:dyDescent="0.25">
      <c r="A1528" s="241" t="s">
        <v>669</v>
      </c>
      <c r="B1528" s="145" t="s">
        <v>648</v>
      </c>
      <c r="C1528" s="145">
        <v>43</v>
      </c>
      <c r="D1528" s="146" t="s">
        <v>23</v>
      </c>
      <c r="E1528" s="190">
        <v>3231</v>
      </c>
      <c r="F1528" s="248" t="s">
        <v>117</v>
      </c>
      <c r="G1528" s="191"/>
      <c r="H1528" s="234">
        <v>328000</v>
      </c>
    </row>
    <row r="1529" spans="1:8" x14ac:dyDescent="0.25">
      <c r="A1529" s="241" t="s">
        <v>669</v>
      </c>
      <c r="B1529" s="145" t="s">
        <v>648</v>
      </c>
      <c r="C1529" s="145">
        <v>43</v>
      </c>
      <c r="D1529" s="146" t="s">
        <v>23</v>
      </c>
      <c r="E1529" s="190">
        <v>3232</v>
      </c>
      <c r="F1529" s="248" t="s">
        <v>118</v>
      </c>
      <c r="G1529" s="191"/>
      <c r="H1529" s="234">
        <v>786000</v>
      </c>
    </row>
    <row r="1530" spans="1:8" x14ac:dyDescent="0.25">
      <c r="A1530" s="241" t="s">
        <v>669</v>
      </c>
      <c r="B1530" s="145" t="s">
        <v>648</v>
      </c>
      <c r="C1530" s="145">
        <v>43</v>
      </c>
      <c r="D1530" s="146" t="s">
        <v>23</v>
      </c>
      <c r="E1530" s="190">
        <v>3233</v>
      </c>
      <c r="F1530" s="248" t="s">
        <v>119</v>
      </c>
      <c r="G1530" s="191"/>
      <c r="H1530" s="234">
        <v>710000</v>
      </c>
    </row>
    <row r="1531" spans="1:8" x14ac:dyDescent="0.25">
      <c r="A1531" s="241" t="s">
        <v>669</v>
      </c>
      <c r="B1531" s="145" t="s">
        <v>648</v>
      </c>
      <c r="C1531" s="145">
        <v>43</v>
      </c>
      <c r="D1531" s="146" t="s">
        <v>23</v>
      </c>
      <c r="E1531" s="190">
        <v>3234</v>
      </c>
      <c r="F1531" s="248" t="s">
        <v>120</v>
      </c>
      <c r="G1531" s="191"/>
      <c r="H1531" s="234">
        <v>60000</v>
      </c>
    </row>
    <row r="1532" spans="1:8" x14ac:dyDescent="0.25">
      <c r="A1532" s="241" t="s">
        <v>669</v>
      </c>
      <c r="B1532" s="145" t="s">
        <v>648</v>
      </c>
      <c r="C1532" s="145">
        <v>43</v>
      </c>
      <c r="D1532" s="146" t="s">
        <v>23</v>
      </c>
      <c r="E1532" s="190">
        <v>3235</v>
      </c>
      <c r="F1532" s="248" t="s">
        <v>42</v>
      </c>
      <c r="G1532" s="191"/>
      <c r="H1532" s="234">
        <v>4126000</v>
      </c>
    </row>
    <row r="1533" spans="1:8" x14ac:dyDescent="0.25">
      <c r="A1533" s="241" t="s">
        <v>669</v>
      </c>
      <c r="B1533" s="145" t="s">
        <v>648</v>
      </c>
      <c r="C1533" s="145">
        <v>43</v>
      </c>
      <c r="D1533" s="146" t="s">
        <v>23</v>
      </c>
      <c r="E1533" s="190">
        <v>3236</v>
      </c>
      <c r="F1533" s="248" t="s">
        <v>121</v>
      </c>
      <c r="G1533" s="191"/>
      <c r="H1533" s="234">
        <v>180000</v>
      </c>
    </row>
    <row r="1534" spans="1:8" x14ac:dyDescent="0.25">
      <c r="A1534" s="241" t="s">
        <v>669</v>
      </c>
      <c r="B1534" s="145" t="s">
        <v>648</v>
      </c>
      <c r="C1534" s="145">
        <v>43</v>
      </c>
      <c r="D1534" s="146" t="s">
        <v>23</v>
      </c>
      <c r="E1534" s="190">
        <v>3237</v>
      </c>
      <c r="F1534" s="248" t="s">
        <v>36</v>
      </c>
      <c r="G1534" s="191"/>
      <c r="H1534" s="234">
        <v>1409000</v>
      </c>
    </row>
    <row r="1535" spans="1:8" x14ac:dyDescent="0.25">
      <c r="A1535" s="241" t="s">
        <v>669</v>
      </c>
      <c r="B1535" s="145" t="s">
        <v>648</v>
      </c>
      <c r="C1535" s="145">
        <v>43</v>
      </c>
      <c r="D1535" s="146" t="s">
        <v>23</v>
      </c>
      <c r="E1535" s="190">
        <v>3238</v>
      </c>
      <c r="F1535" s="248" t="s">
        <v>122</v>
      </c>
      <c r="G1535" s="191"/>
      <c r="H1535" s="234">
        <v>1345000</v>
      </c>
    </row>
    <row r="1536" spans="1:8" x14ac:dyDescent="0.25">
      <c r="A1536" s="241" t="s">
        <v>669</v>
      </c>
      <c r="B1536" s="145" t="s">
        <v>648</v>
      </c>
      <c r="C1536" s="145">
        <v>43</v>
      </c>
      <c r="D1536" s="146" t="s">
        <v>23</v>
      </c>
      <c r="E1536" s="190">
        <v>3239</v>
      </c>
      <c r="F1536" s="248" t="s">
        <v>41</v>
      </c>
      <c r="G1536" s="191"/>
      <c r="H1536" s="234">
        <v>482000</v>
      </c>
    </row>
    <row r="1537" spans="1:8" x14ac:dyDescent="0.25">
      <c r="A1537" s="241" t="s">
        <v>669</v>
      </c>
      <c r="B1537" s="169" t="s">
        <v>648</v>
      </c>
      <c r="C1537" s="169">
        <v>43</v>
      </c>
      <c r="D1537" s="187"/>
      <c r="E1537" s="189">
        <v>324</v>
      </c>
      <c r="F1537" s="250"/>
      <c r="G1537" s="202"/>
      <c r="H1537" s="158">
        <f t="shared" ref="H1537" si="579">H1538</f>
        <v>90000</v>
      </c>
    </row>
    <row r="1538" spans="1:8" ht="30" x14ac:dyDescent="0.25">
      <c r="A1538" s="241" t="s">
        <v>669</v>
      </c>
      <c r="B1538" s="145" t="s">
        <v>648</v>
      </c>
      <c r="C1538" s="145">
        <v>43</v>
      </c>
      <c r="D1538" s="146" t="s">
        <v>23</v>
      </c>
      <c r="E1538" s="190">
        <v>3241</v>
      </c>
      <c r="F1538" s="248" t="s">
        <v>236</v>
      </c>
      <c r="G1538" s="191"/>
      <c r="H1538" s="234">
        <v>90000</v>
      </c>
    </row>
    <row r="1539" spans="1:8" x14ac:dyDescent="0.25">
      <c r="A1539" s="241" t="s">
        <v>669</v>
      </c>
      <c r="B1539" s="169" t="s">
        <v>648</v>
      </c>
      <c r="C1539" s="169">
        <v>43</v>
      </c>
      <c r="D1539" s="187"/>
      <c r="E1539" s="189">
        <v>329</v>
      </c>
      <c r="F1539" s="250"/>
      <c r="G1539" s="202"/>
      <c r="H1539" s="158">
        <f t="shared" ref="H1539" si="580">SUM(H1540:H1546)</f>
        <v>31805000</v>
      </c>
    </row>
    <row r="1540" spans="1:8" ht="30" x14ac:dyDescent="0.25">
      <c r="A1540" s="241" t="s">
        <v>669</v>
      </c>
      <c r="B1540" s="145" t="s">
        <v>648</v>
      </c>
      <c r="C1540" s="145">
        <v>43</v>
      </c>
      <c r="D1540" s="146" t="s">
        <v>23</v>
      </c>
      <c r="E1540" s="190">
        <v>3291</v>
      </c>
      <c r="F1540" s="248" t="s">
        <v>109</v>
      </c>
      <c r="G1540" s="191"/>
      <c r="H1540" s="234">
        <v>310000</v>
      </c>
    </row>
    <row r="1541" spans="1:8" x14ac:dyDescent="0.25">
      <c r="A1541" s="241" t="s">
        <v>669</v>
      </c>
      <c r="B1541" s="145" t="s">
        <v>648</v>
      </c>
      <c r="C1541" s="145">
        <v>43</v>
      </c>
      <c r="D1541" s="146" t="s">
        <v>23</v>
      </c>
      <c r="E1541" s="190">
        <v>3292</v>
      </c>
      <c r="F1541" s="248" t="s">
        <v>123</v>
      </c>
      <c r="G1541" s="191"/>
      <c r="H1541" s="234">
        <v>680000</v>
      </c>
    </row>
    <row r="1542" spans="1:8" x14ac:dyDescent="0.25">
      <c r="A1542" s="241" t="s">
        <v>669</v>
      </c>
      <c r="B1542" s="145" t="s">
        <v>648</v>
      </c>
      <c r="C1542" s="145">
        <v>43</v>
      </c>
      <c r="D1542" s="146" t="s">
        <v>23</v>
      </c>
      <c r="E1542" s="190">
        <v>3293</v>
      </c>
      <c r="F1542" s="248" t="s">
        <v>124</v>
      </c>
      <c r="G1542" s="191"/>
      <c r="H1542" s="234">
        <v>300000</v>
      </c>
    </row>
    <row r="1543" spans="1:8" x14ac:dyDescent="0.25">
      <c r="A1543" s="241" t="s">
        <v>669</v>
      </c>
      <c r="B1543" s="145" t="s">
        <v>648</v>
      </c>
      <c r="C1543" s="145">
        <v>43</v>
      </c>
      <c r="D1543" s="146" t="s">
        <v>23</v>
      </c>
      <c r="E1543" s="190">
        <v>3294</v>
      </c>
      <c r="F1543" s="248" t="s">
        <v>616</v>
      </c>
      <c r="G1543" s="191"/>
      <c r="H1543" s="234">
        <v>29010000</v>
      </c>
    </row>
    <row r="1544" spans="1:8" x14ac:dyDescent="0.25">
      <c r="A1544" s="241" t="s">
        <v>669</v>
      </c>
      <c r="B1544" s="145" t="s">
        <v>648</v>
      </c>
      <c r="C1544" s="145">
        <v>43</v>
      </c>
      <c r="D1544" s="146" t="s">
        <v>23</v>
      </c>
      <c r="E1544" s="190">
        <v>3295</v>
      </c>
      <c r="F1544" s="245" t="s">
        <v>237</v>
      </c>
      <c r="G1544" s="164"/>
      <c r="H1544" s="234">
        <v>1097000</v>
      </c>
    </row>
    <row r="1545" spans="1:8" x14ac:dyDescent="0.25">
      <c r="A1545" s="241" t="s">
        <v>669</v>
      </c>
      <c r="B1545" s="145" t="s">
        <v>648</v>
      </c>
      <c r="C1545" s="145">
        <v>43</v>
      </c>
      <c r="D1545" s="146" t="s">
        <v>23</v>
      </c>
      <c r="E1545" s="190">
        <v>3296</v>
      </c>
      <c r="F1545" s="248" t="s">
        <v>617</v>
      </c>
      <c r="G1545" s="191"/>
      <c r="H1545" s="234">
        <v>200000</v>
      </c>
    </row>
    <row r="1546" spans="1:8" x14ac:dyDescent="0.25">
      <c r="A1546" s="241" t="s">
        <v>669</v>
      </c>
      <c r="B1546" s="145" t="s">
        <v>648</v>
      </c>
      <c r="C1546" s="145">
        <v>43</v>
      </c>
      <c r="D1546" s="146" t="s">
        <v>23</v>
      </c>
      <c r="E1546" s="190">
        <v>3299</v>
      </c>
      <c r="F1546" s="248" t="s">
        <v>125</v>
      </c>
      <c r="G1546" s="191"/>
      <c r="H1546" s="234">
        <v>208000</v>
      </c>
    </row>
    <row r="1547" spans="1:8" x14ac:dyDescent="0.25">
      <c r="A1547" s="241" t="s">
        <v>669</v>
      </c>
      <c r="B1547" s="285" t="s">
        <v>648</v>
      </c>
      <c r="C1547" s="286">
        <v>43</v>
      </c>
      <c r="D1547" s="287"/>
      <c r="E1547" s="317">
        <v>34</v>
      </c>
      <c r="F1547" s="288"/>
      <c r="G1547" s="289"/>
      <c r="H1547" s="290">
        <f t="shared" ref="H1547" si="581">H1548</f>
        <v>308000</v>
      </c>
    </row>
    <row r="1548" spans="1:8" x14ac:dyDescent="0.25">
      <c r="A1548" s="241" t="s">
        <v>669</v>
      </c>
      <c r="B1548" s="169" t="s">
        <v>648</v>
      </c>
      <c r="C1548" s="169">
        <v>43</v>
      </c>
      <c r="D1548" s="187"/>
      <c r="E1548" s="189">
        <v>343</v>
      </c>
      <c r="F1548" s="250"/>
      <c r="G1548" s="202"/>
      <c r="H1548" s="158">
        <f t="shared" ref="H1548" si="582">SUM(H1549:H1552)</f>
        <v>308000</v>
      </c>
    </row>
    <row r="1549" spans="1:8" x14ac:dyDescent="0.25">
      <c r="A1549" s="241" t="s">
        <v>669</v>
      </c>
      <c r="B1549" s="145" t="s">
        <v>648</v>
      </c>
      <c r="C1549" s="145">
        <v>43</v>
      </c>
      <c r="D1549" s="146" t="s">
        <v>23</v>
      </c>
      <c r="E1549" s="190">
        <v>3431</v>
      </c>
      <c r="F1549" s="248" t="s">
        <v>153</v>
      </c>
      <c r="G1549" s="191"/>
      <c r="H1549" s="234">
        <v>130000</v>
      </c>
    </row>
    <row r="1550" spans="1:8" ht="30" x14ac:dyDescent="0.25">
      <c r="A1550" s="241" t="s">
        <v>669</v>
      </c>
      <c r="B1550" s="145" t="s">
        <v>648</v>
      </c>
      <c r="C1550" s="145">
        <v>43</v>
      </c>
      <c r="D1550" s="146" t="s">
        <v>23</v>
      </c>
      <c r="E1550" s="190">
        <v>3432</v>
      </c>
      <c r="F1550" s="248" t="s">
        <v>652</v>
      </c>
      <c r="G1550" s="191"/>
      <c r="H1550" s="234">
        <v>160000</v>
      </c>
    </row>
    <row r="1551" spans="1:8" x14ac:dyDescent="0.25">
      <c r="A1551" s="241" t="s">
        <v>669</v>
      </c>
      <c r="B1551" s="145" t="s">
        <v>648</v>
      </c>
      <c r="C1551" s="145">
        <v>43</v>
      </c>
      <c r="D1551" s="146" t="s">
        <v>23</v>
      </c>
      <c r="E1551" s="190">
        <v>3433</v>
      </c>
      <c r="F1551" s="248" t="s">
        <v>126</v>
      </c>
      <c r="G1551" s="191"/>
      <c r="H1551" s="234">
        <v>8000</v>
      </c>
    </row>
    <row r="1552" spans="1:8" x14ac:dyDescent="0.25">
      <c r="A1552" s="241" t="s">
        <v>669</v>
      </c>
      <c r="B1552" s="145" t="s">
        <v>648</v>
      </c>
      <c r="C1552" s="145">
        <v>43</v>
      </c>
      <c r="D1552" s="146" t="s">
        <v>23</v>
      </c>
      <c r="E1552" s="190">
        <v>3434</v>
      </c>
      <c r="F1552" s="248" t="s">
        <v>127</v>
      </c>
      <c r="G1552" s="191"/>
      <c r="H1552" s="234">
        <v>10000</v>
      </c>
    </row>
    <row r="1553" spans="1:8" x14ac:dyDescent="0.25">
      <c r="A1553" s="241" t="s">
        <v>669</v>
      </c>
      <c r="B1553" s="285" t="s">
        <v>648</v>
      </c>
      <c r="C1553" s="286">
        <v>43</v>
      </c>
      <c r="D1553" s="287"/>
      <c r="E1553" s="317">
        <v>37</v>
      </c>
      <c r="F1553" s="288"/>
      <c r="G1553" s="289"/>
      <c r="H1553" s="290">
        <f t="shared" ref="H1553:H1554" si="583">H1554</f>
        <v>60000</v>
      </c>
    </row>
    <row r="1554" spans="1:8" x14ac:dyDescent="0.25">
      <c r="A1554" s="241" t="s">
        <v>669</v>
      </c>
      <c r="B1554" s="169" t="s">
        <v>648</v>
      </c>
      <c r="C1554" s="169">
        <v>43</v>
      </c>
      <c r="D1554" s="187"/>
      <c r="E1554" s="189">
        <v>372</v>
      </c>
      <c r="F1554" s="250"/>
      <c r="G1554" s="202"/>
      <c r="H1554" s="158">
        <f t="shared" si="583"/>
        <v>60000</v>
      </c>
    </row>
    <row r="1555" spans="1:8" x14ac:dyDescent="0.25">
      <c r="A1555" s="241" t="s">
        <v>669</v>
      </c>
      <c r="B1555" s="145" t="s">
        <v>648</v>
      </c>
      <c r="C1555" s="145">
        <v>43</v>
      </c>
      <c r="D1555" s="146" t="s">
        <v>23</v>
      </c>
      <c r="E1555" s="190">
        <v>3721</v>
      </c>
      <c r="F1555" s="248" t="s">
        <v>149</v>
      </c>
      <c r="G1555" s="191"/>
      <c r="H1555" s="234">
        <v>60000</v>
      </c>
    </row>
    <row r="1556" spans="1:8" x14ac:dyDescent="0.25">
      <c r="A1556" s="241" t="s">
        <v>669</v>
      </c>
      <c r="B1556" s="285" t="s">
        <v>648</v>
      </c>
      <c r="C1556" s="286">
        <v>43</v>
      </c>
      <c r="D1556" s="287"/>
      <c r="E1556" s="317">
        <v>38</v>
      </c>
      <c r="F1556" s="288"/>
      <c r="G1556" s="289"/>
      <c r="H1556" s="290">
        <f t="shared" ref="H1556" si="584">H1557+H1559</f>
        <v>190000</v>
      </c>
    </row>
    <row r="1557" spans="1:8" x14ac:dyDescent="0.25">
      <c r="A1557" s="241" t="s">
        <v>669</v>
      </c>
      <c r="B1557" s="169" t="s">
        <v>648</v>
      </c>
      <c r="C1557" s="169">
        <v>43</v>
      </c>
      <c r="D1557" s="187"/>
      <c r="E1557" s="189">
        <v>381</v>
      </c>
      <c r="F1557" s="250"/>
      <c r="G1557" s="202"/>
      <c r="H1557" s="158">
        <f t="shared" ref="H1557" si="585">H1558</f>
        <v>100000</v>
      </c>
    </row>
    <row r="1558" spans="1:8" x14ac:dyDescent="0.25">
      <c r="A1558" s="241" t="s">
        <v>669</v>
      </c>
      <c r="B1558" s="145" t="s">
        <v>648</v>
      </c>
      <c r="C1558" s="145">
        <v>43</v>
      </c>
      <c r="D1558" s="146" t="s">
        <v>23</v>
      </c>
      <c r="E1558" s="190">
        <v>3811</v>
      </c>
      <c r="F1558" s="248" t="s">
        <v>141</v>
      </c>
      <c r="G1558" s="191"/>
      <c r="H1558" s="234">
        <v>100000</v>
      </c>
    </row>
    <row r="1559" spans="1:8" x14ac:dyDescent="0.25">
      <c r="A1559" s="241" t="s">
        <v>669</v>
      </c>
      <c r="B1559" s="169" t="s">
        <v>648</v>
      </c>
      <c r="C1559" s="169">
        <v>43</v>
      </c>
      <c r="D1559" s="187"/>
      <c r="E1559" s="189">
        <v>383</v>
      </c>
      <c r="F1559" s="250"/>
      <c r="G1559" s="202"/>
      <c r="H1559" s="158">
        <f t="shared" ref="H1559" si="586">SUM(H1560:H1562)</f>
        <v>90000</v>
      </c>
    </row>
    <row r="1560" spans="1:8" x14ac:dyDescent="0.25">
      <c r="A1560" s="241" t="s">
        <v>669</v>
      </c>
      <c r="B1560" s="145" t="s">
        <v>648</v>
      </c>
      <c r="C1560" s="145">
        <v>43</v>
      </c>
      <c r="D1560" s="146" t="s">
        <v>23</v>
      </c>
      <c r="E1560" s="190">
        <v>3831</v>
      </c>
      <c r="F1560" s="248" t="s">
        <v>653</v>
      </c>
      <c r="G1560" s="191"/>
      <c r="H1560" s="234">
        <v>10000</v>
      </c>
    </row>
    <row r="1561" spans="1:8" s="235" customFormat="1" x14ac:dyDescent="0.25">
      <c r="A1561" s="241" t="s">
        <v>669</v>
      </c>
      <c r="B1561" s="266" t="s">
        <v>648</v>
      </c>
      <c r="C1561" s="266">
        <v>43</v>
      </c>
      <c r="D1561" s="216" t="s">
        <v>23</v>
      </c>
      <c r="E1561" s="213">
        <v>3833</v>
      </c>
      <c r="F1561" s="252" t="s">
        <v>626</v>
      </c>
      <c r="G1561" s="214"/>
      <c r="H1561" s="234">
        <v>50000</v>
      </c>
    </row>
    <row r="1562" spans="1:8" x14ac:dyDescent="0.25">
      <c r="A1562" s="241" t="s">
        <v>669</v>
      </c>
      <c r="B1562" s="145" t="s">
        <v>648</v>
      </c>
      <c r="C1562" s="145">
        <v>43</v>
      </c>
      <c r="D1562" s="146" t="s">
        <v>23</v>
      </c>
      <c r="E1562" s="190">
        <v>3834</v>
      </c>
      <c r="F1562" s="248" t="s">
        <v>654</v>
      </c>
      <c r="G1562" s="191"/>
      <c r="H1562" s="234">
        <v>30000</v>
      </c>
    </row>
    <row r="1563" spans="1:8" x14ac:dyDescent="0.25">
      <c r="A1563" s="241" t="s">
        <v>669</v>
      </c>
      <c r="B1563" s="285" t="s">
        <v>648</v>
      </c>
      <c r="C1563" s="286">
        <v>43</v>
      </c>
      <c r="D1563" s="287"/>
      <c r="E1563" s="317">
        <v>41</v>
      </c>
      <c r="F1563" s="288"/>
      <c r="G1563" s="289"/>
      <c r="H1563" s="290">
        <f t="shared" ref="H1563" si="587">H1564</f>
        <v>730000</v>
      </c>
    </row>
    <row r="1564" spans="1:8" x14ac:dyDescent="0.25">
      <c r="A1564" s="241" t="s">
        <v>669</v>
      </c>
      <c r="B1564" s="169" t="s">
        <v>648</v>
      </c>
      <c r="C1564" s="169">
        <v>43</v>
      </c>
      <c r="D1564" s="187"/>
      <c r="E1564" s="189">
        <v>412</v>
      </c>
      <c r="F1564" s="250"/>
      <c r="G1564" s="202"/>
      <c r="H1564" s="158">
        <f>H1565</f>
        <v>730000</v>
      </c>
    </row>
    <row r="1565" spans="1:8" ht="15" x14ac:dyDescent="0.25">
      <c r="A1565" s="353" t="s">
        <v>669</v>
      </c>
      <c r="B1565" s="145" t="s">
        <v>648</v>
      </c>
      <c r="C1565" s="145">
        <v>43</v>
      </c>
      <c r="D1565" s="146" t="s">
        <v>23</v>
      </c>
      <c r="E1565" s="190">
        <v>4123</v>
      </c>
      <c r="F1565" s="248" t="s">
        <v>133</v>
      </c>
      <c r="G1565" s="191"/>
      <c r="H1565" s="233">
        <v>730000</v>
      </c>
    </row>
    <row r="1566" spans="1:8" x14ac:dyDescent="0.25">
      <c r="A1566" s="241" t="s">
        <v>669</v>
      </c>
      <c r="B1566" s="285" t="s">
        <v>648</v>
      </c>
      <c r="C1566" s="286">
        <v>43</v>
      </c>
      <c r="D1566" s="287"/>
      <c r="E1566" s="317">
        <v>42</v>
      </c>
      <c r="F1566" s="288"/>
      <c r="G1566" s="289"/>
      <c r="H1566" s="290">
        <f t="shared" ref="H1566" si="588">H1567+H1572</f>
        <v>1811000</v>
      </c>
    </row>
    <row r="1567" spans="1:8" x14ac:dyDescent="0.25">
      <c r="A1567" s="241" t="s">
        <v>669</v>
      </c>
      <c r="B1567" s="169" t="s">
        <v>648</v>
      </c>
      <c r="C1567" s="169">
        <v>43</v>
      </c>
      <c r="D1567" s="187"/>
      <c r="E1567" s="189">
        <v>422</v>
      </c>
      <c r="F1567" s="250"/>
      <c r="G1567" s="202"/>
      <c r="H1567" s="158">
        <f t="shared" ref="H1567" si="589">SUM(H1568:H1571)</f>
        <v>1247000</v>
      </c>
    </row>
    <row r="1568" spans="1:8" x14ac:dyDescent="0.25">
      <c r="A1568" s="241" t="s">
        <v>669</v>
      </c>
      <c r="B1568" s="145" t="s">
        <v>648</v>
      </c>
      <c r="C1568" s="145">
        <v>43</v>
      </c>
      <c r="D1568" s="146" t="s">
        <v>23</v>
      </c>
      <c r="E1568" s="190">
        <v>4221</v>
      </c>
      <c r="F1568" s="248" t="s">
        <v>129</v>
      </c>
      <c r="G1568" s="191"/>
      <c r="H1568" s="234">
        <v>1117000</v>
      </c>
    </row>
    <row r="1569" spans="1:8" x14ac:dyDescent="0.25">
      <c r="A1569" s="241" t="s">
        <v>669</v>
      </c>
      <c r="B1569" s="145" t="s">
        <v>648</v>
      </c>
      <c r="C1569" s="145">
        <v>43</v>
      </c>
      <c r="D1569" s="146" t="s">
        <v>23</v>
      </c>
      <c r="E1569" s="190">
        <v>4222</v>
      </c>
      <c r="F1569" s="248" t="s">
        <v>130</v>
      </c>
      <c r="G1569" s="191"/>
      <c r="H1569" s="234">
        <v>65000</v>
      </c>
    </row>
    <row r="1570" spans="1:8" x14ac:dyDescent="0.25">
      <c r="A1570" s="241" t="s">
        <v>669</v>
      </c>
      <c r="B1570" s="145" t="s">
        <v>648</v>
      </c>
      <c r="C1570" s="145">
        <v>43</v>
      </c>
      <c r="D1570" s="146" t="s">
        <v>23</v>
      </c>
      <c r="E1570" s="190">
        <v>4223</v>
      </c>
      <c r="F1570" s="248" t="s">
        <v>131</v>
      </c>
      <c r="G1570" s="191"/>
      <c r="H1570" s="234">
        <v>30000</v>
      </c>
    </row>
    <row r="1571" spans="1:8" x14ac:dyDescent="0.25">
      <c r="A1571" s="241" t="s">
        <v>669</v>
      </c>
      <c r="B1571" s="145" t="s">
        <v>648</v>
      </c>
      <c r="C1571" s="145">
        <v>43</v>
      </c>
      <c r="D1571" s="146" t="s">
        <v>23</v>
      </c>
      <c r="E1571" s="190">
        <v>4227</v>
      </c>
      <c r="F1571" s="248" t="s">
        <v>132</v>
      </c>
      <c r="G1571" s="191"/>
      <c r="H1571" s="234">
        <v>35000</v>
      </c>
    </row>
    <row r="1572" spans="1:8" x14ac:dyDescent="0.25">
      <c r="A1572" s="241" t="s">
        <v>669</v>
      </c>
      <c r="B1572" s="169" t="s">
        <v>648</v>
      </c>
      <c r="C1572" s="169">
        <v>43</v>
      </c>
      <c r="D1572" s="187"/>
      <c r="E1572" s="189">
        <v>426</v>
      </c>
      <c r="F1572" s="250"/>
      <c r="G1572" s="202"/>
      <c r="H1572" s="158">
        <f>SUM(H1573:H1573)</f>
        <v>564000</v>
      </c>
    </row>
    <row r="1573" spans="1:8" x14ac:dyDescent="0.25">
      <c r="A1573" s="241" t="s">
        <v>669</v>
      </c>
      <c r="B1573" s="145" t="s">
        <v>648</v>
      </c>
      <c r="C1573" s="145">
        <v>43</v>
      </c>
      <c r="D1573" s="146" t="s">
        <v>23</v>
      </c>
      <c r="E1573" s="190">
        <v>4262</v>
      </c>
      <c r="F1573" s="248" t="s">
        <v>135</v>
      </c>
      <c r="G1573" s="191"/>
      <c r="H1573" s="234">
        <v>564000</v>
      </c>
    </row>
    <row r="1574" spans="1:8" x14ac:dyDescent="0.25">
      <c r="A1574" s="241" t="s">
        <v>669</v>
      </c>
      <c r="B1574" s="285" t="s">
        <v>648</v>
      </c>
      <c r="C1574" s="286">
        <v>43</v>
      </c>
      <c r="D1574" s="287"/>
      <c r="E1574" s="317">
        <v>45</v>
      </c>
      <c r="F1574" s="288"/>
      <c r="G1574" s="289"/>
      <c r="H1574" s="290">
        <f t="shared" ref="H1574:H1575" si="590">H1575</f>
        <v>44060000</v>
      </c>
    </row>
    <row r="1575" spans="1:8" x14ac:dyDescent="0.25">
      <c r="A1575" s="241" t="s">
        <v>669</v>
      </c>
      <c r="B1575" s="169" t="s">
        <v>648</v>
      </c>
      <c r="C1575" s="169">
        <v>43</v>
      </c>
      <c r="D1575" s="187"/>
      <c r="E1575" s="189">
        <v>451</v>
      </c>
      <c r="F1575" s="250"/>
      <c r="G1575" s="202"/>
      <c r="H1575" s="158">
        <f t="shared" si="590"/>
        <v>44060000</v>
      </c>
    </row>
    <row r="1576" spans="1:8" ht="31.2" customHeight="1" x14ac:dyDescent="0.25">
      <c r="A1576" s="241" t="s">
        <v>669</v>
      </c>
      <c r="B1576" s="145" t="s">
        <v>648</v>
      </c>
      <c r="C1576" s="145">
        <v>43</v>
      </c>
      <c r="D1576" s="146" t="s">
        <v>23</v>
      </c>
      <c r="E1576" s="190">
        <v>4511</v>
      </c>
      <c r="F1576" s="248" t="s">
        <v>136</v>
      </c>
      <c r="G1576" s="191"/>
      <c r="H1576" s="234">
        <v>44060000</v>
      </c>
    </row>
    <row r="1577" spans="1:8" x14ac:dyDescent="0.25">
      <c r="A1577" s="241" t="s">
        <v>669</v>
      </c>
      <c r="B1577" s="285" t="s">
        <v>648</v>
      </c>
      <c r="C1577" s="286">
        <v>51</v>
      </c>
      <c r="D1577" s="287"/>
      <c r="E1577" s="317">
        <v>32</v>
      </c>
      <c r="F1577" s="288"/>
      <c r="G1577" s="289"/>
      <c r="H1577" s="290">
        <f t="shared" ref="H1577:H1578" si="591">H1578</f>
        <v>80000</v>
      </c>
    </row>
    <row r="1578" spans="1:8" x14ac:dyDescent="0.25">
      <c r="A1578" s="241" t="s">
        <v>669</v>
      </c>
      <c r="B1578" s="169" t="s">
        <v>648</v>
      </c>
      <c r="C1578" s="169">
        <v>51</v>
      </c>
      <c r="D1578" s="187"/>
      <c r="E1578" s="189">
        <v>321</v>
      </c>
      <c r="F1578" s="250"/>
      <c r="G1578" s="202"/>
      <c r="H1578" s="158">
        <f t="shared" si="591"/>
        <v>80000</v>
      </c>
    </row>
    <row r="1579" spans="1:8" x14ac:dyDescent="0.25">
      <c r="A1579" s="241" t="s">
        <v>669</v>
      </c>
      <c r="B1579" s="145" t="s">
        <v>648</v>
      </c>
      <c r="C1579" s="145">
        <v>51</v>
      </c>
      <c r="D1579" s="146" t="s">
        <v>23</v>
      </c>
      <c r="E1579" s="190">
        <v>3211</v>
      </c>
      <c r="F1579" s="248" t="s">
        <v>110</v>
      </c>
      <c r="G1579" s="191"/>
      <c r="H1579" s="234">
        <v>80000</v>
      </c>
    </row>
    <row r="1580" spans="1:8" s="152" customFormat="1" x14ac:dyDescent="0.25">
      <c r="A1580" s="242" t="s">
        <v>670</v>
      </c>
      <c r="B1580" s="442" t="s">
        <v>187</v>
      </c>
      <c r="C1580" s="442"/>
      <c r="D1580" s="442"/>
      <c r="E1580" s="442"/>
      <c r="F1580" s="442"/>
      <c r="G1580" s="206"/>
      <c r="H1580" s="150">
        <f>SUM(H1581+H1650+H1664+H1675)</f>
        <v>25607000</v>
      </c>
    </row>
    <row r="1581" spans="1:8" s="152" customFormat="1" ht="31.2" x14ac:dyDescent="0.25">
      <c r="A1581" s="243" t="s">
        <v>670</v>
      </c>
      <c r="B1581" s="292" t="s">
        <v>176</v>
      </c>
      <c r="C1581" s="292"/>
      <c r="D1581" s="293"/>
      <c r="E1581" s="293"/>
      <c r="F1581" s="294" t="s">
        <v>261</v>
      </c>
      <c r="G1581" s="295" t="s">
        <v>723</v>
      </c>
      <c r="H1581" s="296">
        <f>H1582+H1592+H1603+H1633+H1639+H1642+H1645</f>
        <v>19774000</v>
      </c>
    </row>
    <row r="1582" spans="1:8" s="152" customFormat="1" x14ac:dyDescent="0.25">
      <c r="A1582" s="243" t="s">
        <v>670</v>
      </c>
      <c r="B1582" s="285" t="s">
        <v>176</v>
      </c>
      <c r="C1582" s="286">
        <v>11</v>
      </c>
      <c r="D1582" s="287"/>
      <c r="E1582" s="317">
        <v>31</v>
      </c>
      <c r="F1582" s="288"/>
      <c r="G1582" s="289"/>
      <c r="H1582" s="290">
        <f t="shared" ref="H1582" si="592">H1583+H1586+H1588</f>
        <v>10095000</v>
      </c>
    </row>
    <row r="1583" spans="1:8" s="152" customFormat="1" ht="15.6" customHeight="1" x14ac:dyDescent="0.25">
      <c r="A1583" s="243" t="s">
        <v>670</v>
      </c>
      <c r="B1583" s="153" t="s">
        <v>176</v>
      </c>
      <c r="C1583" s="154">
        <v>11</v>
      </c>
      <c r="D1583" s="182"/>
      <c r="E1583" s="156">
        <v>311</v>
      </c>
      <c r="F1583" s="244"/>
      <c r="G1583" s="157"/>
      <c r="H1583" s="158">
        <f t="shared" ref="H1583" si="593">SUM(H1584:H1585)</f>
        <v>8328000</v>
      </c>
    </row>
    <row r="1584" spans="1:8" ht="15" customHeight="1" x14ac:dyDescent="0.25">
      <c r="A1584" s="243" t="s">
        <v>670</v>
      </c>
      <c r="B1584" s="160" t="s">
        <v>176</v>
      </c>
      <c r="C1584" s="161">
        <v>11</v>
      </c>
      <c r="D1584" s="183" t="s">
        <v>25</v>
      </c>
      <c r="E1584" s="184">
        <v>3111</v>
      </c>
      <c r="F1584" s="245" t="s">
        <v>19</v>
      </c>
      <c r="G1584" s="164"/>
      <c r="H1584" s="358">
        <v>8198000</v>
      </c>
    </row>
    <row r="1585" spans="1:8" ht="15" customHeight="1" x14ac:dyDescent="0.25">
      <c r="A1585" s="243" t="s">
        <v>670</v>
      </c>
      <c r="B1585" s="144" t="s">
        <v>176</v>
      </c>
      <c r="C1585" s="145">
        <v>11</v>
      </c>
      <c r="D1585" s="146" t="s">
        <v>25</v>
      </c>
      <c r="E1585" s="190">
        <v>3113</v>
      </c>
      <c r="F1585" s="248" t="s">
        <v>20</v>
      </c>
      <c r="G1585" s="191"/>
      <c r="H1585" s="358">
        <v>130000</v>
      </c>
    </row>
    <row r="1586" spans="1:8" s="152" customFormat="1" ht="15.6" customHeight="1" x14ac:dyDescent="0.25">
      <c r="A1586" s="243" t="s">
        <v>670</v>
      </c>
      <c r="B1586" s="153" t="s">
        <v>176</v>
      </c>
      <c r="C1586" s="154">
        <v>11</v>
      </c>
      <c r="D1586" s="182"/>
      <c r="E1586" s="177">
        <v>312</v>
      </c>
      <c r="F1586" s="244"/>
      <c r="G1586" s="157"/>
      <c r="H1586" s="158">
        <f t="shared" ref="H1586" si="594">SUM(H1587)</f>
        <v>290000</v>
      </c>
    </row>
    <row r="1587" spans="1:8" ht="15" customHeight="1" x14ac:dyDescent="0.25">
      <c r="A1587" s="243" t="s">
        <v>670</v>
      </c>
      <c r="B1587" s="160" t="s">
        <v>176</v>
      </c>
      <c r="C1587" s="161">
        <v>11</v>
      </c>
      <c r="D1587" s="183" t="s">
        <v>25</v>
      </c>
      <c r="E1587" s="184">
        <v>3121</v>
      </c>
      <c r="F1587" s="245" t="s">
        <v>138</v>
      </c>
      <c r="G1587" s="164"/>
      <c r="H1587" s="234">
        <v>290000</v>
      </c>
    </row>
    <row r="1588" spans="1:8" s="152" customFormat="1" ht="15.6" customHeight="1" x14ac:dyDescent="0.25">
      <c r="A1588" s="243" t="s">
        <v>670</v>
      </c>
      <c r="B1588" s="153" t="s">
        <v>176</v>
      </c>
      <c r="C1588" s="154">
        <v>11</v>
      </c>
      <c r="D1588" s="182"/>
      <c r="E1588" s="177">
        <v>313</v>
      </c>
      <c r="F1588" s="244"/>
      <c r="G1588" s="157"/>
      <c r="H1588" s="158">
        <f t="shared" ref="H1588" si="595">SUM(H1589:H1591)</f>
        <v>1477000</v>
      </c>
    </row>
    <row r="1589" spans="1:8" ht="15" customHeight="1" x14ac:dyDescent="0.25">
      <c r="A1589" s="243" t="s">
        <v>670</v>
      </c>
      <c r="B1589" s="160" t="s">
        <v>176</v>
      </c>
      <c r="C1589" s="161">
        <v>11</v>
      </c>
      <c r="D1589" s="183" t="s">
        <v>25</v>
      </c>
      <c r="E1589" s="184">
        <v>3131</v>
      </c>
      <c r="F1589" s="245" t="s">
        <v>211</v>
      </c>
      <c r="G1589" s="164"/>
      <c r="H1589" s="234">
        <v>66000</v>
      </c>
    </row>
    <row r="1590" spans="1:8" ht="15" customHeight="1" x14ac:dyDescent="0.25">
      <c r="A1590" s="243" t="s">
        <v>670</v>
      </c>
      <c r="B1590" s="160" t="s">
        <v>176</v>
      </c>
      <c r="C1590" s="161">
        <v>11</v>
      </c>
      <c r="D1590" s="183" t="s">
        <v>25</v>
      </c>
      <c r="E1590" s="184">
        <v>3132</v>
      </c>
      <c r="F1590" s="245" t="s">
        <v>280</v>
      </c>
      <c r="G1590" s="164"/>
      <c r="H1590" s="358">
        <v>1271000</v>
      </c>
    </row>
    <row r="1591" spans="1:8" ht="30" customHeight="1" x14ac:dyDescent="0.25">
      <c r="A1591" s="243" t="s">
        <v>670</v>
      </c>
      <c r="B1591" s="160" t="s">
        <v>176</v>
      </c>
      <c r="C1591" s="161">
        <v>11</v>
      </c>
      <c r="D1591" s="183" t="s">
        <v>25</v>
      </c>
      <c r="E1591" s="184">
        <v>3133</v>
      </c>
      <c r="F1591" s="245" t="s">
        <v>258</v>
      </c>
      <c r="G1591" s="164"/>
      <c r="H1591" s="358">
        <v>140000</v>
      </c>
    </row>
    <row r="1592" spans="1:8" x14ac:dyDescent="0.25">
      <c r="A1592" s="243" t="s">
        <v>670</v>
      </c>
      <c r="B1592" s="285" t="s">
        <v>176</v>
      </c>
      <c r="C1592" s="286">
        <v>11</v>
      </c>
      <c r="D1592" s="287"/>
      <c r="E1592" s="317">
        <v>32</v>
      </c>
      <c r="F1592" s="288"/>
      <c r="G1592" s="289"/>
      <c r="H1592" s="290">
        <f t="shared" ref="H1592" si="596">H1595+H1597+H1601+H1593</f>
        <v>1121000</v>
      </c>
    </row>
    <row r="1593" spans="1:8" s="166" customFormat="1" x14ac:dyDescent="0.25">
      <c r="A1593" s="243" t="s">
        <v>670</v>
      </c>
      <c r="B1593" s="153" t="s">
        <v>176</v>
      </c>
      <c r="C1593" s="154">
        <v>11</v>
      </c>
      <c r="D1593" s="182"/>
      <c r="E1593" s="156">
        <v>321</v>
      </c>
      <c r="F1593" s="327"/>
      <c r="G1593" s="157"/>
      <c r="H1593" s="158">
        <f t="shared" ref="H1593" si="597">H1594</f>
        <v>110000</v>
      </c>
    </row>
    <row r="1594" spans="1:8" s="166" customFormat="1" x14ac:dyDescent="0.25">
      <c r="A1594" s="243" t="s">
        <v>670</v>
      </c>
      <c r="B1594" s="160" t="s">
        <v>176</v>
      </c>
      <c r="C1594" s="161">
        <v>11</v>
      </c>
      <c r="D1594" s="183" t="s">
        <v>25</v>
      </c>
      <c r="E1594" s="163">
        <v>3211</v>
      </c>
      <c r="F1594" s="328" t="s">
        <v>110</v>
      </c>
      <c r="G1594" s="164"/>
      <c r="H1594" s="233">
        <v>110000</v>
      </c>
    </row>
    <row r="1595" spans="1:8" s="152" customFormat="1" ht="15.6" customHeight="1" x14ac:dyDescent="0.25">
      <c r="A1595" s="243" t="s">
        <v>670</v>
      </c>
      <c r="B1595" s="153" t="s">
        <v>176</v>
      </c>
      <c r="C1595" s="154">
        <v>11</v>
      </c>
      <c r="D1595" s="182"/>
      <c r="E1595" s="177">
        <v>322</v>
      </c>
      <c r="F1595" s="244"/>
      <c r="G1595" s="157"/>
      <c r="H1595" s="158">
        <f t="shared" ref="H1595" si="598">SUM(H1596)</f>
        <v>270000</v>
      </c>
    </row>
    <row r="1596" spans="1:8" ht="15" customHeight="1" x14ac:dyDescent="0.25">
      <c r="A1596" s="243" t="s">
        <v>670</v>
      </c>
      <c r="B1596" s="160" t="s">
        <v>176</v>
      </c>
      <c r="C1596" s="161">
        <v>11</v>
      </c>
      <c r="D1596" s="183" t="s">
        <v>25</v>
      </c>
      <c r="E1596" s="184">
        <v>3223</v>
      </c>
      <c r="F1596" s="245" t="s">
        <v>115</v>
      </c>
      <c r="G1596" s="164"/>
      <c r="H1596" s="234">
        <v>270000</v>
      </c>
    </row>
    <row r="1597" spans="1:8" s="152" customFormat="1" ht="15.6" customHeight="1" x14ac:dyDescent="0.25">
      <c r="A1597" s="243" t="s">
        <v>670</v>
      </c>
      <c r="B1597" s="153" t="s">
        <v>176</v>
      </c>
      <c r="C1597" s="154">
        <v>11</v>
      </c>
      <c r="D1597" s="182"/>
      <c r="E1597" s="177">
        <v>323</v>
      </c>
      <c r="F1597" s="244"/>
      <c r="G1597" s="157"/>
      <c r="H1597" s="158">
        <f t="shared" ref="H1597" si="599">SUM(H1598:H1600)</f>
        <v>486000</v>
      </c>
    </row>
    <row r="1598" spans="1:8" ht="15" customHeight="1" x14ac:dyDescent="0.25">
      <c r="A1598" s="243" t="s">
        <v>670</v>
      </c>
      <c r="B1598" s="144" t="s">
        <v>176</v>
      </c>
      <c r="C1598" s="145">
        <v>11</v>
      </c>
      <c r="D1598" s="146" t="s">
        <v>25</v>
      </c>
      <c r="E1598" s="190">
        <v>3232</v>
      </c>
      <c r="F1598" s="248" t="s">
        <v>118</v>
      </c>
      <c r="G1598" s="191"/>
      <c r="H1598" s="233">
        <v>300000</v>
      </c>
    </row>
    <row r="1599" spans="1:8" ht="15" customHeight="1" x14ac:dyDescent="0.25">
      <c r="A1599" s="243" t="s">
        <v>670</v>
      </c>
      <c r="B1599" s="160" t="s">
        <v>176</v>
      </c>
      <c r="C1599" s="161">
        <v>11</v>
      </c>
      <c r="D1599" s="183" t="s">
        <v>25</v>
      </c>
      <c r="E1599" s="184">
        <v>3235</v>
      </c>
      <c r="F1599" s="245" t="s">
        <v>42</v>
      </c>
      <c r="G1599" s="164"/>
      <c r="H1599" s="234">
        <v>116000</v>
      </c>
    </row>
    <row r="1600" spans="1:8" ht="15" customHeight="1" x14ac:dyDescent="0.25">
      <c r="A1600" s="243" t="s">
        <v>670</v>
      </c>
      <c r="B1600" s="160" t="s">
        <v>176</v>
      </c>
      <c r="C1600" s="161">
        <v>11</v>
      </c>
      <c r="D1600" s="183" t="s">
        <v>25</v>
      </c>
      <c r="E1600" s="184">
        <v>3237</v>
      </c>
      <c r="F1600" s="245" t="s">
        <v>36</v>
      </c>
      <c r="G1600" s="164"/>
      <c r="H1600" s="234">
        <v>70000</v>
      </c>
    </row>
    <row r="1601" spans="1:8" s="152" customFormat="1" ht="15.6" customHeight="1" x14ac:dyDescent="0.25">
      <c r="A1601" s="243" t="s">
        <v>670</v>
      </c>
      <c r="B1601" s="153" t="s">
        <v>176</v>
      </c>
      <c r="C1601" s="154">
        <v>11</v>
      </c>
      <c r="D1601" s="182"/>
      <c r="E1601" s="177">
        <v>329</v>
      </c>
      <c r="F1601" s="244"/>
      <c r="G1601" s="157"/>
      <c r="H1601" s="158">
        <f t="shared" ref="H1601" si="600">SUM(H1602)</f>
        <v>255000</v>
      </c>
    </row>
    <row r="1602" spans="1:8" ht="15" customHeight="1" x14ac:dyDescent="0.25">
      <c r="A1602" s="243" t="s">
        <v>670</v>
      </c>
      <c r="B1602" s="160" t="s">
        <v>176</v>
      </c>
      <c r="C1602" s="161">
        <v>11</v>
      </c>
      <c r="D1602" s="183" t="s">
        <v>25</v>
      </c>
      <c r="E1602" s="184">
        <v>3294</v>
      </c>
      <c r="F1602" s="245" t="s">
        <v>616</v>
      </c>
      <c r="G1602" s="164"/>
      <c r="H1602" s="234">
        <v>255000</v>
      </c>
    </row>
    <row r="1603" spans="1:8" x14ac:dyDescent="0.25">
      <c r="A1603" s="243" t="s">
        <v>670</v>
      </c>
      <c r="B1603" s="285" t="s">
        <v>176</v>
      </c>
      <c r="C1603" s="286">
        <v>31</v>
      </c>
      <c r="D1603" s="287"/>
      <c r="E1603" s="317">
        <v>32</v>
      </c>
      <c r="F1603" s="288"/>
      <c r="G1603" s="289"/>
      <c r="H1603" s="290">
        <f>H1604+H1608+H1615+H1625</f>
        <v>8320000</v>
      </c>
    </row>
    <row r="1604" spans="1:8" s="152" customFormat="1" ht="15.6" customHeight="1" x14ac:dyDescent="0.25">
      <c r="A1604" s="243" t="s">
        <v>670</v>
      </c>
      <c r="B1604" s="153" t="s">
        <v>176</v>
      </c>
      <c r="C1604" s="154">
        <v>31</v>
      </c>
      <c r="D1604" s="182"/>
      <c r="E1604" s="177">
        <v>321</v>
      </c>
      <c r="F1604" s="244"/>
      <c r="G1604" s="157"/>
      <c r="H1604" s="158">
        <f>SUM(H1605:H1607)</f>
        <v>1088000</v>
      </c>
    </row>
    <row r="1605" spans="1:8" ht="15" customHeight="1" x14ac:dyDescent="0.25">
      <c r="A1605" s="243" t="s">
        <v>670</v>
      </c>
      <c r="B1605" s="160" t="s">
        <v>176</v>
      </c>
      <c r="C1605" s="161">
        <v>31</v>
      </c>
      <c r="D1605" s="183" t="s">
        <v>25</v>
      </c>
      <c r="E1605" s="184">
        <v>3211</v>
      </c>
      <c r="F1605" s="245" t="s">
        <v>110</v>
      </c>
      <c r="G1605" s="164"/>
      <c r="H1605" s="234">
        <v>700000</v>
      </c>
    </row>
    <row r="1606" spans="1:8" ht="30" customHeight="1" x14ac:dyDescent="0.25">
      <c r="A1606" s="243" t="s">
        <v>670</v>
      </c>
      <c r="B1606" s="160" t="s">
        <v>176</v>
      </c>
      <c r="C1606" s="161">
        <v>31</v>
      </c>
      <c r="D1606" s="183" t="s">
        <v>25</v>
      </c>
      <c r="E1606" s="184">
        <v>3212</v>
      </c>
      <c r="F1606" s="245" t="s">
        <v>111</v>
      </c>
      <c r="G1606" s="164"/>
      <c r="H1606" s="234">
        <v>280000</v>
      </c>
    </row>
    <row r="1607" spans="1:8" ht="15" customHeight="1" x14ac:dyDescent="0.25">
      <c r="A1607" s="243" t="s">
        <v>670</v>
      </c>
      <c r="B1607" s="160" t="s">
        <v>176</v>
      </c>
      <c r="C1607" s="161">
        <v>31</v>
      </c>
      <c r="D1607" s="183" t="s">
        <v>25</v>
      </c>
      <c r="E1607" s="184">
        <v>3213</v>
      </c>
      <c r="F1607" s="245" t="s">
        <v>112</v>
      </c>
      <c r="G1607" s="164"/>
      <c r="H1607" s="234">
        <v>108000</v>
      </c>
    </row>
    <row r="1608" spans="1:8" s="152" customFormat="1" ht="15.6" customHeight="1" x14ac:dyDescent="0.25">
      <c r="A1608" s="243" t="s">
        <v>670</v>
      </c>
      <c r="B1608" s="153" t="s">
        <v>176</v>
      </c>
      <c r="C1608" s="154">
        <v>31</v>
      </c>
      <c r="D1608" s="182"/>
      <c r="E1608" s="177">
        <v>322</v>
      </c>
      <c r="F1608" s="244"/>
      <c r="G1608" s="157"/>
      <c r="H1608" s="158">
        <f t="shared" ref="H1608" si="601">SUM(H1609:H1614)</f>
        <v>1586000</v>
      </c>
    </row>
    <row r="1609" spans="1:8" ht="15" customHeight="1" x14ac:dyDescent="0.25">
      <c r="A1609" s="243" t="s">
        <v>670</v>
      </c>
      <c r="B1609" s="160" t="s">
        <v>176</v>
      </c>
      <c r="C1609" s="161">
        <v>31</v>
      </c>
      <c r="D1609" s="183" t="s">
        <v>25</v>
      </c>
      <c r="E1609" s="184">
        <v>3221</v>
      </c>
      <c r="F1609" s="245" t="s">
        <v>146</v>
      </c>
      <c r="G1609" s="164"/>
      <c r="H1609" s="234">
        <v>151500</v>
      </c>
    </row>
    <row r="1610" spans="1:8" ht="15" customHeight="1" x14ac:dyDescent="0.25">
      <c r="A1610" s="243" t="s">
        <v>670</v>
      </c>
      <c r="B1610" s="160" t="s">
        <v>176</v>
      </c>
      <c r="C1610" s="161">
        <v>31</v>
      </c>
      <c r="D1610" s="183" t="s">
        <v>25</v>
      </c>
      <c r="E1610" s="184">
        <v>3222</v>
      </c>
      <c r="F1610" s="245" t="s">
        <v>114</v>
      </c>
      <c r="G1610" s="164"/>
      <c r="H1610" s="234">
        <v>480000</v>
      </c>
    </row>
    <row r="1611" spans="1:8" ht="15" customHeight="1" x14ac:dyDescent="0.25">
      <c r="A1611" s="243" t="s">
        <v>670</v>
      </c>
      <c r="B1611" s="160" t="s">
        <v>176</v>
      </c>
      <c r="C1611" s="161">
        <v>31</v>
      </c>
      <c r="D1611" s="183" t="s">
        <v>25</v>
      </c>
      <c r="E1611" s="184">
        <v>3223</v>
      </c>
      <c r="F1611" s="245" t="s">
        <v>115</v>
      </c>
      <c r="G1611" s="164"/>
      <c r="H1611" s="234">
        <v>401500</v>
      </c>
    </row>
    <row r="1612" spans="1:8" ht="30" customHeight="1" x14ac:dyDescent="0.25">
      <c r="A1612" s="243" t="s">
        <v>670</v>
      </c>
      <c r="B1612" s="160" t="s">
        <v>176</v>
      </c>
      <c r="C1612" s="161">
        <v>31</v>
      </c>
      <c r="D1612" s="183" t="s">
        <v>25</v>
      </c>
      <c r="E1612" s="184">
        <v>3224</v>
      </c>
      <c r="F1612" s="245" t="s">
        <v>144</v>
      </c>
      <c r="G1612" s="164"/>
      <c r="H1612" s="234">
        <v>338000</v>
      </c>
    </row>
    <row r="1613" spans="1:8" ht="15" customHeight="1" x14ac:dyDescent="0.25">
      <c r="A1613" s="243" t="s">
        <v>670</v>
      </c>
      <c r="B1613" s="160" t="s">
        <v>176</v>
      </c>
      <c r="C1613" s="161">
        <v>31</v>
      </c>
      <c r="D1613" s="183" t="s">
        <v>25</v>
      </c>
      <c r="E1613" s="184">
        <v>3225</v>
      </c>
      <c r="F1613" s="245" t="s">
        <v>151</v>
      </c>
      <c r="G1613" s="164"/>
      <c r="H1613" s="234">
        <v>150000</v>
      </c>
    </row>
    <row r="1614" spans="1:8" ht="15" customHeight="1" x14ac:dyDescent="0.25">
      <c r="A1614" s="243" t="s">
        <v>670</v>
      </c>
      <c r="B1614" s="160" t="s">
        <v>176</v>
      </c>
      <c r="C1614" s="161">
        <v>31</v>
      </c>
      <c r="D1614" s="183" t="s">
        <v>25</v>
      </c>
      <c r="E1614" s="184">
        <v>3227</v>
      </c>
      <c r="F1614" s="245" t="s">
        <v>235</v>
      </c>
      <c r="G1614" s="164"/>
      <c r="H1614" s="234">
        <v>65000</v>
      </c>
    </row>
    <row r="1615" spans="1:8" s="152" customFormat="1" ht="15.6" customHeight="1" x14ac:dyDescent="0.25">
      <c r="A1615" s="243" t="s">
        <v>670</v>
      </c>
      <c r="B1615" s="153" t="s">
        <v>176</v>
      </c>
      <c r="C1615" s="154">
        <v>31</v>
      </c>
      <c r="D1615" s="182"/>
      <c r="E1615" s="177">
        <v>323</v>
      </c>
      <c r="F1615" s="244"/>
      <c r="G1615" s="157"/>
      <c r="H1615" s="158">
        <f t="shared" ref="H1615" si="602">SUM(H1616:H1624)</f>
        <v>4874000</v>
      </c>
    </row>
    <row r="1616" spans="1:8" ht="15" customHeight="1" x14ac:dyDescent="0.25">
      <c r="A1616" s="243" t="s">
        <v>670</v>
      </c>
      <c r="B1616" s="160" t="s">
        <v>176</v>
      </c>
      <c r="C1616" s="161">
        <v>31</v>
      </c>
      <c r="D1616" s="183" t="s">
        <v>25</v>
      </c>
      <c r="E1616" s="184">
        <v>3231</v>
      </c>
      <c r="F1616" s="245" t="s">
        <v>117</v>
      </c>
      <c r="G1616" s="164"/>
      <c r="H1616" s="234">
        <v>226000</v>
      </c>
    </row>
    <row r="1617" spans="1:8" ht="15" customHeight="1" x14ac:dyDescent="0.25">
      <c r="A1617" s="243" t="s">
        <v>670</v>
      </c>
      <c r="B1617" s="160" t="s">
        <v>176</v>
      </c>
      <c r="C1617" s="161">
        <v>31</v>
      </c>
      <c r="D1617" s="183" t="s">
        <v>25</v>
      </c>
      <c r="E1617" s="184">
        <v>3232</v>
      </c>
      <c r="F1617" s="245" t="s">
        <v>118</v>
      </c>
      <c r="G1617" s="164"/>
      <c r="H1617" s="234">
        <v>1936000</v>
      </c>
    </row>
    <row r="1618" spans="1:8" ht="15" customHeight="1" x14ac:dyDescent="0.25">
      <c r="A1618" s="243" t="s">
        <v>670</v>
      </c>
      <c r="B1618" s="160" t="s">
        <v>176</v>
      </c>
      <c r="C1618" s="161">
        <v>31</v>
      </c>
      <c r="D1618" s="183" t="s">
        <v>25</v>
      </c>
      <c r="E1618" s="184">
        <v>3233</v>
      </c>
      <c r="F1618" s="245" t="s">
        <v>119</v>
      </c>
      <c r="G1618" s="164"/>
      <c r="H1618" s="234">
        <v>15000</v>
      </c>
    </row>
    <row r="1619" spans="1:8" ht="15" customHeight="1" x14ac:dyDescent="0.25">
      <c r="A1619" s="243" t="s">
        <v>670</v>
      </c>
      <c r="B1619" s="160" t="s">
        <v>176</v>
      </c>
      <c r="C1619" s="161">
        <v>31</v>
      </c>
      <c r="D1619" s="183" t="s">
        <v>25</v>
      </c>
      <c r="E1619" s="184">
        <v>3234</v>
      </c>
      <c r="F1619" s="245" t="s">
        <v>120</v>
      </c>
      <c r="G1619" s="164"/>
      <c r="H1619" s="234">
        <v>132000</v>
      </c>
    </row>
    <row r="1620" spans="1:8" ht="15" customHeight="1" x14ac:dyDescent="0.25">
      <c r="A1620" s="243" t="s">
        <v>670</v>
      </c>
      <c r="B1620" s="160" t="s">
        <v>176</v>
      </c>
      <c r="C1620" s="161">
        <v>31</v>
      </c>
      <c r="D1620" s="183" t="s">
        <v>25</v>
      </c>
      <c r="E1620" s="184">
        <v>3235</v>
      </c>
      <c r="F1620" s="245" t="s">
        <v>42</v>
      </c>
      <c r="G1620" s="164"/>
      <c r="H1620" s="234">
        <v>577000</v>
      </c>
    </row>
    <row r="1621" spans="1:8" ht="15" customHeight="1" x14ac:dyDescent="0.25">
      <c r="A1621" s="243" t="s">
        <v>670</v>
      </c>
      <c r="B1621" s="160" t="s">
        <v>176</v>
      </c>
      <c r="C1621" s="161">
        <v>31</v>
      </c>
      <c r="D1621" s="183" t="s">
        <v>25</v>
      </c>
      <c r="E1621" s="184">
        <v>3236</v>
      </c>
      <c r="F1621" s="245" t="s">
        <v>121</v>
      </c>
      <c r="G1621" s="164"/>
      <c r="H1621" s="234">
        <v>30000</v>
      </c>
    </row>
    <row r="1622" spans="1:8" ht="15" customHeight="1" x14ac:dyDescent="0.25">
      <c r="A1622" s="243" t="s">
        <v>670</v>
      </c>
      <c r="B1622" s="160" t="s">
        <v>176</v>
      </c>
      <c r="C1622" s="161">
        <v>31</v>
      </c>
      <c r="D1622" s="183" t="s">
        <v>25</v>
      </c>
      <c r="E1622" s="184">
        <v>3237</v>
      </c>
      <c r="F1622" s="245" t="s">
        <v>36</v>
      </c>
      <c r="G1622" s="164"/>
      <c r="H1622" s="234">
        <v>1149000</v>
      </c>
    </row>
    <row r="1623" spans="1:8" ht="15" customHeight="1" x14ac:dyDescent="0.25">
      <c r="A1623" s="243" t="s">
        <v>670</v>
      </c>
      <c r="B1623" s="160" t="s">
        <v>176</v>
      </c>
      <c r="C1623" s="161">
        <v>31</v>
      </c>
      <c r="D1623" s="183" t="s">
        <v>25</v>
      </c>
      <c r="E1623" s="184">
        <v>3238</v>
      </c>
      <c r="F1623" s="245" t="s">
        <v>122</v>
      </c>
      <c r="G1623" s="164"/>
      <c r="H1623" s="234">
        <v>283000</v>
      </c>
    </row>
    <row r="1624" spans="1:8" ht="15" customHeight="1" x14ac:dyDescent="0.25">
      <c r="A1624" s="243" t="s">
        <v>670</v>
      </c>
      <c r="B1624" s="160" t="s">
        <v>176</v>
      </c>
      <c r="C1624" s="161">
        <v>31</v>
      </c>
      <c r="D1624" s="183" t="s">
        <v>25</v>
      </c>
      <c r="E1624" s="184">
        <v>3239</v>
      </c>
      <c r="F1624" s="245" t="s">
        <v>41</v>
      </c>
      <c r="G1624" s="164"/>
      <c r="H1624" s="234">
        <v>526000</v>
      </c>
    </row>
    <row r="1625" spans="1:8" s="152" customFormat="1" ht="15.6" customHeight="1" x14ac:dyDescent="0.25">
      <c r="A1625" s="243" t="s">
        <v>670</v>
      </c>
      <c r="B1625" s="153" t="s">
        <v>176</v>
      </c>
      <c r="C1625" s="154">
        <v>31</v>
      </c>
      <c r="D1625" s="182"/>
      <c r="E1625" s="177">
        <v>329</v>
      </c>
      <c r="F1625" s="244"/>
      <c r="G1625" s="157"/>
      <c r="H1625" s="158">
        <f t="shared" ref="H1625" si="603">SUM(H1626:H1632)</f>
        <v>772000</v>
      </c>
    </row>
    <row r="1626" spans="1:8" ht="30" customHeight="1" x14ac:dyDescent="0.25">
      <c r="A1626" s="243" t="s">
        <v>670</v>
      </c>
      <c r="B1626" s="160" t="s">
        <v>176</v>
      </c>
      <c r="C1626" s="161">
        <v>31</v>
      </c>
      <c r="D1626" s="183" t="s">
        <v>25</v>
      </c>
      <c r="E1626" s="184">
        <v>3291</v>
      </c>
      <c r="F1626" s="245" t="s">
        <v>628</v>
      </c>
      <c r="G1626" s="164"/>
      <c r="H1626" s="234">
        <v>380000</v>
      </c>
    </row>
    <row r="1627" spans="1:8" ht="15" customHeight="1" x14ac:dyDescent="0.25">
      <c r="A1627" s="243" t="s">
        <v>670</v>
      </c>
      <c r="B1627" s="160" t="s">
        <v>176</v>
      </c>
      <c r="C1627" s="161">
        <v>31</v>
      </c>
      <c r="D1627" s="183" t="s">
        <v>25</v>
      </c>
      <c r="E1627" s="184">
        <v>3292</v>
      </c>
      <c r="F1627" s="245" t="s">
        <v>123</v>
      </c>
      <c r="G1627" s="164"/>
      <c r="H1627" s="234">
        <v>249000</v>
      </c>
    </row>
    <row r="1628" spans="1:8" ht="15" customHeight="1" x14ac:dyDescent="0.25">
      <c r="A1628" s="243" t="s">
        <v>670</v>
      </c>
      <c r="B1628" s="160" t="s">
        <v>176</v>
      </c>
      <c r="C1628" s="161">
        <v>31</v>
      </c>
      <c r="D1628" s="183" t="s">
        <v>25</v>
      </c>
      <c r="E1628" s="184">
        <v>3293</v>
      </c>
      <c r="F1628" s="245" t="s">
        <v>124</v>
      </c>
      <c r="G1628" s="164"/>
      <c r="H1628" s="234">
        <v>78000</v>
      </c>
    </row>
    <row r="1629" spans="1:8" ht="15" customHeight="1" x14ac:dyDescent="0.25">
      <c r="A1629" s="243" t="s">
        <v>670</v>
      </c>
      <c r="B1629" s="160" t="s">
        <v>176</v>
      </c>
      <c r="C1629" s="161">
        <v>31</v>
      </c>
      <c r="D1629" s="183" t="s">
        <v>25</v>
      </c>
      <c r="E1629" s="184">
        <v>3294</v>
      </c>
      <c r="F1629" s="245" t="s">
        <v>616</v>
      </c>
      <c r="G1629" s="164"/>
      <c r="H1629" s="234">
        <v>5000</v>
      </c>
    </row>
    <row r="1630" spans="1:8" ht="15" customHeight="1" x14ac:dyDescent="0.25">
      <c r="A1630" s="243" t="s">
        <v>670</v>
      </c>
      <c r="B1630" s="160" t="s">
        <v>176</v>
      </c>
      <c r="C1630" s="161">
        <v>31</v>
      </c>
      <c r="D1630" s="183" t="s">
        <v>25</v>
      </c>
      <c r="E1630" s="184">
        <v>3295</v>
      </c>
      <c r="F1630" s="245" t="s">
        <v>237</v>
      </c>
      <c r="G1630" s="164"/>
      <c r="H1630" s="234">
        <v>40000</v>
      </c>
    </row>
    <row r="1631" spans="1:8" ht="15" customHeight="1" x14ac:dyDescent="0.25">
      <c r="A1631" s="243" t="s">
        <v>670</v>
      </c>
      <c r="B1631" s="160" t="s">
        <v>176</v>
      </c>
      <c r="C1631" s="161">
        <v>31</v>
      </c>
      <c r="D1631" s="183" t="s">
        <v>25</v>
      </c>
      <c r="E1631" s="184">
        <v>3296</v>
      </c>
      <c r="F1631" s="245" t="s">
        <v>617</v>
      </c>
      <c r="G1631" s="164"/>
      <c r="H1631" s="234">
        <v>15000</v>
      </c>
    </row>
    <row r="1632" spans="1:8" ht="15" customHeight="1" x14ac:dyDescent="0.25">
      <c r="A1632" s="243" t="s">
        <v>670</v>
      </c>
      <c r="B1632" s="160" t="s">
        <v>176</v>
      </c>
      <c r="C1632" s="161">
        <v>31</v>
      </c>
      <c r="D1632" s="183" t="s">
        <v>25</v>
      </c>
      <c r="E1632" s="184">
        <v>3299</v>
      </c>
      <c r="F1632" s="245" t="s">
        <v>125</v>
      </c>
      <c r="G1632" s="164"/>
      <c r="H1632" s="234">
        <v>5000</v>
      </c>
    </row>
    <row r="1633" spans="1:8" x14ac:dyDescent="0.25">
      <c r="A1633" s="243" t="s">
        <v>670</v>
      </c>
      <c r="B1633" s="285" t="s">
        <v>176</v>
      </c>
      <c r="C1633" s="286">
        <v>31</v>
      </c>
      <c r="D1633" s="287"/>
      <c r="E1633" s="317">
        <v>34</v>
      </c>
      <c r="F1633" s="288"/>
      <c r="G1633" s="289"/>
      <c r="H1633" s="290">
        <f t="shared" ref="H1633" si="604">H1634</f>
        <v>7000</v>
      </c>
    </row>
    <row r="1634" spans="1:8" s="152" customFormat="1" ht="15.6" customHeight="1" x14ac:dyDescent="0.25">
      <c r="A1634" s="243" t="s">
        <v>670</v>
      </c>
      <c r="B1634" s="153" t="s">
        <v>176</v>
      </c>
      <c r="C1634" s="154">
        <v>31</v>
      </c>
      <c r="D1634" s="182"/>
      <c r="E1634" s="177">
        <v>343</v>
      </c>
      <c r="F1634" s="244" t="s">
        <v>629</v>
      </c>
      <c r="G1634" s="157"/>
      <c r="H1634" s="158">
        <f t="shared" ref="H1634" si="605">SUM(H1635:H1638)</f>
        <v>7000</v>
      </c>
    </row>
    <row r="1635" spans="1:8" ht="15" customHeight="1" x14ac:dyDescent="0.25">
      <c r="A1635" s="243" t="s">
        <v>670</v>
      </c>
      <c r="B1635" s="160" t="s">
        <v>176</v>
      </c>
      <c r="C1635" s="161">
        <v>31</v>
      </c>
      <c r="D1635" s="183" t="s">
        <v>25</v>
      </c>
      <c r="E1635" s="184">
        <v>3431</v>
      </c>
      <c r="F1635" s="245" t="s">
        <v>153</v>
      </c>
      <c r="G1635" s="164"/>
      <c r="H1635" s="234">
        <v>3000</v>
      </c>
    </row>
    <row r="1636" spans="1:8" ht="30" customHeight="1" x14ac:dyDescent="0.25">
      <c r="A1636" s="243" t="s">
        <v>670</v>
      </c>
      <c r="B1636" s="144" t="s">
        <v>176</v>
      </c>
      <c r="C1636" s="145">
        <v>31</v>
      </c>
      <c r="D1636" s="146" t="s">
        <v>25</v>
      </c>
      <c r="E1636" s="190">
        <v>3432</v>
      </c>
      <c r="F1636" s="248" t="s">
        <v>652</v>
      </c>
      <c r="G1636" s="191"/>
      <c r="H1636" s="234">
        <v>1000</v>
      </c>
    </row>
    <row r="1637" spans="1:8" ht="15" customHeight="1" x14ac:dyDescent="0.25">
      <c r="A1637" s="243" t="s">
        <v>670</v>
      </c>
      <c r="B1637" s="160" t="s">
        <v>176</v>
      </c>
      <c r="C1637" s="161">
        <v>31</v>
      </c>
      <c r="D1637" s="183" t="s">
        <v>25</v>
      </c>
      <c r="E1637" s="184">
        <v>3433</v>
      </c>
      <c r="F1637" s="245" t="s">
        <v>126</v>
      </c>
      <c r="G1637" s="164"/>
      <c r="H1637" s="234">
        <v>2000</v>
      </c>
    </row>
    <row r="1638" spans="1:8" ht="15" customHeight="1" x14ac:dyDescent="0.25">
      <c r="A1638" s="243" t="s">
        <v>670</v>
      </c>
      <c r="B1638" s="160" t="s">
        <v>176</v>
      </c>
      <c r="C1638" s="161">
        <v>31</v>
      </c>
      <c r="D1638" s="183" t="s">
        <v>25</v>
      </c>
      <c r="E1638" s="184">
        <v>3434</v>
      </c>
      <c r="F1638" s="245" t="s">
        <v>127</v>
      </c>
      <c r="G1638" s="164"/>
      <c r="H1638" s="234">
        <v>1000</v>
      </c>
    </row>
    <row r="1639" spans="1:8" x14ac:dyDescent="0.25">
      <c r="A1639" s="243" t="s">
        <v>670</v>
      </c>
      <c r="B1639" s="285" t="s">
        <v>176</v>
      </c>
      <c r="C1639" s="286">
        <v>31</v>
      </c>
      <c r="D1639" s="287"/>
      <c r="E1639" s="317">
        <v>37</v>
      </c>
      <c r="F1639" s="288"/>
      <c r="G1639" s="289"/>
      <c r="H1639" s="290">
        <f t="shared" ref="H1639:H1640" si="606">H1640</f>
        <v>86000</v>
      </c>
    </row>
    <row r="1640" spans="1:8" ht="15.6" customHeight="1" x14ac:dyDescent="0.25">
      <c r="A1640" s="243" t="s">
        <v>670</v>
      </c>
      <c r="B1640" s="168" t="s">
        <v>176</v>
      </c>
      <c r="C1640" s="169">
        <v>31</v>
      </c>
      <c r="D1640" s="187"/>
      <c r="E1640" s="189">
        <v>372</v>
      </c>
      <c r="F1640" s="250"/>
      <c r="G1640" s="202"/>
      <c r="H1640" s="176">
        <f t="shared" si="606"/>
        <v>86000</v>
      </c>
    </row>
    <row r="1641" spans="1:8" ht="15" customHeight="1" x14ac:dyDescent="0.25">
      <c r="A1641" s="243" t="s">
        <v>670</v>
      </c>
      <c r="B1641" s="144" t="s">
        <v>176</v>
      </c>
      <c r="C1641" s="145">
        <v>31</v>
      </c>
      <c r="D1641" s="146" t="s">
        <v>25</v>
      </c>
      <c r="E1641" s="190">
        <v>3721</v>
      </c>
      <c r="F1641" s="248" t="s">
        <v>149</v>
      </c>
      <c r="G1641" s="191"/>
      <c r="H1641" s="234">
        <v>86000</v>
      </c>
    </row>
    <row r="1642" spans="1:8" x14ac:dyDescent="0.25">
      <c r="A1642" s="243" t="s">
        <v>670</v>
      </c>
      <c r="B1642" s="285" t="s">
        <v>176</v>
      </c>
      <c r="C1642" s="286">
        <v>31</v>
      </c>
      <c r="D1642" s="287"/>
      <c r="E1642" s="317">
        <v>38</v>
      </c>
      <c r="F1642" s="288"/>
      <c r="G1642" s="289"/>
      <c r="H1642" s="290">
        <f t="shared" ref="H1642:H1643" si="607">H1643</f>
        <v>5000</v>
      </c>
    </row>
    <row r="1643" spans="1:8" ht="15.6" customHeight="1" x14ac:dyDescent="0.25">
      <c r="A1643" s="243" t="s">
        <v>670</v>
      </c>
      <c r="B1643" s="168" t="s">
        <v>176</v>
      </c>
      <c r="C1643" s="169">
        <v>31</v>
      </c>
      <c r="D1643" s="187"/>
      <c r="E1643" s="189">
        <v>383</v>
      </c>
      <c r="F1643" s="248"/>
      <c r="G1643" s="191"/>
      <c r="H1643" s="176">
        <f t="shared" si="607"/>
        <v>5000</v>
      </c>
    </row>
    <row r="1644" spans="1:8" ht="15" customHeight="1" x14ac:dyDescent="0.25">
      <c r="A1644" s="243" t="s">
        <v>670</v>
      </c>
      <c r="B1644" s="144" t="s">
        <v>176</v>
      </c>
      <c r="C1644" s="145">
        <v>31</v>
      </c>
      <c r="D1644" s="146" t="s">
        <v>25</v>
      </c>
      <c r="E1644" s="190">
        <v>3835</v>
      </c>
      <c r="F1644" s="248" t="s">
        <v>618</v>
      </c>
      <c r="G1644" s="191"/>
      <c r="H1644" s="234">
        <v>5000</v>
      </c>
    </row>
    <row r="1645" spans="1:8" x14ac:dyDescent="0.25">
      <c r="A1645" s="243" t="s">
        <v>670</v>
      </c>
      <c r="B1645" s="285" t="s">
        <v>176</v>
      </c>
      <c r="C1645" s="286">
        <v>43</v>
      </c>
      <c r="D1645" s="287"/>
      <c r="E1645" s="317">
        <v>32</v>
      </c>
      <c r="F1645" s="288"/>
      <c r="G1645" s="289"/>
      <c r="H1645" s="290">
        <f>H1646+H1648</f>
        <v>140000</v>
      </c>
    </row>
    <row r="1646" spans="1:8" s="152" customFormat="1" ht="15.6" customHeight="1" x14ac:dyDescent="0.25">
      <c r="A1646" s="243" t="s">
        <v>670</v>
      </c>
      <c r="B1646" s="153" t="s">
        <v>176</v>
      </c>
      <c r="C1646" s="154">
        <v>43</v>
      </c>
      <c r="D1646" s="182"/>
      <c r="E1646" s="177">
        <v>321</v>
      </c>
      <c r="F1646" s="244"/>
      <c r="G1646" s="157"/>
      <c r="H1646" s="158">
        <f>H1647</f>
        <v>40000</v>
      </c>
    </row>
    <row r="1647" spans="1:8" ht="15" customHeight="1" x14ac:dyDescent="0.25">
      <c r="A1647" s="243" t="s">
        <v>670</v>
      </c>
      <c r="B1647" s="160" t="s">
        <v>176</v>
      </c>
      <c r="C1647" s="161">
        <v>43</v>
      </c>
      <c r="D1647" s="183" t="s">
        <v>25</v>
      </c>
      <c r="E1647" s="184">
        <v>3211</v>
      </c>
      <c r="F1647" s="245" t="s">
        <v>110</v>
      </c>
      <c r="G1647" s="164"/>
      <c r="H1647" s="234">
        <v>40000</v>
      </c>
    </row>
    <row r="1648" spans="1:8" s="152" customFormat="1" ht="15.6" customHeight="1" x14ac:dyDescent="0.25">
      <c r="A1648" s="243" t="s">
        <v>670</v>
      </c>
      <c r="B1648" s="153" t="s">
        <v>176</v>
      </c>
      <c r="C1648" s="154">
        <v>43</v>
      </c>
      <c r="D1648" s="182"/>
      <c r="E1648" s="177">
        <v>322</v>
      </c>
      <c r="F1648" s="244"/>
      <c r="G1648" s="157"/>
      <c r="H1648" s="158">
        <f t="shared" ref="H1648" si="608">H1649</f>
        <v>100000</v>
      </c>
    </row>
    <row r="1649" spans="1:8" ht="15" customHeight="1" x14ac:dyDescent="0.25">
      <c r="A1649" s="243" t="s">
        <v>670</v>
      </c>
      <c r="B1649" s="160" t="s">
        <v>176</v>
      </c>
      <c r="C1649" s="161">
        <v>43</v>
      </c>
      <c r="D1649" s="183" t="s">
        <v>25</v>
      </c>
      <c r="E1649" s="184">
        <v>3223</v>
      </c>
      <c r="F1649" s="245" t="s">
        <v>115</v>
      </c>
      <c r="G1649" s="164"/>
      <c r="H1649" s="234">
        <v>100000</v>
      </c>
    </row>
    <row r="1650" spans="1:8" s="152" customFormat="1" ht="30" customHeight="1" x14ac:dyDescent="0.25">
      <c r="A1650" s="243" t="s">
        <v>670</v>
      </c>
      <c r="B1650" s="292" t="s">
        <v>270</v>
      </c>
      <c r="C1650" s="292"/>
      <c r="D1650" s="293"/>
      <c r="E1650" s="293"/>
      <c r="F1650" s="294" t="s">
        <v>619</v>
      </c>
      <c r="G1650" s="295" t="s">
        <v>723</v>
      </c>
      <c r="H1650" s="296">
        <f t="shared" ref="H1650" si="609">H1654+H1651</f>
        <v>5006000</v>
      </c>
    </row>
    <row r="1651" spans="1:8" s="152" customFormat="1" x14ac:dyDescent="0.25">
      <c r="A1651" s="243" t="s">
        <v>670</v>
      </c>
      <c r="B1651" s="285" t="s">
        <v>270</v>
      </c>
      <c r="C1651" s="286">
        <v>11</v>
      </c>
      <c r="D1651" s="287"/>
      <c r="E1651" s="317">
        <v>42</v>
      </c>
      <c r="F1651" s="288"/>
      <c r="G1651" s="288"/>
      <c r="H1651" s="350">
        <f t="shared" ref="H1651:H1652" si="610">H1652</f>
        <v>100000</v>
      </c>
    </row>
    <row r="1652" spans="1:8" s="152" customFormat="1" x14ac:dyDescent="0.25">
      <c r="A1652" s="243" t="s">
        <v>670</v>
      </c>
      <c r="B1652" s="153" t="s">
        <v>270</v>
      </c>
      <c r="C1652" s="154">
        <v>11</v>
      </c>
      <c r="D1652" s="182"/>
      <c r="E1652" s="223">
        <v>426</v>
      </c>
      <c r="F1652" s="257"/>
      <c r="G1652" s="157"/>
      <c r="H1652" s="158">
        <f t="shared" si="610"/>
        <v>100000</v>
      </c>
    </row>
    <row r="1653" spans="1:8" s="152" customFormat="1" x14ac:dyDescent="0.25">
      <c r="A1653" s="243" t="s">
        <v>670</v>
      </c>
      <c r="B1653" s="160" t="s">
        <v>270</v>
      </c>
      <c r="C1653" s="161">
        <v>11</v>
      </c>
      <c r="D1653" s="183" t="s">
        <v>25</v>
      </c>
      <c r="E1653" s="222">
        <v>4262</v>
      </c>
      <c r="F1653" s="256" t="s">
        <v>135</v>
      </c>
      <c r="G1653" s="164"/>
      <c r="H1653" s="233">
        <v>100000</v>
      </c>
    </row>
    <row r="1654" spans="1:8" s="152" customFormat="1" x14ac:dyDescent="0.25">
      <c r="A1654" s="243" t="s">
        <v>670</v>
      </c>
      <c r="B1654" s="285" t="s">
        <v>270</v>
      </c>
      <c r="C1654" s="286">
        <v>31</v>
      </c>
      <c r="D1654" s="287"/>
      <c r="E1654" s="317">
        <v>42</v>
      </c>
      <c r="F1654" s="288"/>
      <c r="G1654" s="289"/>
      <c r="H1654" s="290">
        <f t="shared" ref="H1654" si="611">H1655+H1662</f>
        <v>4906000</v>
      </c>
    </row>
    <row r="1655" spans="1:8" s="152" customFormat="1" ht="15.6" customHeight="1" x14ac:dyDescent="0.25">
      <c r="A1655" s="243" t="s">
        <v>670</v>
      </c>
      <c r="B1655" s="153" t="s">
        <v>270</v>
      </c>
      <c r="C1655" s="154">
        <v>31</v>
      </c>
      <c r="D1655" s="182"/>
      <c r="E1655" s="177">
        <v>422</v>
      </c>
      <c r="F1655" s="244"/>
      <c r="G1655" s="157"/>
      <c r="H1655" s="158">
        <f t="shared" ref="H1655" si="612">SUM(H1656:H1661)</f>
        <v>4350000</v>
      </c>
    </row>
    <row r="1656" spans="1:8" ht="15" customHeight="1" x14ac:dyDescent="0.25">
      <c r="A1656" s="243" t="s">
        <v>670</v>
      </c>
      <c r="B1656" s="160" t="s">
        <v>270</v>
      </c>
      <c r="C1656" s="161">
        <v>31</v>
      </c>
      <c r="D1656" s="183" t="s">
        <v>25</v>
      </c>
      <c r="E1656" s="184">
        <v>4221</v>
      </c>
      <c r="F1656" s="245" t="s">
        <v>129</v>
      </c>
      <c r="G1656" s="164"/>
      <c r="H1656" s="234">
        <v>350000</v>
      </c>
    </row>
    <row r="1657" spans="1:8" ht="15" customHeight="1" x14ac:dyDescent="0.25">
      <c r="A1657" s="243" t="s">
        <v>670</v>
      </c>
      <c r="B1657" s="144" t="s">
        <v>270</v>
      </c>
      <c r="C1657" s="145">
        <v>31</v>
      </c>
      <c r="D1657" s="146" t="s">
        <v>25</v>
      </c>
      <c r="E1657" s="190">
        <v>4222</v>
      </c>
      <c r="F1657" s="248" t="s">
        <v>130</v>
      </c>
      <c r="G1657" s="191"/>
      <c r="H1657" s="234">
        <v>25000</v>
      </c>
    </row>
    <row r="1658" spans="1:8" s="152" customFormat="1" ht="15.6" customHeight="1" x14ac:dyDescent="0.25">
      <c r="A1658" s="243" t="s">
        <v>670</v>
      </c>
      <c r="B1658" s="144" t="s">
        <v>270</v>
      </c>
      <c r="C1658" s="145">
        <v>31</v>
      </c>
      <c r="D1658" s="146" t="s">
        <v>25</v>
      </c>
      <c r="E1658" s="190">
        <v>4223</v>
      </c>
      <c r="F1658" s="255" t="s">
        <v>131</v>
      </c>
      <c r="G1658" s="219"/>
      <c r="H1658" s="234">
        <v>30000</v>
      </c>
    </row>
    <row r="1659" spans="1:8" ht="15" customHeight="1" x14ac:dyDescent="0.25">
      <c r="A1659" s="243" t="s">
        <v>670</v>
      </c>
      <c r="B1659" s="160" t="s">
        <v>270</v>
      </c>
      <c r="C1659" s="161">
        <v>31</v>
      </c>
      <c r="D1659" s="183" t="s">
        <v>25</v>
      </c>
      <c r="E1659" s="184">
        <v>4224</v>
      </c>
      <c r="F1659" s="256" t="s">
        <v>630</v>
      </c>
      <c r="G1659" s="221"/>
      <c r="H1659" s="234">
        <v>35000</v>
      </c>
    </row>
    <row r="1660" spans="1:8" ht="15" customHeight="1" x14ac:dyDescent="0.25">
      <c r="A1660" s="243" t="s">
        <v>670</v>
      </c>
      <c r="B1660" s="160" t="s">
        <v>270</v>
      </c>
      <c r="C1660" s="161">
        <v>31</v>
      </c>
      <c r="D1660" s="183" t="s">
        <v>25</v>
      </c>
      <c r="E1660" s="222">
        <v>4225</v>
      </c>
      <c r="F1660" s="256" t="s">
        <v>134</v>
      </c>
      <c r="G1660" s="221"/>
      <c r="H1660" s="234">
        <v>3750000</v>
      </c>
    </row>
    <row r="1661" spans="1:8" ht="15" customHeight="1" x14ac:dyDescent="0.25">
      <c r="A1661" s="243" t="s">
        <v>670</v>
      </c>
      <c r="B1661" s="160" t="s">
        <v>270</v>
      </c>
      <c r="C1661" s="161">
        <v>31</v>
      </c>
      <c r="D1661" s="183" t="s">
        <v>25</v>
      </c>
      <c r="E1661" s="222">
        <v>4227</v>
      </c>
      <c r="F1661" s="256" t="s">
        <v>132</v>
      </c>
      <c r="G1661" s="221"/>
      <c r="H1661" s="234">
        <v>160000</v>
      </c>
    </row>
    <row r="1662" spans="1:8" s="152" customFormat="1" ht="16.2" customHeight="1" x14ac:dyDescent="0.25">
      <c r="A1662" s="243" t="s">
        <v>670</v>
      </c>
      <c r="B1662" s="153" t="s">
        <v>270</v>
      </c>
      <c r="C1662" s="154">
        <v>31</v>
      </c>
      <c r="D1662" s="182"/>
      <c r="E1662" s="223">
        <v>426</v>
      </c>
      <c r="F1662" s="257"/>
      <c r="G1662" s="224"/>
      <c r="H1662" s="185">
        <f t="shared" ref="H1662" si="613">H1663</f>
        <v>556000</v>
      </c>
    </row>
    <row r="1663" spans="1:8" ht="15" customHeight="1" x14ac:dyDescent="0.25">
      <c r="A1663" s="243" t="s">
        <v>670</v>
      </c>
      <c r="B1663" s="160" t="s">
        <v>270</v>
      </c>
      <c r="C1663" s="161">
        <v>31</v>
      </c>
      <c r="D1663" s="183" t="s">
        <v>25</v>
      </c>
      <c r="E1663" s="222">
        <v>4262</v>
      </c>
      <c r="F1663" s="256" t="s">
        <v>135</v>
      </c>
      <c r="G1663" s="221"/>
      <c r="H1663" s="234">
        <v>556000</v>
      </c>
    </row>
    <row r="1664" spans="1:8" ht="30.6" x14ac:dyDescent="0.25">
      <c r="A1664" s="243" t="s">
        <v>670</v>
      </c>
      <c r="B1664" s="291" t="s">
        <v>695</v>
      </c>
      <c r="C1664" s="291"/>
      <c r="D1664" s="298"/>
      <c r="E1664" s="298"/>
      <c r="F1664" s="294" t="s">
        <v>35</v>
      </c>
      <c r="G1664" s="295" t="s">
        <v>723</v>
      </c>
      <c r="H1664" s="296">
        <f t="shared" ref="H1664" si="614">H1665+H1671</f>
        <v>681000</v>
      </c>
    </row>
    <row r="1665" spans="1:8" x14ac:dyDescent="0.25">
      <c r="A1665" s="243" t="s">
        <v>670</v>
      </c>
      <c r="B1665" s="285" t="s">
        <v>695</v>
      </c>
      <c r="C1665" s="286">
        <v>31</v>
      </c>
      <c r="D1665" s="287"/>
      <c r="E1665" s="317">
        <v>32</v>
      </c>
      <c r="F1665" s="288"/>
      <c r="G1665" s="289"/>
      <c r="H1665" s="290">
        <f t="shared" ref="H1665" si="615">H1666+H1669</f>
        <v>50000</v>
      </c>
    </row>
    <row r="1666" spans="1:8" ht="15" customHeight="1" x14ac:dyDescent="0.25">
      <c r="A1666" s="243" t="s">
        <v>670</v>
      </c>
      <c r="B1666" s="272" t="s">
        <v>695</v>
      </c>
      <c r="C1666" s="259">
        <v>31</v>
      </c>
      <c r="D1666" s="260"/>
      <c r="E1666" s="177">
        <v>323</v>
      </c>
      <c r="F1666" s="244"/>
      <c r="G1666" s="221"/>
      <c r="H1666" s="185">
        <f t="shared" ref="H1666" si="616">SUM(H1667:H1668)</f>
        <v>30000</v>
      </c>
    </row>
    <row r="1667" spans="1:8" ht="15" customHeight="1" x14ac:dyDescent="0.25">
      <c r="A1667" s="243" t="s">
        <v>670</v>
      </c>
      <c r="B1667" s="228" t="s">
        <v>695</v>
      </c>
      <c r="C1667" s="226">
        <v>31</v>
      </c>
      <c r="D1667" s="227" t="s">
        <v>25</v>
      </c>
      <c r="E1667" s="184">
        <v>3232</v>
      </c>
      <c r="F1667" s="245" t="s">
        <v>118</v>
      </c>
      <c r="G1667" s="221"/>
      <c r="H1667" s="234">
        <v>20000</v>
      </c>
    </row>
    <row r="1668" spans="1:8" ht="15" customHeight="1" x14ac:dyDescent="0.25">
      <c r="A1668" s="243" t="s">
        <v>670</v>
      </c>
      <c r="B1668" s="228" t="s">
        <v>695</v>
      </c>
      <c r="C1668" s="226">
        <v>31</v>
      </c>
      <c r="D1668" s="227" t="s">
        <v>25</v>
      </c>
      <c r="E1668" s="184">
        <v>3239</v>
      </c>
      <c r="F1668" s="245" t="s">
        <v>41</v>
      </c>
      <c r="G1668" s="221"/>
      <c r="H1668" s="234">
        <v>10000</v>
      </c>
    </row>
    <row r="1669" spans="1:8" ht="15" customHeight="1" x14ac:dyDescent="0.25">
      <c r="A1669" s="243" t="s">
        <v>670</v>
      </c>
      <c r="B1669" s="272" t="s">
        <v>695</v>
      </c>
      <c r="C1669" s="259">
        <v>31</v>
      </c>
      <c r="D1669" s="260"/>
      <c r="E1669" s="177">
        <v>329</v>
      </c>
      <c r="F1669" s="244"/>
      <c r="G1669" s="221"/>
      <c r="H1669" s="185">
        <f t="shared" ref="H1669" si="617">H1670</f>
        <v>20000</v>
      </c>
    </row>
    <row r="1670" spans="1:8" ht="15" customHeight="1" x14ac:dyDescent="0.25">
      <c r="A1670" s="243" t="s">
        <v>670</v>
      </c>
      <c r="B1670" s="228" t="s">
        <v>695</v>
      </c>
      <c r="C1670" s="226">
        <v>31</v>
      </c>
      <c r="D1670" s="227" t="s">
        <v>25</v>
      </c>
      <c r="E1670" s="184">
        <v>3292</v>
      </c>
      <c r="F1670" s="245" t="s">
        <v>123</v>
      </c>
      <c r="G1670" s="221"/>
      <c r="H1670" s="234">
        <v>20000</v>
      </c>
    </row>
    <row r="1671" spans="1:8" ht="15" customHeight="1" x14ac:dyDescent="0.25">
      <c r="A1671" s="243" t="s">
        <v>670</v>
      </c>
      <c r="B1671" s="285" t="s">
        <v>695</v>
      </c>
      <c r="C1671" s="286">
        <v>31</v>
      </c>
      <c r="D1671" s="287"/>
      <c r="E1671" s="317">
        <v>42</v>
      </c>
      <c r="F1671" s="288"/>
      <c r="G1671" s="289"/>
      <c r="H1671" s="290">
        <f t="shared" ref="H1671" si="618">H1672</f>
        <v>631000</v>
      </c>
    </row>
    <row r="1672" spans="1:8" ht="15" customHeight="1" x14ac:dyDescent="0.25">
      <c r="A1672" s="243" t="s">
        <v>670</v>
      </c>
      <c r="B1672" s="272" t="s">
        <v>695</v>
      </c>
      <c r="C1672" s="259">
        <v>31</v>
      </c>
      <c r="D1672" s="260"/>
      <c r="E1672" s="273">
        <v>423</v>
      </c>
      <c r="F1672" s="270"/>
      <c r="G1672" s="221"/>
      <c r="H1672" s="185">
        <f t="shared" ref="H1672" si="619">H1673+H1674</f>
        <v>631000</v>
      </c>
    </row>
    <row r="1673" spans="1:8" ht="15" customHeight="1" x14ac:dyDescent="0.25">
      <c r="A1673" s="243" t="s">
        <v>670</v>
      </c>
      <c r="B1673" s="228" t="s">
        <v>695</v>
      </c>
      <c r="C1673" s="226">
        <v>31</v>
      </c>
      <c r="D1673" s="227" t="s">
        <v>25</v>
      </c>
      <c r="E1673" s="222">
        <v>4231</v>
      </c>
      <c r="F1673" s="258" t="s">
        <v>128</v>
      </c>
      <c r="G1673" s="221"/>
      <c r="H1673" s="234">
        <v>350000</v>
      </c>
    </row>
    <row r="1674" spans="1:8" ht="30" x14ac:dyDescent="0.25">
      <c r="A1674" s="243" t="s">
        <v>670</v>
      </c>
      <c r="B1674" s="228" t="s">
        <v>695</v>
      </c>
      <c r="C1674" s="226">
        <v>31</v>
      </c>
      <c r="D1674" s="227" t="s">
        <v>25</v>
      </c>
      <c r="E1674" s="222">
        <v>4233</v>
      </c>
      <c r="F1674" s="258" t="s">
        <v>142</v>
      </c>
      <c r="G1674" s="221"/>
      <c r="H1674" s="234">
        <v>281000</v>
      </c>
    </row>
    <row r="1675" spans="1:8" ht="30.6" x14ac:dyDescent="0.25">
      <c r="A1675" s="243" t="s">
        <v>670</v>
      </c>
      <c r="B1675" s="292" t="s">
        <v>699</v>
      </c>
      <c r="C1675" s="292"/>
      <c r="D1675" s="293"/>
      <c r="E1675" s="293"/>
      <c r="F1675" s="294" t="s">
        <v>79</v>
      </c>
      <c r="G1675" s="295" t="s">
        <v>723</v>
      </c>
      <c r="H1675" s="296">
        <f>H1676+H1684+H1687</f>
        <v>146000</v>
      </c>
    </row>
    <row r="1676" spans="1:8" x14ac:dyDescent="0.25">
      <c r="A1676" s="243" t="s">
        <v>670</v>
      </c>
      <c r="B1676" s="285" t="s">
        <v>699</v>
      </c>
      <c r="C1676" s="286">
        <v>11</v>
      </c>
      <c r="D1676" s="287"/>
      <c r="E1676" s="317">
        <v>31</v>
      </c>
      <c r="F1676" s="288"/>
      <c r="G1676" s="289"/>
      <c r="H1676" s="290">
        <f t="shared" ref="H1676" si="620">H1677+H1680</f>
        <v>65000</v>
      </c>
    </row>
    <row r="1677" spans="1:8" x14ac:dyDescent="0.25">
      <c r="A1677" s="243" t="s">
        <v>670</v>
      </c>
      <c r="B1677" s="259" t="s">
        <v>699</v>
      </c>
      <c r="C1677" s="154">
        <v>11</v>
      </c>
      <c r="D1677" s="182"/>
      <c r="E1677" s="177">
        <v>311</v>
      </c>
      <c r="F1677" s="244"/>
      <c r="G1677" s="221"/>
      <c r="H1677" s="185">
        <f t="shared" ref="H1677" si="621">SUM(H1678:H1679)</f>
        <v>56000</v>
      </c>
    </row>
    <row r="1678" spans="1:8" x14ac:dyDescent="0.25">
      <c r="A1678" s="243" t="s">
        <v>670</v>
      </c>
      <c r="B1678" s="229" t="s">
        <v>699</v>
      </c>
      <c r="C1678" s="161">
        <v>11</v>
      </c>
      <c r="D1678" s="183" t="s">
        <v>25</v>
      </c>
      <c r="E1678" s="184">
        <v>3111</v>
      </c>
      <c r="F1678" s="245" t="s">
        <v>19</v>
      </c>
      <c r="G1678" s="221"/>
      <c r="H1678" s="234">
        <v>46000</v>
      </c>
    </row>
    <row r="1679" spans="1:8" s="318" customFormat="1" x14ac:dyDescent="0.25">
      <c r="A1679" s="243" t="s">
        <v>670</v>
      </c>
      <c r="B1679" s="229" t="s">
        <v>699</v>
      </c>
      <c r="C1679" s="161">
        <v>11</v>
      </c>
      <c r="D1679" s="183" t="s">
        <v>25</v>
      </c>
      <c r="E1679" s="184">
        <v>3114</v>
      </c>
      <c r="F1679" s="245" t="s">
        <v>21</v>
      </c>
      <c r="G1679" s="221"/>
      <c r="H1679" s="234">
        <v>10000</v>
      </c>
    </row>
    <row r="1680" spans="1:8" x14ac:dyDescent="0.25">
      <c r="A1680" s="243" t="s">
        <v>670</v>
      </c>
      <c r="B1680" s="259" t="s">
        <v>699</v>
      </c>
      <c r="C1680" s="154">
        <v>11</v>
      </c>
      <c r="D1680" s="182"/>
      <c r="E1680" s="177">
        <v>313</v>
      </c>
      <c r="F1680" s="244"/>
      <c r="G1680" s="221"/>
      <c r="H1680" s="185">
        <f t="shared" ref="H1680" si="622">SUM(H1681:H1683)</f>
        <v>9000</v>
      </c>
    </row>
    <row r="1681" spans="1:8" x14ac:dyDescent="0.25">
      <c r="A1681" s="243" t="s">
        <v>670</v>
      </c>
      <c r="B1681" s="229" t="s">
        <v>699</v>
      </c>
      <c r="C1681" s="161">
        <v>11</v>
      </c>
      <c r="D1681" s="183" t="s">
        <v>25</v>
      </c>
      <c r="E1681" s="184">
        <v>3131</v>
      </c>
      <c r="F1681" s="245" t="s">
        <v>211</v>
      </c>
      <c r="G1681" s="221"/>
      <c r="H1681" s="234">
        <v>500</v>
      </c>
    </row>
    <row r="1682" spans="1:8" x14ac:dyDescent="0.25">
      <c r="A1682" s="243" t="s">
        <v>670</v>
      </c>
      <c r="B1682" s="229" t="s">
        <v>699</v>
      </c>
      <c r="C1682" s="161">
        <v>11</v>
      </c>
      <c r="D1682" s="183" t="s">
        <v>25</v>
      </c>
      <c r="E1682" s="184">
        <v>3132</v>
      </c>
      <c r="F1682" s="245" t="s">
        <v>280</v>
      </c>
      <c r="G1682" s="221"/>
      <c r="H1682" s="358">
        <v>7300</v>
      </c>
    </row>
    <row r="1683" spans="1:8" ht="30" x14ac:dyDescent="0.25">
      <c r="A1683" s="243" t="s">
        <v>670</v>
      </c>
      <c r="B1683" s="229" t="s">
        <v>699</v>
      </c>
      <c r="C1683" s="161">
        <v>11</v>
      </c>
      <c r="D1683" s="183" t="s">
        <v>25</v>
      </c>
      <c r="E1683" s="184">
        <v>3133</v>
      </c>
      <c r="F1683" s="245" t="s">
        <v>258</v>
      </c>
      <c r="G1683" s="221"/>
      <c r="H1683" s="358">
        <v>1200</v>
      </c>
    </row>
    <row r="1684" spans="1:8" x14ac:dyDescent="0.25">
      <c r="A1684" s="243" t="s">
        <v>670</v>
      </c>
      <c r="B1684" s="285" t="s">
        <v>699</v>
      </c>
      <c r="C1684" s="286">
        <v>11</v>
      </c>
      <c r="D1684" s="287"/>
      <c r="E1684" s="317">
        <v>32</v>
      </c>
      <c r="F1684" s="288"/>
      <c r="G1684" s="289"/>
      <c r="H1684" s="290">
        <f t="shared" ref="H1684:H1685" si="623">H1685</f>
        <v>50000</v>
      </c>
    </row>
    <row r="1685" spans="1:8" x14ac:dyDescent="0.25">
      <c r="A1685" s="243" t="s">
        <v>670</v>
      </c>
      <c r="B1685" s="259" t="s">
        <v>699</v>
      </c>
      <c r="C1685" s="154">
        <v>11</v>
      </c>
      <c r="D1685" s="182"/>
      <c r="E1685" s="177">
        <v>329</v>
      </c>
      <c r="F1685" s="245"/>
      <c r="G1685" s="221"/>
      <c r="H1685" s="185">
        <f t="shared" si="623"/>
        <v>50000</v>
      </c>
    </row>
    <row r="1686" spans="1:8" ht="15" customHeight="1" x14ac:dyDescent="0.25">
      <c r="A1686" s="243" t="s">
        <v>670</v>
      </c>
      <c r="B1686" s="229" t="s">
        <v>699</v>
      </c>
      <c r="C1686" s="161">
        <v>11</v>
      </c>
      <c r="D1686" s="183" t="s">
        <v>25</v>
      </c>
      <c r="E1686" s="184">
        <v>3296</v>
      </c>
      <c r="F1686" s="245" t="s">
        <v>617</v>
      </c>
      <c r="G1686" s="221"/>
      <c r="H1686" s="234">
        <v>50000</v>
      </c>
    </row>
    <row r="1687" spans="1:8" x14ac:dyDescent="0.25">
      <c r="A1687" s="243" t="s">
        <v>670</v>
      </c>
      <c r="B1687" s="285" t="s">
        <v>699</v>
      </c>
      <c r="C1687" s="286">
        <v>11</v>
      </c>
      <c r="D1687" s="287"/>
      <c r="E1687" s="317">
        <v>34</v>
      </c>
      <c r="F1687" s="288"/>
      <c r="G1687" s="289"/>
      <c r="H1687" s="290">
        <f t="shared" ref="H1687" si="624">H1688</f>
        <v>31000</v>
      </c>
    </row>
    <row r="1688" spans="1:8" x14ac:dyDescent="0.25">
      <c r="A1688" s="243" t="s">
        <v>670</v>
      </c>
      <c r="B1688" s="259" t="s">
        <v>699</v>
      </c>
      <c r="C1688" s="154">
        <v>11</v>
      </c>
      <c r="D1688" s="182"/>
      <c r="E1688" s="177">
        <v>343</v>
      </c>
      <c r="F1688" s="244"/>
      <c r="G1688" s="221"/>
      <c r="H1688" s="185">
        <f t="shared" ref="H1688" si="625">H1689+H1690</f>
        <v>31000</v>
      </c>
    </row>
    <row r="1689" spans="1:8" ht="15" x14ac:dyDescent="0.25">
      <c r="A1689" s="360" t="s">
        <v>670</v>
      </c>
      <c r="B1689" s="229" t="s">
        <v>699</v>
      </c>
      <c r="C1689" s="161">
        <v>11</v>
      </c>
      <c r="D1689" s="183" t="s">
        <v>25</v>
      </c>
      <c r="E1689" s="184">
        <v>3431</v>
      </c>
      <c r="F1689" s="245" t="s">
        <v>153</v>
      </c>
      <c r="G1689" s="221"/>
      <c r="H1689" s="361">
        <v>0</v>
      </c>
    </row>
    <row r="1690" spans="1:8" x14ac:dyDescent="0.25">
      <c r="A1690" s="243" t="s">
        <v>670</v>
      </c>
      <c r="B1690" s="229" t="s">
        <v>699</v>
      </c>
      <c r="C1690" s="161">
        <v>11</v>
      </c>
      <c r="D1690" s="183" t="s">
        <v>25</v>
      </c>
      <c r="E1690" s="184">
        <v>3433</v>
      </c>
      <c r="F1690" s="245" t="s">
        <v>126</v>
      </c>
      <c r="G1690" s="221"/>
      <c r="H1690" s="234">
        <v>31000</v>
      </c>
    </row>
    <row r="1691" spans="1:8" x14ac:dyDescent="0.25">
      <c r="A1691" s="282" t="s">
        <v>697</v>
      </c>
      <c r="B1691" s="442" t="s">
        <v>711</v>
      </c>
      <c r="C1691" s="442"/>
      <c r="D1691" s="442"/>
      <c r="E1691" s="442"/>
      <c r="F1691" s="442"/>
      <c r="G1691" s="206"/>
      <c r="H1691" s="150">
        <f t="shared" ref="H1691" si="626">H1692</f>
        <v>89700000</v>
      </c>
    </row>
    <row r="1692" spans="1:8" ht="46.2" customHeight="1" x14ac:dyDescent="0.25">
      <c r="A1692" s="169" t="s">
        <v>697</v>
      </c>
      <c r="B1692" s="311" t="s">
        <v>705</v>
      </c>
      <c r="C1692" s="311"/>
      <c r="D1692" s="312"/>
      <c r="E1692" s="312"/>
      <c r="F1692" s="308" t="s">
        <v>85</v>
      </c>
      <c r="G1692" s="295" t="s">
        <v>657</v>
      </c>
      <c r="H1692" s="296">
        <f>H1693+H1696+H1706+H1736+H1742+H1745+H1750+H1753+H1763+H1766+H1769</f>
        <v>89700000</v>
      </c>
    </row>
    <row r="1693" spans="1:8" x14ac:dyDescent="0.25">
      <c r="A1693" s="169" t="s">
        <v>697</v>
      </c>
      <c r="B1693" s="285" t="s">
        <v>705</v>
      </c>
      <c r="C1693" s="286">
        <v>31</v>
      </c>
      <c r="D1693" s="286"/>
      <c r="E1693" s="317">
        <v>32</v>
      </c>
      <c r="F1693" s="288"/>
      <c r="G1693" s="289"/>
      <c r="H1693" s="290">
        <f t="shared" ref="H1693:H1694" si="627">H1694</f>
        <v>405000</v>
      </c>
    </row>
    <row r="1694" spans="1:8" x14ac:dyDescent="0.25">
      <c r="A1694" s="169" t="s">
        <v>697</v>
      </c>
      <c r="B1694" s="169" t="s">
        <v>705</v>
      </c>
      <c r="C1694" s="169">
        <v>31</v>
      </c>
      <c r="D1694" s="169"/>
      <c r="E1694" s="189">
        <v>321</v>
      </c>
      <c r="F1694" s="250"/>
      <c r="G1694" s="202"/>
      <c r="H1694" s="158">
        <f t="shared" si="627"/>
        <v>405000</v>
      </c>
    </row>
    <row r="1695" spans="1:8" x14ac:dyDescent="0.25">
      <c r="A1695" s="169" t="s">
        <v>697</v>
      </c>
      <c r="B1695" s="145" t="s">
        <v>705</v>
      </c>
      <c r="C1695" s="145">
        <v>31</v>
      </c>
      <c r="D1695" s="145" t="s">
        <v>731</v>
      </c>
      <c r="E1695" s="190">
        <v>3237</v>
      </c>
      <c r="F1695" s="248" t="s">
        <v>36</v>
      </c>
      <c r="G1695" s="191"/>
      <c r="H1695" s="234">
        <v>405000</v>
      </c>
    </row>
    <row r="1696" spans="1:8" x14ac:dyDescent="0.25">
      <c r="A1696" s="169" t="s">
        <v>697</v>
      </c>
      <c r="B1696" s="285" t="s">
        <v>705</v>
      </c>
      <c r="C1696" s="286">
        <v>43</v>
      </c>
      <c r="D1696" s="287"/>
      <c r="E1696" s="317">
        <v>31</v>
      </c>
      <c r="F1696" s="288"/>
      <c r="G1696" s="289"/>
      <c r="H1696" s="290">
        <f t="shared" ref="H1696" si="628">H1697+H1701+H1703</f>
        <v>46786900</v>
      </c>
    </row>
    <row r="1697" spans="1:8" x14ac:dyDescent="0.25">
      <c r="A1697" s="169" t="s">
        <v>697</v>
      </c>
      <c r="B1697" s="169" t="s">
        <v>705</v>
      </c>
      <c r="C1697" s="169">
        <v>43</v>
      </c>
      <c r="D1697" s="169"/>
      <c r="E1697" s="189">
        <v>311</v>
      </c>
      <c r="F1697" s="250"/>
      <c r="G1697" s="202"/>
      <c r="H1697" s="158">
        <f t="shared" ref="H1697" si="629">SUM(H1698:H1700)</f>
        <v>36258000</v>
      </c>
    </row>
    <row r="1698" spans="1:8" x14ac:dyDescent="0.25">
      <c r="A1698" s="169" t="s">
        <v>697</v>
      </c>
      <c r="B1698" s="145" t="s">
        <v>705</v>
      </c>
      <c r="C1698" s="145">
        <v>43</v>
      </c>
      <c r="D1698" s="145" t="s">
        <v>731</v>
      </c>
      <c r="E1698" s="190">
        <v>3111</v>
      </c>
      <c r="F1698" s="248" t="s">
        <v>19</v>
      </c>
      <c r="G1698" s="191"/>
      <c r="H1698" s="234">
        <v>35400000</v>
      </c>
    </row>
    <row r="1699" spans="1:8" x14ac:dyDescent="0.25">
      <c r="A1699" s="169" t="s">
        <v>697</v>
      </c>
      <c r="B1699" s="145" t="s">
        <v>705</v>
      </c>
      <c r="C1699" s="145">
        <v>43</v>
      </c>
      <c r="D1699" s="145" t="s">
        <v>731</v>
      </c>
      <c r="E1699" s="190">
        <v>3112</v>
      </c>
      <c r="F1699" s="248" t="s">
        <v>649</v>
      </c>
      <c r="G1699" s="191"/>
      <c r="H1699" s="234">
        <v>848000</v>
      </c>
    </row>
    <row r="1700" spans="1:8" x14ac:dyDescent="0.25">
      <c r="A1700" s="169" t="s">
        <v>697</v>
      </c>
      <c r="B1700" s="145" t="s">
        <v>705</v>
      </c>
      <c r="C1700" s="145">
        <v>43</v>
      </c>
      <c r="D1700" s="145" t="s">
        <v>731</v>
      </c>
      <c r="E1700" s="190">
        <v>3113</v>
      </c>
      <c r="F1700" s="248" t="s">
        <v>20</v>
      </c>
      <c r="G1700" s="191"/>
      <c r="H1700" s="234">
        <v>10000</v>
      </c>
    </row>
    <row r="1701" spans="1:8" x14ac:dyDescent="0.25">
      <c r="A1701" s="169" t="s">
        <v>697</v>
      </c>
      <c r="B1701" s="169" t="s">
        <v>705</v>
      </c>
      <c r="C1701" s="169">
        <v>43</v>
      </c>
      <c r="D1701" s="169"/>
      <c r="E1701" s="189">
        <v>312</v>
      </c>
      <c r="F1701" s="250"/>
      <c r="G1701" s="202"/>
      <c r="H1701" s="158">
        <f t="shared" ref="H1701" si="630">H1702</f>
        <v>4290900</v>
      </c>
    </row>
    <row r="1702" spans="1:8" x14ac:dyDescent="0.25">
      <c r="A1702" s="169" t="s">
        <v>697</v>
      </c>
      <c r="B1702" s="145" t="s">
        <v>705</v>
      </c>
      <c r="C1702" s="145">
        <v>43</v>
      </c>
      <c r="D1702" s="145" t="s">
        <v>731</v>
      </c>
      <c r="E1702" s="190">
        <v>3121</v>
      </c>
      <c r="F1702" s="248" t="s">
        <v>138</v>
      </c>
      <c r="G1702" s="191"/>
      <c r="H1702" s="234">
        <v>4290900</v>
      </c>
    </row>
    <row r="1703" spans="1:8" x14ac:dyDescent="0.25">
      <c r="A1703" s="169" t="s">
        <v>697</v>
      </c>
      <c r="B1703" s="169" t="s">
        <v>705</v>
      </c>
      <c r="C1703" s="169">
        <v>43</v>
      </c>
      <c r="D1703" s="169"/>
      <c r="E1703" s="189">
        <v>313</v>
      </c>
      <c r="F1703" s="250"/>
      <c r="G1703" s="202"/>
      <c r="H1703" s="158">
        <f t="shared" ref="H1703" si="631">SUM(H1704:H1705)</f>
        <v>6238000</v>
      </c>
    </row>
    <row r="1704" spans="1:8" ht="30.6" customHeight="1" x14ac:dyDescent="0.25">
      <c r="A1704" s="169" t="s">
        <v>697</v>
      </c>
      <c r="B1704" s="145" t="s">
        <v>705</v>
      </c>
      <c r="C1704" s="145">
        <v>43</v>
      </c>
      <c r="D1704" s="145" t="s">
        <v>731</v>
      </c>
      <c r="E1704" s="190">
        <v>3132</v>
      </c>
      <c r="F1704" s="248" t="s">
        <v>650</v>
      </c>
      <c r="G1704" s="191"/>
      <c r="H1704" s="234">
        <v>5621000</v>
      </c>
    </row>
    <row r="1705" spans="1:8" ht="30" x14ac:dyDescent="0.25">
      <c r="A1705" s="169" t="s">
        <v>697</v>
      </c>
      <c r="B1705" s="145" t="s">
        <v>705</v>
      </c>
      <c r="C1705" s="145">
        <v>43</v>
      </c>
      <c r="D1705" s="145" t="s">
        <v>731</v>
      </c>
      <c r="E1705" s="190">
        <v>3133</v>
      </c>
      <c r="F1705" s="248" t="s">
        <v>651</v>
      </c>
      <c r="G1705" s="191"/>
      <c r="H1705" s="234">
        <v>617000</v>
      </c>
    </row>
    <row r="1706" spans="1:8" x14ac:dyDescent="0.25">
      <c r="A1706" s="169" t="s">
        <v>697</v>
      </c>
      <c r="B1706" s="285" t="s">
        <v>705</v>
      </c>
      <c r="C1706" s="286">
        <v>43</v>
      </c>
      <c r="D1706" s="286"/>
      <c r="E1706" s="317">
        <v>32</v>
      </c>
      <c r="F1706" s="288"/>
      <c r="G1706" s="289"/>
      <c r="H1706" s="290">
        <f t="shared" ref="H1706" si="632">H1707+H1712+H1716+H1726+H1728</f>
        <v>35110500</v>
      </c>
    </row>
    <row r="1707" spans="1:8" x14ac:dyDescent="0.25">
      <c r="A1707" s="169" t="s">
        <v>697</v>
      </c>
      <c r="B1707" s="169" t="s">
        <v>705</v>
      </c>
      <c r="C1707" s="169">
        <v>43</v>
      </c>
      <c r="D1707" s="169"/>
      <c r="E1707" s="189">
        <v>321</v>
      </c>
      <c r="F1707" s="250"/>
      <c r="G1707" s="202"/>
      <c r="H1707" s="158">
        <f t="shared" ref="H1707" si="633">SUM(H1708:H1711)</f>
        <v>4143600</v>
      </c>
    </row>
    <row r="1708" spans="1:8" x14ac:dyDescent="0.25">
      <c r="A1708" s="169" t="s">
        <v>697</v>
      </c>
      <c r="B1708" s="145" t="s">
        <v>705</v>
      </c>
      <c r="C1708" s="145">
        <v>43</v>
      </c>
      <c r="D1708" s="145" t="s">
        <v>731</v>
      </c>
      <c r="E1708" s="190">
        <v>3211</v>
      </c>
      <c r="F1708" s="248" t="s">
        <v>110</v>
      </c>
      <c r="G1708" s="191"/>
      <c r="H1708" s="234">
        <v>2170600</v>
      </c>
    </row>
    <row r="1709" spans="1:8" ht="30" x14ac:dyDescent="0.25">
      <c r="A1709" s="169" t="s">
        <v>697</v>
      </c>
      <c r="B1709" s="145" t="s">
        <v>705</v>
      </c>
      <c r="C1709" s="145">
        <v>43</v>
      </c>
      <c r="D1709" s="145" t="s">
        <v>731</v>
      </c>
      <c r="E1709" s="190">
        <v>3212</v>
      </c>
      <c r="F1709" s="248" t="s">
        <v>111</v>
      </c>
      <c r="G1709" s="191"/>
      <c r="H1709" s="234">
        <v>977200</v>
      </c>
    </row>
    <row r="1710" spans="1:8" x14ac:dyDescent="0.25">
      <c r="A1710" s="169" t="s">
        <v>697</v>
      </c>
      <c r="B1710" s="145" t="s">
        <v>705</v>
      </c>
      <c r="C1710" s="145">
        <v>43</v>
      </c>
      <c r="D1710" s="145" t="s">
        <v>731</v>
      </c>
      <c r="E1710" s="190">
        <v>3213</v>
      </c>
      <c r="F1710" s="248" t="s">
        <v>112</v>
      </c>
      <c r="G1710" s="191"/>
      <c r="H1710" s="234">
        <v>993800</v>
      </c>
    </row>
    <row r="1711" spans="1:8" x14ac:dyDescent="0.25">
      <c r="A1711" s="169" t="s">
        <v>697</v>
      </c>
      <c r="B1711" s="145" t="s">
        <v>705</v>
      </c>
      <c r="C1711" s="145">
        <v>43</v>
      </c>
      <c r="D1711" s="145" t="s">
        <v>731</v>
      </c>
      <c r="E1711" s="190">
        <v>3214</v>
      </c>
      <c r="F1711" s="248" t="s">
        <v>234</v>
      </c>
      <c r="G1711" s="191"/>
      <c r="H1711" s="234">
        <v>2000</v>
      </c>
    </row>
    <row r="1712" spans="1:8" x14ac:dyDescent="0.25">
      <c r="A1712" s="169" t="s">
        <v>697</v>
      </c>
      <c r="B1712" s="169" t="s">
        <v>705</v>
      </c>
      <c r="C1712" s="169">
        <v>43</v>
      </c>
      <c r="D1712" s="169"/>
      <c r="E1712" s="189">
        <v>322</v>
      </c>
      <c r="F1712" s="250"/>
      <c r="G1712" s="202"/>
      <c r="H1712" s="158">
        <f t="shared" ref="H1712" si="634">SUM(H1713:H1715)</f>
        <v>2682300</v>
      </c>
    </row>
    <row r="1713" spans="1:8" x14ac:dyDescent="0.25">
      <c r="A1713" s="169" t="s">
        <v>697</v>
      </c>
      <c r="B1713" s="145" t="s">
        <v>705</v>
      </c>
      <c r="C1713" s="145">
        <v>43</v>
      </c>
      <c r="D1713" s="145" t="s">
        <v>731</v>
      </c>
      <c r="E1713" s="190">
        <v>3221</v>
      </c>
      <c r="F1713" s="248" t="s">
        <v>146</v>
      </c>
      <c r="G1713" s="191"/>
      <c r="H1713" s="234">
        <v>762800</v>
      </c>
    </row>
    <row r="1714" spans="1:8" x14ac:dyDescent="0.25">
      <c r="A1714" s="169" t="s">
        <v>697</v>
      </c>
      <c r="B1714" s="145" t="s">
        <v>705</v>
      </c>
      <c r="C1714" s="145">
        <v>43</v>
      </c>
      <c r="D1714" s="145" t="s">
        <v>731</v>
      </c>
      <c r="E1714" s="190">
        <v>3223</v>
      </c>
      <c r="F1714" s="248" t="s">
        <v>115</v>
      </c>
      <c r="G1714" s="191"/>
      <c r="H1714" s="234">
        <v>1833800</v>
      </c>
    </row>
    <row r="1715" spans="1:8" x14ac:dyDescent="0.25">
      <c r="A1715" s="169" t="s">
        <v>697</v>
      </c>
      <c r="B1715" s="145" t="s">
        <v>705</v>
      </c>
      <c r="C1715" s="145">
        <v>43</v>
      </c>
      <c r="D1715" s="145" t="s">
        <v>731</v>
      </c>
      <c r="E1715" s="190">
        <v>3225</v>
      </c>
      <c r="F1715" s="248" t="s">
        <v>151</v>
      </c>
      <c r="G1715" s="191"/>
      <c r="H1715" s="234">
        <v>85700</v>
      </c>
    </row>
    <row r="1716" spans="1:8" x14ac:dyDescent="0.25">
      <c r="A1716" s="169" t="s">
        <v>697</v>
      </c>
      <c r="B1716" s="169" t="s">
        <v>705</v>
      </c>
      <c r="C1716" s="169">
        <v>43</v>
      </c>
      <c r="D1716" s="169"/>
      <c r="E1716" s="189">
        <v>323</v>
      </c>
      <c r="F1716" s="250"/>
      <c r="G1716" s="202"/>
      <c r="H1716" s="158">
        <f t="shared" ref="H1716" si="635">SUM(H1717:H1725)</f>
        <v>26132100</v>
      </c>
    </row>
    <row r="1717" spans="1:8" x14ac:dyDescent="0.25">
      <c r="A1717" s="169" t="s">
        <v>697</v>
      </c>
      <c r="B1717" s="145" t="s">
        <v>705</v>
      </c>
      <c r="C1717" s="145">
        <v>43</v>
      </c>
      <c r="D1717" s="145" t="s">
        <v>731</v>
      </c>
      <c r="E1717" s="190">
        <v>3231</v>
      </c>
      <c r="F1717" s="248" t="s">
        <v>117</v>
      </c>
      <c r="G1717" s="191"/>
      <c r="H1717" s="234">
        <v>1339400</v>
      </c>
    </row>
    <row r="1718" spans="1:8" x14ac:dyDescent="0.25">
      <c r="A1718" s="169" t="s">
        <v>697</v>
      </c>
      <c r="B1718" s="145" t="s">
        <v>705</v>
      </c>
      <c r="C1718" s="145">
        <v>43</v>
      </c>
      <c r="D1718" s="145" t="s">
        <v>731</v>
      </c>
      <c r="E1718" s="190">
        <v>3232</v>
      </c>
      <c r="F1718" s="248" t="s">
        <v>118</v>
      </c>
      <c r="G1718" s="191"/>
      <c r="H1718" s="234">
        <v>2075800</v>
      </c>
    </row>
    <row r="1719" spans="1:8" x14ac:dyDescent="0.25">
      <c r="A1719" s="169" t="s">
        <v>697</v>
      </c>
      <c r="B1719" s="145" t="s">
        <v>705</v>
      </c>
      <c r="C1719" s="145">
        <v>43</v>
      </c>
      <c r="D1719" s="145" t="s">
        <v>731</v>
      </c>
      <c r="E1719" s="190">
        <v>3233</v>
      </c>
      <c r="F1719" s="248" t="s">
        <v>119</v>
      </c>
      <c r="G1719" s="191"/>
      <c r="H1719" s="234">
        <v>1000000</v>
      </c>
    </row>
    <row r="1720" spans="1:8" x14ac:dyDescent="0.25">
      <c r="A1720" s="169" t="s">
        <v>697</v>
      </c>
      <c r="B1720" s="145" t="s">
        <v>705</v>
      </c>
      <c r="C1720" s="145">
        <v>43</v>
      </c>
      <c r="D1720" s="145" t="s">
        <v>731</v>
      </c>
      <c r="E1720" s="190">
        <v>3234</v>
      </c>
      <c r="F1720" s="248" t="s">
        <v>120</v>
      </c>
      <c r="G1720" s="191"/>
      <c r="H1720" s="234">
        <v>320000</v>
      </c>
    </row>
    <row r="1721" spans="1:8" x14ac:dyDescent="0.25">
      <c r="A1721" s="169" t="s">
        <v>697</v>
      </c>
      <c r="B1721" s="145" t="s">
        <v>705</v>
      </c>
      <c r="C1721" s="145">
        <v>43</v>
      </c>
      <c r="D1721" s="145" t="s">
        <v>731</v>
      </c>
      <c r="E1721" s="190">
        <v>3235</v>
      </c>
      <c r="F1721" s="248" t="s">
        <v>42</v>
      </c>
      <c r="G1721" s="191"/>
      <c r="H1721" s="234">
        <v>12036900</v>
      </c>
    </row>
    <row r="1722" spans="1:8" x14ac:dyDescent="0.25">
      <c r="A1722" s="169" t="s">
        <v>697</v>
      </c>
      <c r="B1722" s="145" t="s">
        <v>705</v>
      </c>
      <c r="C1722" s="145">
        <v>43</v>
      </c>
      <c r="D1722" s="145" t="s">
        <v>731</v>
      </c>
      <c r="E1722" s="190">
        <v>3236</v>
      </c>
      <c r="F1722" s="248" t="s">
        <v>121</v>
      </c>
      <c r="G1722" s="191"/>
      <c r="H1722" s="234">
        <v>365000</v>
      </c>
    </row>
    <row r="1723" spans="1:8" x14ac:dyDescent="0.25">
      <c r="A1723" s="169" t="s">
        <v>697</v>
      </c>
      <c r="B1723" s="145" t="s">
        <v>705</v>
      </c>
      <c r="C1723" s="145">
        <v>43</v>
      </c>
      <c r="D1723" s="145" t="s">
        <v>731</v>
      </c>
      <c r="E1723" s="190">
        <v>3237</v>
      </c>
      <c r="F1723" s="248" t="s">
        <v>36</v>
      </c>
      <c r="G1723" s="191"/>
      <c r="H1723" s="234">
        <v>1445000</v>
      </c>
    </row>
    <row r="1724" spans="1:8" x14ac:dyDescent="0.25">
      <c r="A1724" s="169" t="s">
        <v>697</v>
      </c>
      <c r="B1724" s="145" t="s">
        <v>705</v>
      </c>
      <c r="C1724" s="145">
        <v>43</v>
      </c>
      <c r="D1724" s="145" t="s">
        <v>731</v>
      </c>
      <c r="E1724" s="190">
        <v>3238</v>
      </c>
      <c r="F1724" s="248" t="s">
        <v>122</v>
      </c>
      <c r="G1724" s="191"/>
      <c r="H1724" s="234">
        <v>4500000</v>
      </c>
    </row>
    <row r="1725" spans="1:8" x14ac:dyDescent="0.25">
      <c r="A1725" s="169" t="s">
        <v>697</v>
      </c>
      <c r="B1725" s="145" t="s">
        <v>705</v>
      </c>
      <c r="C1725" s="145">
        <v>43</v>
      </c>
      <c r="D1725" s="145" t="s">
        <v>731</v>
      </c>
      <c r="E1725" s="190">
        <v>3239</v>
      </c>
      <c r="F1725" s="248" t="s">
        <v>41</v>
      </c>
      <c r="G1725" s="191"/>
      <c r="H1725" s="234">
        <v>3050000</v>
      </c>
    </row>
    <row r="1726" spans="1:8" x14ac:dyDescent="0.25">
      <c r="A1726" s="169" t="s">
        <v>697</v>
      </c>
      <c r="B1726" s="169" t="s">
        <v>705</v>
      </c>
      <c r="C1726" s="169">
        <v>43</v>
      </c>
      <c r="D1726" s="169"/>
      <c r="E1726" s="189">
        <v>324</v>
      </c>
      <c r="F1726" s="250"/>
      <c r="G1726" s="202"/>
      <c r="H1726" s="158">
        <f t="shared" ref="H1726" si="636">H1727</f>
        <v>47500</v>
      </c>
    </row>
    <row r="1727" spans="1:8" ht="30" x14ac:dyDescent="0.25">
      <c r="A1727" s="169" t="s">
        <v>697</v>
      </c>
      <c r="B1727" s="145" t="s">
        <v>705</v>
      </c>
      <c r="C1727" s="145">
        <v>43</v>
      </c>
      <c r="D1727" s="145" t="s">
        <v>731</v>
      </c>
      <c r="E1727" s="190">
        <v>3241</v>
      </c>
      <c r="F1727" s="248" t="s">
        <v>236</v>
      </c>
      <c r="G1727" s="191"/>
      <c r="H1727" s="234">
        <v>47500</v>
      </c>
    </row>
    <row r="1728" spans="1:8" x14ac:dyDescent="0.25">
      <c r="A1728" s="169" t="s">
        <v>697</v>
      </c>
      <c r="B1728" s="169" t="s">
        <v>705</v>
      </c>
      <c r="C1728" s="169">
        <v>43</v>
      </c>
      <c r="D1728" s="169"/>
      <c r="E1728" s="189">
        <v>329</v>
      </c>
      <c r="F1728" s="250"/>
      <c r="G1728" s="202"/>
      <c r="H1728" s="158">
        <f t="shared" ref="H1728" si="637">SUM(H1729:H1735)</f>
        <v>2105000</v>
      </c>
    </row>
    <row r="1729" spans="1:8" ht="30" x14ac:dyDescent="0.25">
      <c r="A1729" s="169" t="s">
        <v>697</v>
      </c>
      <c r="B1729" s="145" t="s">
        <v>705</v>
      </c>
      <c r="C1729" s="145">
        <v>43</v>
      </c>
      <c r="D1729" s="145" t="s">
        <v>731</v>
      </c>
      <c r="E1729" s="190">
        <v>3291</v>
      </c>
      <c r="F1729" s="248" t="s">
        <v>109</v>
      </c>
      <c r="G1729" s="191"/>
      <c r="H1729" s="234">
        <v>61500</v>
      </c>
    </row>
    <row r="1730" spans="1:8" x14ac:dyDescent="0.25">
      <c r="A1730" s="169" t="s">
        <v>697</v>
      </c>
      <c r="B1730" s="145" t="s">
        <v>705</v>
      </c>
      <c r="C1730" s="145">
        <v>43</v>
      </c>
      <c r="D1730" s="145" t="s">
        <v>731</v>
      </c>
      <c r="E1730" s="190">
        <v>3292</v>
      </c>
      <c r="F1730" s="248" t="s">
        <v>123</v>
      </c>
      <c r="G1730" s="191"/>
      <c r="H1730" s="234">
        <v>950000</v>
      </c>
    </row>
    <row r="1731" spans="1:8" x14ac:dyDescent="0.25">
      <c r="A1731" s="169" t="s">
        <v>697</v>
      </c>
      <c r="B1731" s="145" t="s">
        <v>705</v>
      </c>
      <c r="C1731" s="145">
        <v>43</v>
      </c>
      <c r="D1731" s="145" t="s">
        <v>731</v>
      </c>
      <c r="E1731" s="190">
        <v>3293</v>
      </c>
      <c r="F1731" s="248" t="s">
        <v>124</v>
      </c>
      <c r="G1731" s="191"/>
      <c r="H1731" s="234">
        <v>479800</v>
      </c>
    </row>
    <row r="1732" spans="1:8" x14ac:dyDescent="0.25">
      <c r="A1732" s="169" t="s">
        <v>697</v>
      </c>
      <c r="B1732" s="145" t="s">
        <v>705</v>
      </c>
      <c r="C1732" s="145">
        <v>43</v>
      </c>
      <c r="D1732" s="145" t="s">
        <v>731</v>
      </c>
      <c r="E1732" s="190">
        <v>3294</v>
      </c>
      <c r="F1732" s="248" t="s">
        <v>616</v>
      </c>
      <c r="G1732" s="191"/>
      <c r="H1732" s="234">
        <v>143700</v>
      </c>
    </row>
    <row r="1733" spans="1:8" x14ac:dyDescent="0.25">
      <c r="A1733" s="169" t="s">
        <v>697</v>
      </c>
      <c r="B1733" s="145" t="s">
        <v>705</v>
      </c>
      <c r="C1733" s="145">
        <v>43</v>
      </c>
      <c r="D1733" s="145" t="s">
        <v>731</v>
      </c>
      <c r="E1733" s="190">
        <v>3295</v>
      </c>
      <c r="F1733" s="245" t="s">
        <v>237</v>
      </c>
      <c r="G1733" s="164"/>
      <c r="H1733" s="234">
        <v>170000</v>
      </c>
    </row>
    <row r="1734" spans="1:8" x14ac:dyDescent="0.25">
      <c r="A1734" s="169" t="s">
        <v>697</v>
      </c>
      <c r="B1734" s="145" t="s">
        <v>705</v>
      </c>
      <c r="C1734" s="145">
        <v>43</v>
      </c>
      <c r="D1734" s="145" t="s">
        <v>731</v>
      </c>
      <c r="E1734" s="190">
        <v>3296</v>
      </c>
      <c r="F1734" s="248" t="s">
        <v>617</v>
      </c>
      <c r="G1734" s="191"/>
      <c r="H1734" s="234">
        <v>50000</v>
      </c>
    </row>
    <row r="1735" spans="1:8" x14ac:dyDescent="0.25">
      <c r="A1735" s="169" t="s">
        <v>697</v>
      </c>
      <c r="B1735" s="145" t="s">
        <v>705</v>
      </c>
      <c r="C1735" s="145">
        <v>43</v>
      </c>
      <c r="D1735" s="145" t="s">
        <v>731</v>
      </c>
      <c r="E1735" s="190">
        <v>3299</v>
      </c>
      <c r="F1735" s="248" t="s">
        <v>125</v>
      </c>
      <c r="G1735" s="191"/>
      <c r="H1735" s="234">
        <v>250000</v>
      </c>
    </row>
    <row r="1736" spans="1:8" x14ac:dyDescent="0.25">
      <c r="A1736" s="169" t="s">
        <v>697</v>
      </c>
      <c r="B1736" s="285" t="s">
        <v>705</v>
      </c>
      <c r="C1736" s="286">
        <v>43</v>
      </c>
      <c r="D1736" s="286"/>
      <c r="E1736" s="317">
        <v>34</v>
      </c>
      <c r="F1736" s="288"/>
      <c r="G1736" s="289"/>
      <c r="H1736" s="290">
        <f t="shared" ref="H1736" si="638">H1737</f>
        <v>167600</v>
      </c>
    </row>
    <row r="1737" spans="1:8" x14ac:dyDescent="0.25">
      <c r="A1737" s="169" t="s">
        <v>697</v>
      </c>
      <c r="B1737" s="169" t="s">
        <v>705</v>
      </c>
      <c r="C1737" s="169">
        <v>43</v>
      </c>
      <c r="D1737" s="169"/>
      <c r="E1737" s="189">
        <v>343</v>
      </c>
      <c r="F1737" s="250"/>
      <c r="G1737" s="202"/>
      <c r="H1737" s="158">
        <f t="shared" ref="H1737" si="639">SUM(H1738:H1741)</f>
        <v>167600</v>
      </c>
    </row>
    <row r="1738" spans="1:8" x14ac:dyDescent="0.25">
      <c r="A1738" s="169" t="s">
        <v>697</v>
      </c>
      <c r="B1738" s="145" t="s">
        <v>705</v>
      </c>
      <c r="C1738" s="145">
        <v>43</v>
      </c>
      <c r="D1738" s="145" t="s">
        <v>731</v>
      </c>
      <c r="E1738" s="190">
        <v>3431</v>
      </c>
      <c r="F1738" s="248" t="s">
        <v>153</v>
      </c>
      <c r="G1738" s="191"/>
      <c r="H1738" s="234">
        <v>85000</v>
      </c>
    </row>
    <row r="1739" spans="1:8" ht="30" x14ac:dyDescent="0.25">
      <c r="A1739" s="169" t="s">
        <v>697</v>
      </c>
      <c r="B1739" s="145" t="s">
        <v>705</v>
      </c>
      <c r="C1739" s="145">
        <v>43</v>
      </c>
      <c r="D1739" s="145" t="s">
        <v>731</v>
      </c>
      <c r="E1739" s="190">
        <v>3432</v>
      </c>
      <c r="F1739" s="248" t="s">
        <v>652</v>
      </c>
      <c r="G1739" s="191"/>
      <c r="H1739" s="234">
        <v>62600</v>
      </c>
    </row>
    <row r="1740" spans="1:8" x14ac:dyDescent="0.25">
      <c r="A1740" s="169" t="s">
        <v>697</v>
      </c>
      <c r="B1740" s="145" t="s">
        <v>705</v>
      </c>
      <c r="C1740" s="145">
        <v>43</v>
      </c>
      <c r="D1740" s="145" t="s">
        <v>731</v>
      </c>
      <c r="E1740" s="190">
        <v>3433</v>
      </c>
      <c r="F1740" s="248" t="s">
        <v>126</v>
      </c>
      <c r="G1740" s="191"/>
      <c r="H1740" s="234">
        <v>5000</v>
      </c>
    </row>
    <row r="1741" spans="1:8" x14ac:dyDescent="0.25">
      <c r="A1741" s="169" t="s">
        <v>697</v>
      </c>
      <c r="B1741" s="145" t="s">
        <v>705</v>
      </c>
      <c r="C1741" s="145">
        <v>43</v>
      </c>
      <c r="D1741" s="145" t="s">
        <v>731</v>
      </c>
      <c r="E1741" s="190">
        <v>3434</v>
      </c>
      <c r="F1741" s="248" t="s">
        <v>127</v>
      </c>
      <c r="G1741" s="191"/>
      <c r="H1741" s="234">
        <v>15000</v>
      </c>
    </row>
    <row r="1742" spans="1:8" x14ac:dyDescent="0.25">
      <c r="A1742" s="169" t="s">
        <v>697</v>
      </c>
      <c r="B1742" s="285" t="s">
        <v>705</v>
      </c>
      <c r="C1742" s="286">
        <v>43</v>
      </c>
      <c r="D1742" s="286"/>
      <c r="E1742" s="317">
        <v>37</v>
      </c>
      <c r="F1742" s="288"/>
      <c r="G1742" s="289"/>
      <c r="H1742" s="290">
        <f t="shared" ref="H1742:H1743" si="640">H1743</f>
        <v>35000</v>
      </c>
    </row>
    <row r="1743" spans="1:8" x14ac:dyDescent="0.25">
      <c r="A1743" s="169" t="s">
        <v>697</v>
      </c>
      <c r="B1743" s="169" t="s">
        <v>705</v>
      </c>
      <c r="C1743" s="169">
        <v>43</v>
      </c>
      <c r="D1743" s="169"/>
      <c r="E1743" s="189">
        <v>372</v>
      </c>
      <c r="F1743" s="250"/>
      <c r="G1743" s="202"/>
      <c r="H1743" s="158">
        <f t="shared" si="640"/>
        <v>35000</v>
      </c>
    </row>
    <row r="1744" spans="1:8" x14ac:dyDescent="0.25">
      <c r="A1744" s="169" t="s">
        <v>697</v>
      </c>
      <c r="B1744" s="145" t="s">
        <v>705</v>
      </c>
      <c r="C1744" s="145">
        <v>43</v>
      </c>
      <c r="D1744" s="145" t="s">
        <v>731</v>
      </c>
      <c r="E1744" s="190">
        <v>3721</v>
      </c>
      <c r="F1744" s="248" t="s">
        <v>149</v>
      </c>
      <c r="G1744" s="191"/>
      <c r="H1744" s="234">
        <v>35000</v>
      </c>
    </row>
    <row r="1745" spans="1:8" x14ac:dyDescent="0.25">
      <c r="A1745" s="169" t="s">
        <v>697</v>
      </c>
      <c r="B1745" s="285" t="s">
        <v>705</v>
      </c>
      <c r="C1745" s="286">
        <v>43</v>
      </c>
      <c r="D1745" s="286"/>
      <c r="E1745" s="317">
        <v>38</v>
      </c>
      <c r="F1745" s="288"/>
      <c r="G1745" s="289"/>
      <c r="H1745" s="290">
        <f t="shared" ref="H1745" si="641">H1746</f>
        <v>90000</v>
      </c>
    </row>
    <row r="1746" spans="1:8" x14ac:dyDescent="0.25">
      <c r="A1746" s="169" t="s">
        <v>697</v>
      </c>
      <c r="B1746" s="169" t="s">
        <v>705</v>
      </c>
      <c r="C1746" s="169">
        <v>43</v>
      </c>
      <c r="D1746" s="169"/>
      <c r="E1746" s="189">
        <v>383</v>
      </c>
      <c r="F1746" s="250"/>
      <c r="G1746" s="202"/>
      <c r="H1746" s="158">
        <f>SUM(H1747:H1749)</f>
        <v>90000</v>
      </c>
    </row>
    <row r="1747" spans="1:8" x14ac:dyDescent="0.25">
      <c r="A1747" s="169" t="s">
        <v>697</v>
      </c>
      <c r="B1747" s="145" t="s">
        <v>705</v>
      </c>
      <c r="C1747" s="145">
        <v>43</v>
      </c>
      <c r="D1747" s="145" t="s">
        <v>731</v>
      </c>
      <c r="E1747" s="190">
        <v>3831</v>
      </c>
      <c r="F1747" s="248" t="s">
        <v>653</v>
      </c>
      <c r="G1747" s="191"/>
      <c r="H1747" s="234">
        <v>50000</v>
      </c>
    </row>
    <row r="1748" spans="1:8" x14ac:dyDescent="0.25">
      <c r="A1748" s="169" t="s">
        <v>697</v>
      </c>
      <c r="B1748" s="145" t="s">
        <v>705</v>
      </c>
      <c r="C1748" s="145">
        <v>43</v>
      </c>
      <c r="D1748" s="145" t="s">
        <v>731</v>
      </c>
      <c r="E1748" s="190">
        <v>3833</v>
      </c>
      <c r="F1748" s="248" t="s">
        <v>626</v>
      </c>
      <c r="G1748" s="191"/>
      <c r="H1748" s="234">
        <v>10000</v>
      </c>
    </row>
    <row r="1749" spans="1:8" x14ac:dyDescent="0.25">
      <c r="A1749" s="169" t="s">
        <v>697</v>
      </c>
      <c r="B1749" s="145" t="s">
        <v>705</v>
      </c>
      <c r="C1749" s="145">
        <v>43</v>
      </c>
      <c r="D1749" s="145" t="s">
        <v>731</v>
      </c>
      <c r="E1749" s="190">
        <v>3834</v>
      </c>
      <c r="F1749" s="248" t="s">
        <v>654</v>
      </c>
      <c r="G1749" s="191"/>
      <c r="H1749" s="234">
        <v>30000</v>
      </c>
    </row>
    <row r="1750" spans="1:8" x14ac:dyDescent="0.25">
      <c r="A1750" s="169" t="s">
        <v>697</v>
      </c>
      <c r="B1750" s="285" t="s">
        <v>705</v>
      </c>
      <c r="C1750" s="286">
        <v>43</v>
      </c>
      <c r="D1750" s="286"/>
      <c r="E1750" s="317">
        <v>41</v>
      </c>
      <c r="F1750" s="288"/>
      <c r="G1750" s="289"/>
      <c r="H1750" s="290">
        <f t="shared" ref="H1750" si="642">H1751</f>
        <v>1006250</v>
      </c>
    </row>
    <row r="1751" spans="1:8" x14ac:dyDescent="0.25">
      <c r="A1751" s="169" t="s">
        <v>697</v>
      </c>
      <c r="B1751" s="169" t="s">
        <v>705</v>
      </c>
      <c r="C1751" s="169">
        <v>43</v>
      </c>
      <c r="D1751" s="169"/>
      <c r="E1751" s="189">
        <v>412</v>
      </c>
      <c r="F1751" s="250"/>
      <c r="G1751" s="202"/>
      <c r="H1751" s="158">
        <f>H1752</f>
        <v>1006250</v>
      </c>
    </row>
    <row r="1752" spans="1:8" x14ac:dyDescent="0.25">
      <c r="A1752" s="169" t="s">
        <v>697</v>
      </c>
      <c r="B1752" s="145" t="s">
        <v>705</v>
      </c>
      <c r="C1752" s="145">
        <v>43</v>
      </c>
      <c r="D1752" s="145" t="s">
        <v>731</v>
      </c>
      <c r="E1752" s="190">
        <v>4124</v>
      </c>
      <c r="F1752" s="248" t="s">
        <v>733</v>
      </c>
      <c r="G1752" s="202"/>
      <c r="H1752" s="233">
        <v>1006250</v>
      </c>
    </row>
    <row r="1753" spans="1:8" x14ac:dyDescent="0.25">
      <c r="A1753" s="169" t="s">
        <v>697</v>
      </c>
      <c r="B1753" s="285" t="s">
        <v>705</v>
      </c>
      <c r="C1753" s="286">
        <v>43</v>
      </c>
      <c r="D1753" s="286"/>
      <c r="E1753" s="317">
        <v>42</v>
      </c>
      <c r="F1753" s="288"/>
      <c r="G1753" s="289"/>
      <c r="H1753" s="290">
        <f>H1754+H1756+H1761</f>
        <v>4561250</v>
      </c>
    </row>
    <row r="1754" spans="1:8" x14ac:dyDescent="0.25">
      <c r="A1754" s="169" t="s">
        <v>697</v>
      </c>
      <c r="B1754" s="169" t="s">
        <v>705</v>
      </c>
      <c r="C1754" s="169">
        <v>43</v>
      </c>
      <c r="D1754" s="169"/>
      <c r="E1754" s="189">
        <v>421</v>
      </c>
      <c r="F1754" s="250"/>
      <c r="G1754" s="202"/>
      <c r="H1754" s="158">
        <f t="shared" ref="H1754" si="643">H1755</f>
        <v>292200</v>
      </c>
    </row>
    <row r="1755" spans="1:8" x14ac:dyDescent="0.25">
      <c r="A1755" s="169" t="s">
        <v>697</v>
      </c>
      <c r="B1755" s="145" t="s">
        <v>705</v>
      </c>
      <c r="C1755" s="145">
        <v>43</v>
      </c>
      <c r="D1755" s="145" t="s">
        <v>731</v>
      </c>
      <c r="E1755" s="190">
        <v>4212</v>
      </c>
      <c r="F1755" s="248" t="s">
        <v>734</v>
      </c>
      <c r="G1755" s="191"/>
      <c r="H1755" s="234">
        <v>292200</v>
      </c>
    </row>
    <row r="1756" spans="1:8" x14ac:dyDescent="0.25">
      <c r="A1756" s="169" t="s">
        <v>697</v>
      </c>
      <c r="B1756" s="169" t="s">
        <v>705</v>
      </c>
      <c r="C1756" s="169">
        <v>43</v>
      </c>
      <c r="D1756" s="169"/>
      <c r="E1756" s="189">
        <v>422</v>
      </c>
      <c r="F1756" s="250"/>
      <c r="G1756" s="202"/>
      <c r="H1756" s="158">
        <f>SUM(H1757:H1760)</f>
        <v>3469050</v>
      </c>
    </row>
    <row r="1757" spans="1:8" x14ac:dyDescent="0.25">
      <c r="A1757" s="169" t="s">
        <v>697</v>
      </c>
      <c r="B1757" s="145" t="s">
        <v>705</v>
      </c>
      <c r="C1757" s="145">
        <v>43</v>
      </c>
      <c r="D1757" s="145" t="s">
        <v>731</v>
      </c>
      <c r="E1757" s="190">
        <v>4221</v>
      </c>
      <c r="F1757" s="248" t="s">
        <v>129</v>
      </c>
      <c r="G1757" s="191"/>
      <c r="H1757" s="233">
        <v>803700</v>
      </c>
    </row>
    <row r="1758" spans="1:8" x14ac:dyDescent="0.25">
      <c r="A1758" s="169" t="s">
        <v>697</v>
      </c>
      <c r="B1758" s="145" t="s">
        <v>705</v>
      </c>
      <c r="C1758" s="145">
        <v>43</v>
      </c>
      <c r="D1758" s="145" t="s">
        <v>731</v>
      </c>
      <c r="E1758" s="190">
        <v>4222</v>
      </c>
      <c r="F1758" s="248" t="s">
        <v>130</v>
      </c>
      <c r="G1758" s="191"/>
      <c r="H1758" s="234">
        <v>212650</v>
      </c>
    </row>
    <row r="1759" spans="1:8" x14ac:dyDescent="0.25">
      <c r="A1759" s="169" t="s">
        <v>697</v>
      </c>
      <c r="B1759" s="145" t="s">
        <v>705</v>
      </c>
      <c r="C1759" s="145">
        <v>43</v>
      </c>
      <c r="D1759" s="145" t="s">
        <v>731</v>
      </c>
      <c r="E1759" s="190">
        <v>4223</v>
      </c>
      <c r="F1759" s="248" t="s">
        <v>131</v>
      </c>
      <c r="G1759" s="191"/>
      <c r="H1759" s="234">
        <v>164400</v>
      </c>
    </row>
    <row r="1760" spans="1:8" x14ac:dyDescent="0.25">
      <c r="A1760" s="169" t="s">
        <v>697</v>
      </c>
      <c r="B1760" s="145" t="s">
        <v>705</v>
      </c>
      <c r="C1760" s="145">
        <v>43</v>
      </c>
      <c r="D1760" s="145" t="s">
        <v>731</v>
      </c>
      <c r="E1760" s="190">
        <v>4225</v>
      </c>
      <c r="F1760" s="248" t="s">
        <v>134</v>
      </c>
      <c r="G1760" s="191"/>
      <c r="H1760" s="234">
        <v>2288300</v>
      </c>
    </row>
    <row r="1761" spans="1:9" x14ac:dyDescent="0.25">
      <c r="A1761" s="169" t="s">
        <v>697</v>
      </c>
      <c r="B1761" s="169" t="s">
        <v>705</v>
      </c>
      <c r="C1761" s="169">
        <v>43</v>
      </c>
      <c r="D1761" s="169"/>
      <c r="E1761" s="189">
        <v>426</v>
      </c>
      <c r="F1761" s="250"/>
      <c r="G1761" s="202"/>
      <c r="H1761" s="158">
        <f t="shared" ref="H1761" si="644">SUM(H1762:H1762)</f>
        <v>800000</v>
      </c>
    </row>
    <row r="1762" spans="1:9" x14ac:dyDescent="0.25">
      <c r="A1762" s="169" t="s">
        <v>697</v>
      </c>
      <c r="B1762" s="145" t="s">
        <v>705</v>
      </c>
      <c r="C1762" s="145">
        <v>43</v>
      </c>
      <c r="D1762" s="145" t="s">
        <v>731</v>
      </c>
      <c r="E1762" s="190">
        <v>4262</v>
      </c>
      <c r="F1762" s="248" t="s">
        <v>135</v>
      </c>
      <c r="G1762" s="191"/>
      <c r="H1762" s="234">
        <v>800000</v>
      </c>
    </row>
    <row r="1763" spans="1:9" x14ac:dyDescent="0.25">
      <c r="A1763" s="169" t="s">
        <v>697</v>
      </c>
      <c r="B1763" s="285" t="s">
        <v>705</v>
      </c>
      <c r="C1763" s="286">
        <v>43</v>
      </c>
      <c r="D1763" s="286"/>
      <c r="E1763" s="317">
        <v>45</v>
      </c>
      <c r="F1763" s="288"/>
      <c r="G1763" s="289"/>
      <c r="H1763" s="290">
        <f t="shared" ref="H1763:H1764" si="645">H1764</f>
        <v>1137500</v>
      </c>
    </row>
    <row r="1764" spans="1:9" x14ac:dyDescent="0.25">
      <c r="A1764" s="169" t="s">
        <v>697</v>
      </c>
      <c r="B1764" s="169" t="s">
        <v>705</v>
      </c>
      <c r="C1764" s="169">
        <v>43</v>
      </c>
      <c r="D1764" s="169"/>
      <c r="E1764" s="189">
        <v>454</v>
      </c>
      <c r="F1764" s="250"/>
      <c r="G1764" s="202"/>
      <c r="H1764" s="158">
        <f t="shared" si="645"/>
        <v>1137500</v>
      </c>
    </row>
    <row r="1765" spans="1:9" ht="30" x14ac:dyDescent="0.25">
      <c r="A1765" s="169" t="s">
        <v>697</v>
      </c>
      <c r="B1765" s="145" t="s">
        <v>705</v>
      </c>
      <c r="C1765" s="145">
        <v>43</v>
      </c>
      <c r="D1765" s="145" t="s">
        <v>731</v>
      </c>
      <c r="E1765" s="190">
        <v>4541</v>
      </c>
      <c r="F1765" s="248" t="s">
        <v>155</v>
      </c>
      <c r="G1765" s="191"/>
      <c r="H1765" s="234">
        <v>1137500</v>
      </c>
    </row>
    <row r="1766" spans="1:9" x14ac:dyDescent="0.25">
      <c r="A1766" s="169" t="s">
        <v>697</v>
      </c>
      <c r="B1766" s="285" t="s">
        <v>705</v>
      </c>
      <c r="C1766" s="286">
        <v>51</v>
      </c>
      <c r="D1766" s="287"/>
      <c r="E1766" s="317">
        <v>31</v>
      </c>
      <c r="F1766" s="288"/>
      <c r="G1766" s="289"/>
      <c r="H1766" s="290">
        <f t="shared" ref="H1766:H1770" si="646">H1767</f>
        <v>350000</v>
      </c>
    </row>
    <row r="1767" spans="1:9" x14ac:dyDescent="0.25">
      <c r="A1767" s="169" t="s">
        <v>697</v>
      </c>
      <c r="B1767" s="169" t="s">
        <v>705</v>
      </c>
      <c r="C1767" s="169">
        <v>51</v>
      </c>
      <c r="D1767" s="145"/>
      <c r="E1767" s="189">
        <v>321</v>
      </c>
      <c r="F1767" s="250"/>
      <c r="G1767" s="202"/>
      <c r="H1767" s="158">
        <f t="shared" si="646"/>
        <v>350000</v>
      </c>
    </row>
    <row r="1768" spans="1:9" x14ac:dyDescent="0.25">
      <c r="A1768" s="169" t="s">
        <v>697</v>
      </c>
      <c r="B1768" s="145" t="s">
        <v>705</v>
      </c>
      <c r="C1768" s="145">
        <v>51</v>
      </c>
      <c r="D1768" s="145" t="s">
        <v>731</v>
      </c>
      <c r="E1768" s="190">
        <v>3211</v>
      </c>
      <c r="F1768" s="248" t="s">
        <v>110</v>
      </c>
      <c r="G1768" s="191"/>
      <c r="H1768" s="234">
        <v>350000</v>
      </c>
    </row>
    <row r="1769" spans="1:9" x14ac:dyDescent="0.25">
      <c r="A1769" s="169" t="s">
        <v>697</v>
      </c>
      <c r="B1769" s="285" t="s">
        <v>705</v>
      </c>
      <c r="C1769" s="286">
        <v>71</v>
      </c>
      <c r="D1769" s="287"/>
      <c r="E1769" s="317">
        <v>32</v>
      </c>
      <c r="F1769" s="288"/>
      <c r="G1769" s="289"/>
      <c r="H1769" s="290">
        <f t="shared" si="646"/>
        <v>50000</v>
      </c>
    </row>
    <row r="1770" spans="1:9" x14ac:dyDescent="0.25">
      <c r="A1770" s="169" t="s">
        <v>697</v>
      </c>
      <c r="B1770" s="169" t="s">
        <v>705</v>
      </c>
      <c r="C1770" s="169">
        <v>71</v>
      </c>
      <c r="D1770" s="145"/>
      <c r="E1770" s="189">
        <v>323</v>
      </c>
      <c r="F1770" s="250"/>
      <c r="G1770" s="202"/>
      <c r="H1770" s="158">
        <f t="shared" si="646"/>
        <v>50000</v>
      </c>
    </row>
    <row r="1771" spans="1:9" x14ac:dyDescent="0.25">
      <c r="A1771" s="169" t="s">
        <v>697</v>
      </c>
      <c r="B1771" s="145" t="s">
        <v>705</v>
      </c>
      <c r="C1771" s="145">
        <v>71</v>
      </c>
      <c r="D1771" s="145" t="s">
        <v>731</v>
      </c>
      <c r="E1771" s="190">
        <v>3232</v>
      </c>
      <c r="F1771" s="248" t="s">
        <v>118</v>
      </c>
      <c r="G1771" s="191"/>
      <c r="H1771" s="234">
        <v>50000</v>
      </c>
    </row>
    <row r="1772" spans="1:9" x14ac:dyDescent="0.25">
      <c r="A1772" s="398"/>
      <c r="B1772" s="399"/>
      <c r="C1772" s="400"/>
      <c r="D1772" s="401"/>
      <c r="E1772" s="402"/>
      <c r="F1772" s="403"/>
      <c r="G1772" s="404"/>
      <c r="H1772" s="405"/>
      <c r="I1772" s="397"/>
    </row>
    <row r="1773" spans="1:9" x14ac:dyDescent="0.25">
      <c r="A1773" s="406"/>
      <c r="B1773" s="407"/>
      <c r="C1773" s="408"/>
      <c r="D1773" s="409"/>
      <c r="E1773" s="410"/>
      <c r="F1773" s="411"/>
      <c r="G1773" s="412"/>
      <c r="H1773" s="413"/>
      <c r="I1773" s="397"/>
    </row>
    <row r="1774" spans="1:9" x14ac:dyDescent="0.25">
      <c r="A1774" s="406"/>
      <c r="B1774" s="407"/>
      <c r="C1774" s="408"/>
      <c r="D1774" s="409"/>
      <c r="E1774" s="410"/>
      <c r="F1774" s="411"/>
      <c r="G1774" s="412"/>
      <c r="H1774" s="413"/>
      <c r="I1774" s="397"/>
    </row>
    <row r="1775" spans="1:9" x14ac:dyDescent="0.25">
      <c r="A1775" s="406"/>
      <c r="B1775" s="407"/>
      <c r="C1775" s="408"/>
      <c r="D1775" s="409"/>
      <c r="E1775" s="410"/>
      <c r="F1775" s="411"/>
      <c r="G1775" s="412"/>
      <c r="H1775" s="413"/>
      <c r="I1775" s="397"/>
    </row>
    <row r="1776" spans="1:9" x14ac:dyDescent="0.25">
      <c r="A1776" s="406"/>
      <c r="B1776" s="407"/>
      <c r="C1776" s="408"/>
      <c r="D1776" s="409"/>
      <c r="E1776" s="410"/>
      <c r="F1776" s="411"/>
      <c r="G1776" s="412"/>
      <c r="H1776" s="413"/>
      <c r="I1776" s="397"/>
    </row>
    <row r="1777" spans="1:9" x14ac:dyDescent="0.25">
      <c r="A1777" s="406"/>
      <c r="B1777" s="407"/>
      <c r="C1777" s="408"/>
      <c r="D1777" s="409"/>
      <c r="E1777" s="410"/>
      <c r="F1777" s="411"/>
      <c r="G1777" s="412"/>
      <c r="H1777" s="413"/>
      <c r="I1777" s="397"/>
    </row>
    <row r="1778" spans="1:9" x14ac:dyDescent="0.25">
      <c r="A1778" s="406"/>
      <c r="B1778" s="407"/>
      <c r="C1778" s="408"/>
      <c r="D1778" s="409"/>
      <c r="E1778" s="410"/>
      <c r="F1778" s="411"/>
      <c r="G1778" s="412"/>
      <c r="H1778" s="413"/>
      <c r="I1778" s="397"/>
    </row>
    <row r="1779" spans="1:9" ht="16.8" x14ac:dyDescent="0.25">
      <c r="A1779" s="406"/>
      <c r="B1779" s="414" t="s">
        <v>796</v>
      </c>
      <c r="C1779" s="408"/>
      <c r="D1779" s="409"/>
      <c r="E1779" s="410"/>
      <c r="F1779" s="411"/>
      <c r="G1779" s="412"/>
      <c r="H1779" s="413"/>
      <c r="I1779" s="397"/>
    </row>
    <row r="1780" spans="1:9" x14ac:dyDescent="0.25">
      <c r="A1780" s="406"/>
      <c r="B1780" s="407"/>
      <c r="C1780" s="408"/>
      <c r="D1780" s="409"/>
      <c r="E1780" s="410"/>
      <c r="F1780" s="411"/>
      <c r="G1780" s="412"/>
      <c r="H1780" s="413"/>
      <c r="I1780" s="397"/>
    </row>
    <row r="1781" spans="1:9" x14ac:dyDescent="0.25">
      <c r="A1781" s="406"/>
      <c r="B1781" s="407"/>
      <c r="C1781" s="408"/>
      <c r="D1781" s="409"/>
      <c r="E1781" s="410"/>
      <c r="F1781" s="411"/>
      <c r="G1781" s="412"/>
      <c r="H1781" s="413"/>
      <c r="I1781" s="397"/>
    </row>
    <row r="1782" spans="1:9" x14ac:dyDescent="0.25">
      <c r="A1782" s="406"/>
      <c r="B1782" s="407"/>
      <c r="C1782" s="408"/>
      <c r="D1782" s="409"/>
      <c r="E1782" s="410"/>
      <c r="F1782" s="411"/>
      <c r="G1782" s="412"/>
      <c r="H1782" s="413"/>
      <c r="I1782" s="397"/>
    </row>
    <row r="1783" spans="1:9" x14ac:dyDescent="0.25">
      <c r="A1783" s="406"/>
      <c r="B1783" s="407"/>
      <c r="C1783" s="408"/>
      <c r="D1783" s="409"/>
      <c r="E1783" s="410"/>
      <c r="F1783" s="411"/>
      <c r="G1783" s="412"/>
      <c r="H1783" s="413"/>
      <c r="I1783" s="397"/>
    </row>
    <row r="1784" spans="1:9" x14ac:dyDescent="0.25">
      <c r="A1784" s="406"/>
      <c r="B1784" s="407"/>
      <c r="C1784" s="408"/>
      <c r="D1784" s="409"/>
      <c r="E1784" s="410"/>
      <c r="F1784" s="411"/>
      <c r="G1784" s="412"/>
      <c r="H1784" s="413"/>
      <c r="I1784" s="397"/>
    </row>
  </sheetData>
  <mergeCells count="20">
    <mergeCell ref="B1496:E1496"/>
    <mergeCell ref="B1580:F1580"/>
    <mergeCell ref="B1691:F1691"/>
    <mergeCell ref="B1029:F1029"/>
    <mergeCell ref="B1262:F1262"/>
    <mergeCell ref="B1333:F1333"/>
    <mergeCell ref="B1334:E1334"/>
    <mergeCell ref="B1428:E1428"/>
    <mergeCell ref="B1028:F1028"/>
    <mergeCell ref="B2:F2"/>
    <mergeCell ref="B3:F3"/>
    <mergeCell ref="B4:F4"/>
    <mergeCell ref="B191:F191"/>
    <mergeCell ref="B192:F192"/>
    <mergeCell ref="B301:F301"/>
    <mergeCell ref="B517:F517"/>
    <mergeCell ref="B785:F785"/>
    <mergeCell ref="B786:F786"/>
    <mergeCell ref="B924:F924"/>
    <mergeCell ref="B983:F983"/>
  </mergeCells>
  <pageMargins left="0.55118110236220474" right="0.27559055118110237" top="0.39370078740157483" bottom="0.35433070866141736" header="0.19685039370078741" footer="0.15748031496062992"/>
  <pageSetup paperSize="8" scale="70" orientation="portrait" r:id="rId1"/>
  <headerFooter alignWithMargins="0">
    <oddHeader>&amp;C&amp;"Arial,Bold"&amp;12Financijski plan Ministarstva mora, prometa i infrastrukture za 2019. godinu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ANALIZA</vt:lpstr>
      <vt:lpstr>Korisnik koji prestaje s radom</vt:lpstr>
      <vt:lpstr>065-Novi plan 2019.</vt:lpstr>
      <vt:lpstr>'065-Novi plan 2019.'!Print_Area</vt:lpstr>
      <vt:lpstr>ANALIZA!Print_Area</vt:lpstr>
      <vt:lpstr>'Korisnik koji prestaje s radom'!Print_Area</vt:lpstr>
      <vt:lpstr>'065-Novi plan 2019.'!Print_Titles</vt:lpstr>
      <vt:lpstr>ANALIZA!Print_Titles</vt:lpstr>
      <vt:lpstr>'Korisnik koji prestaje s radom'!Print_Titles</vt:lpstr>
    </vt:vector>
  </TitlesOfParts>
  <Company>RH - 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ikolar</dc:creator>
  <cp:lastModifiedBy>hdesk</cp:lastModifiedBy>
  <cp:lastPrinted>2019-04-04T08:22:27Z</cp:lastPrinted>
  <dcterms:created xsi:type="dcterms:W3CDTF">2003-08-01T05:44:34Z</dcterms:created>
  <dcterms:modified xsi:type="dcterms:W3CDTF">2019-04-04T08:26:59Z</dcterms:modified>
</cp:coreProperties>
</file>